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gc\OneDrive\Documentos\Python Scripts\pm_to_pdf_maker\"/>
    </mc:Choice>
  </mc:AlternateContent>
  <xr:revisionPtr revIDLastSave="0" documentId="8_{816EB579-FC03-48FB-BEB2-8065894146C9}" xr6:coauthVersionLast="47" xr6:coauthVersionMax="47" xr10:uidLastSave="{00000000-0000-0000-0000-000000000000}"/>
  <bookViews>
    <workbookView xWindow="2868" yWindow="1344" windowWidth="18228" windowHeight="10572" tabRatio="665" activeTab="2" xr2:uid="{F5EC6348-3789-406D-96B7-271DB77541F6}"/>
  </bookViews>
  <sheets>
    <sheet name="PLEITOS" sheetId="3" r:id="rId1"/>
    <sheet name="PROJETOS" sheetId="1" r:id="rId2"/>
    <sheet name="ENTREGAS" sheetId="5" r:id="rId3"/>
    <sheet name="LANÇAMENTO VISITA" sheetId="9" r:id="rId4"/>
    <sheet name="OUT CAPACITY" sheetId="7" r:id="rId5"/>
    <sheet name="DROPLIST" sheetId="6" r:id="rId6"/>
    <sheet name="BASE FORNECEDORES 22-05-2025" sheetId="11" state="hidden" r:id="rId7"/>
  </sheets>
  <definedNames>
    <definedName name="_xlnm._FilterDatabase" localSheetId="2" hidden="1">ENTREGAS!$A$3:$AJ$126</definedName>
    <definedName name="_xlnm._FilterDatabase" localSheetId="0" hidden="1">PLEITOS!$A$4:$R$1993</definedName>
    <definedName name="_xlnm._FilterDatabase" localSheetId="1" hidden="1">PROJETOS!$A$5:$AH$281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55" i="3" l="1"/>
  <c r="P203" i="3"/>
  <c r="P211" i="3"/>
  <c r="P213" i="3"/>
  <c r="P221" i="3"/>
  <c r="P166" i="3"/>
  <c r="P170" i="3"/>
  <c r="P161" i="3"/>
  <c r="P349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2" i="3"/>
  <c r="P163" i="3"/>
  <c r="P164" i="3"/>
  <c r="P165" i="3"/>
  <c r="P167" i="3"/>
  <c r="P168" i="3"/>
  <c r="P169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4" i="3"/>
  <c r="P205" i="3"/>
  <c r="P206" i="3"/>
  <c r="P207" i="3"/>
  <c r="P208" i="3"/>
  <c r="P209" i="3"/>
  <c r="P210" i="3"/>
  <c r="P212" i="3"/>
  <c r="P214" i="3"/>
  <c r="P215" i="3"/>
  <c r="P216" i="3"/>
  <c r="P217" i="3"/>
  <c r="P218" i="3"/>
  <c r="P219" i="3"/>
  <c r="P220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50" i="3"/>
  <c r="P351" i="3"/>
  <c r="P352" i="3"/>
  <c r="P353" i="3"/>
  <c r="P354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P1253" i="3"/>
  <c r="P1254" i="3"/>
  <c r="P1255" i="3"/>
  <c r="P1256" i="3"/>
  <c r="P1257" i="3"/>
  <c r="P1258" i="3"/>
  <c r="P1259" i="3"/>
  <c r="P1260" i="3"/>
  <c r="P1261" i="3"/>
  <c r="P1262" i="3"/>
  <c r="P1263" i="3"/>
  <c r="P1264" i="3"/>
  <c r="P1265" i="3"/>
  <c r="P1266" i="3"/>
  <c r="P1267" i="3"/>
  <c r="P1268" i="3"/>
  <c r="P1269" i="3"/>
  <c r="P1270" i="3"/>
  <c r="P1271" i="3"/>
  <c r="P1272" i="3"/>
  <c r="P1273" i="3"/>
  <c r="P1274" i="3"/>
  <c r="P1275" i="3"/>
  <c r="P1276" i="3"/>
  <c r="P1277" i="3"/>
  <c r="P1278" i="3"/>
  <c r="P1279" i="3"/>
  <c r="P1280" i="3"/>
  <c r="P1281" i="3"/>
  <c r="P1282" i="3"/>
  <c r="P1283" i="3"/>
  <c r="P1284" i="3"/>
  <c r="P1285" i="3"/>
  <c r="P1286" i="3"/>
  <c r="P1287" i="3"/>
  <c r="P1288" i="3"/>
  <c r="P1289" i="3"/>
  <c r="P1290" i="3"/>
  <c r="P1291" i="3"/>
  <c r="P1292" i="3"/>
  <c r="P1293" i="3"/>
  <c r="P1294" i="3"/>
  <c r="P1295" i="3"/>
  <c r="P1296" i="3"/>
  <c r="P1297" i="3"/>
  <c r="P1298" i="3"/>
  <c r="P1299" i="3"/>
  <c r="P1300" i="3"/>
  <c r="P1301" i="3"/>
  <c r="P1302" i="3"/>
  <c r="P1303" i="3"/>
  <c r="P1304" i="3"/>
  <c r="P1305" i="3"/>
  <c r="P1306" i="3"/>
  <c r="P1307" i="3"/>
  <c r="P1308" i="3"/>
  <c r="P1309" i="3"/>
  <c r="P1310" i="3"/>
  <c r="P1311" i="3"/>
  <c r="P1312" i="3"/>
  <c r="P1313" i="3"/>
  <c r="P1314" i="3"/>
  <c r="P1315" i="3"/>
  <c r="P1316" i="3"/>
  <c r="P1317" i="3"/>
  <c r="P1318" i="3"/>
  <c r="P1319" i="3"/>
  <c r="P1320" i="3"/>
  <c r="P1321" i="3"/>
  <c r="P1322" i="3"/>
  <c r="P1323" i="3"/>
  <c r="P1324" i="3"/>
  <c r="P1325" i="3"/>
  <c r="P1326" i="3"/>
  <c r="P1327" i="3"/>
  <c r="P1328" i="3"/>
  <c r="P1329" i="3"/>
  <c r="P1330" i="3"/>
  <c r="P1331" i="3"/>
  <c r="P1332" i="3"/>
  <c r="P1333" i="3"/>
  <c r="P1334" i="3"/>
  <c r="P1335" i="3"/>
  <c r="P1336" i="3"/>
  <c r="P1337" i="3"/>
  <c r="P1338" i="3"/>
  <c r="P1339" i="3"/>
  <c r="P1340" i="3"/>
  <c r="P1341" i="3"/>
  <c r="P1342" i="3"/>
  <c r="P1343" i="3"/>
  <c r="P1344" i="3"/>
  <c r="P1345" i="3"/>
  <c r="P1346" i="3"/>
  <c r="P1347" i="3"/>
  <c r="P1348" i="3"/>
  <c r="P1349" i="3"/>
  <c r="P1350" i="3"/>
  <c r="P1351" i="3"/>
  <c r="P1352" i="3"/>
  <c r="P1353" i="3"/>
  <c r="P1354" i="3"/>
  <c r="P1355" i="3"/>
  <c r="P1356" i="3"/>
  <c r="P1357" i="3"/>
  <c r="P1358" i="3"/>
  <c r="P1359" i="3"/>
  <c r="P1360" i="3"/>
  <c r="P1361" i="3"/>
  <c r="P1362" i="3"/>
  <c r="P1363" i="3"/>
  <c r="P1364" i="3"/>
  <c r="P1365" i="3"/>
  <c r="P1366" i="3"/>
  <c r="P1367" i="3"/>
  <c r="P1368" i="3"/>
  <c r="P1369" i="3"/>
  <c r="P1370" i="3"/>
  <c r="P1371" i="3"/>
  <c r="P1372" i="3"/>
  <c r="P1373" i="3"/>
  <c r="P1374" i="3"/>
  <c r="P1375" i="3"/>
  <c r="P1376" i="3"/>
  <c r="P1377" i="3"/>
  <c r="P1378" i="3"/>
  <c r="P1379" i="3"/>
  <c r="P1380" i="3"/>
  <c r="P1381" i="3"/>
  <c r="P1382" i="3"/>
  <c r="P1383" i="3"/>
  <c r="P1384" i="3"/>
  <c r="P1385" i="3"/>
  <c r="P1386" i="3"/>
  <c r="P1387" i="3"/>
  <c r="P1388" i="3"/>
  <c r="P1389" i="3"/>
  <c r="P1390" i="3"/>
  <c r="P1391" i="3"/>
  <c r="P1392" i="3"/>
  <c r="P1393" i="3"/>
  <c r="P1394" i="3"/>
  <c r="P1395" i="3"/>
  <c r="P1396" i="3"/>
  <c r="P1397" i="3"/>
  <c r="P1398" i="3"/>
  <c r="P1399" i="3"/>
  <c r="P1400" i="3"/>
  <c r="P1401" i="3"/>
  <c r="P1402" i="3"/>
  <c r="P1403" i="3"/>
  <c r="P1404" i="3"/>
  <c r="P1405" i="3"/>
  <c r="P1406" i="3"/>
  <c r="P1407" i="3"/>
  <c r="P1408" i="3"/>
  <c r="P1409" i="3"/>
  <c r="P1410" i="3"/>
  <c r="P1411" i="3"/>
  <c r="P1412" i="3"/>
  <c r="P1413" i="3"/>
  <c r="P1414" i="3"/>
  <c r="P1415" i="3"/>
  <c r="P1416" i="3"/>
  <c r="P1417" i="3"/>
  <c r="P1418" i="3"/>
  <c r="P1419" i="3"/>
  <c r="P1420" i="3"/>
  <c r="P1421" i="3"/>
  <c r="P1422" i="3"/>
  <c r="P1423" i="3"/>
  <c r="P1424" i="3"/>
  <c r="P1425" i="3"/>
  <c r="P1426" i="3"/>
  <c r="P1427" i="3"/>
  <c r="P1428" i="3"/>
  <c r="P1429" i="3"/>
  <c r="P1430" i="3"/>
  <c r="P1431" i="3"/>
  <c r="P1432" i="3"/>
  <c r="P1433" i="3"/>
  <c r="P1434" i="3"/>
  <c r="P1435" i="3"/>
  <c r="P1436" i="3"/>
  <c r="P1437" i="3"/>
  <c r="P1438" i="3"/>
  <c r="P1439" i="3"/>
  <c r="P1440" i="3"/>
  <c r="P1441" i="3"/>
  <c r="P1442" i="3"/>
  <c r="P1443" i="3"/>
  <c r="P1444" i="3"/>
  <c r="P1445" i="3"/>
  <c r="P1446" i="3"/>
  <c r="P1447" i="3"/>
  <c r="P1448" i="3"/>
  <c r="P1449" i="3"/>
  <c r="P1450" i="3"/>
  <c r="P1451" i="3"/>
  <c r="P1452" i="3"/>
  <c r="P1453" i="3"/>
  <c r="P1454" i="3"/>
  <c r="P1455" i="3"/>
  <c r="P1456" i="3"/>
  <c r="P1457" i="3"/>
  <c r="P1458" i="3"/>
  <c r="P1459" i="3"/>
  <c r="P1460" i="3"/>
  <c r="P1461" i="3"/>
  <c r="P1462" i="3"/>
  <c r="P1463" i="3"/>
  <c r="P1464" i="3"/>
  <c r="P1465" i="3"/>
  <c r="P1466" i="3"/>
  <c r="P1467" i="3"/>
  <c r="P1468" i="3"/>
  <c r="P1469" i="3"/>
  <c r="P1470" i="3"/>
  <c r="P1471" i="3"/>
  <c r="P1472" i="3"/>
  <c r="P1473" i="3"/>
  <c r="P1474" i="3"/>
  <c r="P1475" i="3"/>
  <c r="P1476" i="3"/>
  <c r="P1477" i="3"/>
  <c r="P1478" i="3"/>
  <c r="P1479" i="3"/>
  <c r="P1480" i="3"/>
  <c r="P1481" i="3"/>
  <c r="P1482" i="3"/>
  <c r="P1483" i="3"/>
  <c r="P1484" i="3"/>
  <c r="P1485" i="3"/>
  <c r="P1486" i="3"/>
  <c r="P1487" i="3"/>
  <c r="P1488" i="3"/>
  <c r="P1489" i="3"/>
  <c r="P1490" i="3"/>
  <c r="P1491" i="3"/>
  <c r="P1492" i="3"/>
  <c r="P1493" i="3"/>
  <c r="P1494" i="3"/>
  <c r="P1495" i="3"/>
  <c r="P1496" i="3"/>
  <c r="P1497" i="3"/>
  <c r="P1498" i="3"/>
  <c r="P1499" i="3"/>
  <c r="P1500" i="3"/>
  <c r="P1501" i="3"/>
  <c r="P1502" i="3"/>
  <c r="P1503" i="3"/>
  <c r="P1504" i="3"/>
  <c r="P1505" i="3"/>
  <c r="P1506" i="3"/>
  <c r="P1507" i="3"/>
  <c r="P1508" i="3"/>
  <c r="P1509" i="3"/>
  <c r="P1510" i="3"/>
  <c r="P1511" i="3"/>
  <c r="P1512" i="3"/>
  <c r="P1513" i="3"/>
  <c r="P1514" i="3"/>
  <c r="P1515" i="3"/>
  <c r="P1516" i="3"/>
  <c r="P1517" i="3"/>
  <c r="P1518" i="3"/>
  <c r="P1519" i="3"/>
  <c r="P1520" i="3"/>
  <c r="P1521" i="3"/>
  <c r="P1522" i="3"/>
  <c r="P1523" i="3"/>
  <c r="P1524" i="3"/>
  <c r="P1525" i="3"/>
  <c r="P1526" i="3"/>
  <c r="P1527" i="3"/>
  <c r="P1528" i="3"/>
  <c r="P1529" i="3"/>
  <c r="P1530" i="3"/>
  <c r="P1531" i="3"/>
  <c r="P1532" i="3"/>
  <c r="P1533" i="3"/>
  <c r="P1534" i="3"/>
  <c r="P1535" i="3"/>
  <c r="P1536" i="3"/>
  <c r="P1537" i="3"/>
  <c r="P1538" i="3"/>
  <c r="P1539" i="3"/>
  <c r="P1540" i="3"/>
  <c r="P1541" i="3"/>
  <c r="P1542" i="3"/>
  <c r="P1543" i="3"/>
  <c r="P1544" i="3"/>
  <c r="P1545" i="3"/>
  <c r="P1546" i="3"/>
  <c r="P1547" i="3"/>
  <c r="P1548" i="3"/>
  <c r="P1549" i="3"/>
  <c r="P1550" i="3"/>
  <c r="P1551" i="3"/>
  <c r="P1552" i="3"/>
  <c r="P1553" i="3"/>
  <c r="P1554" i="3"/>
  <c r="P1555" i="3"/>
  <c r="P1556" i="3"/>
  <c r="P1557" i="3"/>
  <c r="P1558" i="3"/>
  <c r="P1559" i="3"/>
  <c r="P1560" i="3"/>
  <c r="P1561" i="3"/>
  <c r="P1562" i="3"/>
  <c r="P1563" i="3"/>
  <c r="P1564" i="3"/>
  <c r="P1565" i="3"/>
  <c r="P1566" i="3"/>
  <c r="P1567" i="3"/>
  <c r="P1568" i="3"/>
  <c r="P1569" i="3"/>
  <c r="P1570" i="3"/>
  <c r="P1571" i="3"/>
  <c r="P1572" i="3"/>
  <c r="P1573" i="3"/>
  <c r="P1574" i="3"/>
  <c r="P1575" i="3"/>
  <c r="P1576" i="3"/>
  <c r="P1577" i="3"/>
  <c r="P1578" i="3"/>
  <c r="P1579" i="3"/>
  <c r="P1580" i="3"/>
  <c r="P1581" i="3"/>
  <c r="P1582" i="3"/>
  <c r="P1583" i="3"/>
  <c r="P1584" i="3"/>
  <c r="P1585" i="3"/>
  <c r="P1586" i="3"/>
  <c r="P1587" i="3"/>
  <c r="P1588" i="3"/>
  <c r="P1589" i="3"/>
  <c r="P1590" i="3"/>
  <c r="P1591" i="3"/>
  <c r="P1592" i="3"/>
  <c r="P1593" i="3"/>
  <c r="P1594" i="3"/>
  <c r="P1595" i="3"/>
  <c r="P1596" i="3"/>
  <c r="P1597" i="3"/>
  <c r="P1598" i="3"/>
  <c r="P1599" i="3"/>
  <c r="P1600" i="3"/>
  <c r="P1601" i="3"/>
  <c r="P1602" i="3"/>
  <c r="P1603" i="3"/>
  <c r="P1604" i="3"/>
  <c r="P1605" i="3"/>
  <c r="P1606" i="3"/>
  <c r="P1607" i="3"/>
  <c r="P1608" i="3"/>
  <c r="P1609" i="3"/>
  <c r="P1610" i="3"/>
  <c r="P1611" i="3"/>
  <c r="P1612" i="3"/>
  <c r="P1613" i="3"/>
  <c r="P1614" i="3"/>
  <c r="P1615" i="3"/>
  <c r="P1616" i="3"/>
  <c r="P1617" i="3"/>
  <c r="P1618" i="3"/>
  <c r="P1619" i="3"/>
  <c r="P1620" i="3"/>
  <c r="P1621" i="3"/>
  <c r="P1622" i="3"/>
  <c r="P1623" i="3"/>
  <c r="P1624" i="3"/>
  <c r="P1625" i="3"/>
  <c r="P1626" i="3"/>
  <c r="P1627" i="3"/>
  <c r="P1628" i="3"/>
  <c r="P1629" i="3"/>
  <c r="P1630" i="3"/>
  <c r="P1631" i="3"/>
  <c r="P1632" i="3"/>
  <c r="P1633" i="3"/>
  <c r="P1634" i="3"/>
  <c r="P1635" i="3"/>
  <c r="P1636" i="3"/>
  <c r="P1637" i="3"/>
  <c r="P1638" i="3"/>
  <c r="P1639" i="3"/>
  <c r="P1640" i="3"/>
  <c r="P1641" i="3"/>
  <c r="P1642" i="3"/>
  <c r="P1643" i="3"/>
  <c r="P1644" i="3"/>
  <c r="P1645" i="3"/>
  <c r="P1646" i="3"/>
  <c r="P1647" i="3"/>
  <c r="P1648" i="3"/>
  <c r="P1649" i="3"/>
  <c r="P1650" i="3"/>
  <c r="P1651" i="3"/>
  <c r="P1652" i="3"/>
  <c r="P1653" i="3"/>
  <c r="P1654" i="3"/>
  <c r="P1655" i="3"/>
  <c r="P1656" i="3"/>
  <c r="P1657" i="3"/>
  <c r="P1658" i="3"/>
  <c r="P1659" i="3"/>
  <c r="P1660" i="3"/>
  <c r="P1661" i="3"/>
  <c r="P1662" i="3"/>
  <c r="P1663" i="3"/>
  <c r="P1664" i="3"/>
  <c r="P1665" i="3"/>
  <c r="P1666" i="3"/>
  <c r="P1667" i="3"/>
  <c r="P1668" i="3"/>
  <c r="P1669" i="3"/>
  <c r="P1670" i="3"/>
  <c r="P1671" i="3"/>
  <c r="P1672" i="3"/>
  <c r="P1673" i="3"/>
  <c r="P1674" i="3"/>
  <c r="P1675" i="3"/>
  <c r="P1676" i="3"/>
  <c r="P1677" i="3"/>
  <c r="P1678" i="3"/>
  <c r="P1679" i="3"/>
  <c r="P1680" i="3"/>
  <c r="P1681" i="3"/>
  <c r="P1682" i="3"/>
  <c r="P1683" i="3"/>
  <c r="P1684" i="3"/>
  <c r="P1685" i="3"/>
  <c r="P1686" i="3"/>
  <c r="P1687" i="3"/>
  <c r="P1688" i="3"/>
  <c r="P1689" i="3"/>
  <c r="P1690" i="3"/>
  <c r="P1691" i="3"/>
  <c r="P1692" i="3"/>
  <c r="P1693" i="3"/>
  <c r="P1694" i="3"/>
  <c r="P1695" i="3"/>
  <c r="P1696" i="3"/>
  <c r="P1697" i="3"/>
  <c r="P1698" i="3"/>
  <c r="P1699" i="3"/>
  <c r="P1700" i="3"/>
  <c r="P1701" i="3"/>
  <c r="P1702" i="3"/>
  <c r="P1703" i="3"/>
  <c r="P1704" i="3"/>
  <c r="P1705" i="3"/>
  <c r="P1706" i="3"/>
  <c r="P1707" i="3"/>
  <c r="P1708" i="3"/>
  <c r="P1709" i="3"/>
  <c r="P1710" i="3"/>
  <c r="P1711" i="3"/>
  <c r="P1712" i="3"/>
  <c r="P1713" i="3"/>
  <c r="P1714" i="3"/>
  <c r="P1715" i="3"/>
  <c r="P1716" i="3"/>
  <c r="P1717" i="3"/>
  <c r="P1718" i="3"/>
  <c r="P1719" i="3"/>
  <c r="P1720" i="3"/>
  <c r="P1721" i="3"/>
  <c r="P1722" i="3"/>
  <c r="P1723" i="3"/>
  <c r="P1724" i="3"/>
  <c r="P1725" i="3"/>
  <c r="P1726" i="3"/>
  <c r="P1727" i="3"/>
  <c r="P1728" i="3"/>
  <c r="P1729" i="3"/>
  <c r="P1730" i="3"/>
  <c r="P1731" i="3"/>
  <c r="P1732" i="3"/>
  <c r="P1733" i="3"/>
  <c r="P1734" i="3"/>
  <c r="P1735" i="3"/>
  <c r="P1736" i="3"/>
  <c r="P1737" i="3"/>
  <c r="P1738" i="3"/>
  <c r="P1739" i="3"/>
  <c r="P1740" i="3"/>
  <c r="P1741" i="3"/>
  <c r="P1742" i="3"/>
  <c r="P1743" i="3"/>
  <c r="P1744" i="3"/>
  <c r="P1745" i="3"/>
  <c r="P1746" i="3"/>
  <c r="P1747" i="3"/>
  <c r="P1748" i="3"/>
  <c r="P1749" i="3"/>
  <c r="P1750" i="3"/>
  <c r="P1751" i="3"/>
  <c r="P1752" i="3"/>
  <c r="P1753" i="3"/>
  <c r="P1754" i="3"/>
  <c r="P1755" i="3"/>
  <c r="P1756" i="3"/>
  <c r="P1757" i="3"/>
  <c r="P1758" i="3"/>
  <c r="P1759" i="3"/>
  <c r="P1760" i="3"/>
  <c r="P1761" i="3"/>
  <c r="P1762" i="3"/>
  <c r="P1763" i="3"/>
  <c r="P1764" i="3"/>
  <c r="P1765" i="3"/>
  <c r="P1766" i="3"/>
  <c r="P1767" i="3"/>
  <c r="P1768" i="3"/>
  <c r="P1769" i="3"/>
  <c r="P1770" i="3"/>
  <c r="P1771" i="3"/>
  <c r="P1772" i="3"/>
  <c r="P1773" i="3"/>
  <c r="P1774" i="3"/>
  <c r="P1775" i="3"/>
  <c r="P1776" i="3"/>
  <c r="P1777" i="3"/>
  <c r="P1778" i="3"/>
  <c r="P1779" i="3"/>
  <c r="P1780" i="3"/>
  <c r="P1781" i="3"/>
  <c r="P1782" i="3"/>
  <c r="P1783" i="3"/>
  <c r="P1784" i="3"/>
  <c r="P1785" i="3"/>
  <c r="P1786" i="3"/>
  <c r="P1787" i="3"/>
  <c r="P1788" i="3"/>
  <c r="P1789" i="3"/>
  <c r="P1790" i="3"/>
  <c r="P1791" i="3"/>
  <c r="P1792" i="3"/>
  <c r="P1793" i="3"/>
  <c r="P1794" i="3"/>
  <c r="P1795" i="3"/>
  <c r="P1796" i="3"/>
  <c r="P1797" i="3"/>
  <c r="P1798" i="3"/>
  <c r="P1799" i="3"/>
  <c r="P1800" i="3"/>
  <c r="P1801" i="3"/>
  <c r="P1802" i="3"/>
  <c r="P1803" i="3"/>
  <c r="P1804" i="3"/>
  <c r="P1805" i="3"/>
  <c r="P1806" i="3"/>
  <c r="P1807" i="3"/>
  <c r="P1808" i="3"/>
  <c r="P1809" i="3"/>
  <c r="P1810" i="3"/>
  <c r="P1811" i="3"/>
  <c r="P1812" i="3"/>
  <c r="P1813" i="3"/>
  <c r="P1814" i="3"/>
  <c r="P1815" i="3"/>
  <c r="P1816" i="3"/>
  <c r="P1817" i="3"/>
  <c r="P1818" i="3"/>
  <c r="P1819" i="3"/>
  <c r="P1820" i="3"/>
  <c r="P1821" i="3"/>
  <c r="P1822" i="3"/>
  <c r="P1823" i="3"/>
  <c r="P1824" i="3"/>
  <c r="P1825" i="3"/>
  <c r="P1826" i="3"/>
  <c r="P1827" i="3"/>
  <c r="P1828" i="3"/>
  <c r="P1829" i="3"/>
  <c r="P1830" i="3"/>
  <c r="P1831" i="3"/>
  <c r="P1832" i="3"/>
  <c r="P1833" i="3"/>
  <c r="P1834" i="3"/>
  <c r="P1835" i="3"/>
  <c r="P1836" i="3"/>
  <c r="P1837" i="3"/>
  <c r="P1838" i="3"/>
  <c r="P1839" i="3"/>
  <c r="P1840" i="3"/>
  <c r="P1841" i="3"/>
  <c r="P1842" i="3"/>
  <c r="P1843" i="3"/>
  <c r="P1844" i="3"/>
  <c r="P1845" i="3"/>
  <c r="P1846" i="3"/>
  <c r="P1847" i="3"/>
  <c r="P1848" i="3"/>
  <c r="P1849" i="3"/>
  <c r="P1850" i="3"/>
  <c r="P1851" i="3"/>
  <c r="P1852" i="3"/>
  <c r="P1853" i="3"/>
  <c r="P1854" i="3"/>
  <c r="P1855" i="3"/>
  <c r="P1856" i="3"/>
  <c r="P1857" i="3"/>
  <c r="P1858" i="3"/>
  <c r="P1859" i="3"/>
  <c r="P1860" i="3"/>
  <c r="P1861" i="3"/>
  <c r="P1862" i="3"/>
  <c r="P1863" i="3"/>
  <c r="P1864" i="3"/>
  <c r="P1865" i="3"/>
  <c r="P1866" i="3"/>
  <c r="P1867" i="3"/>
  <c r="P1868" i="3"/>
  <c r="P1869" i="3"/>
  <c r="P1870" i="3"/>
  <c r="P1871" i="3"/>
  <c r="P1872" i="3"/>
  <c r="P1873" i="3"/>
  <c r="P1874" i="3"/>
  <c r="P1875" i="3"/>
  <c r="P1876" i="3"/>
  <c r="P1877" i="3"/>
  <c r="P1878" i="3"/>
  <c r="P1879" i="3"/>
  <c r="P1880" i="3"/>
  <c r="P1881" i="3"/>
  <c r="P1882" i="3"/>
  <c r="P1883" i="3"/>
  <c r="P1884" i="3"/>
  <c r="P1885" i="3"/>
  <c r="P1886" i="3"/>
  <c r="P1887" i="3"/>
  <c r="P1888" i="3"/>
  <c r="P1889" i="3"/>
  <c r="P1890" i="3"/>
  <c r="P1891" i="3"/>
  <c r="P1892" i="3"/>
  <c r="P1893" i="3"/>
  <c r="P1894" i="3"/>
  <c r="P1895" i="3"/>
  <c r="P1896" i="3"/>
  <c r="P1897" i="3"/>
  <c r="P1898" i="3"/>
  <c r="P1899" i="3"/>
  <c r="P1900" i="3"/>
  <c r="P1901" i="3"/>
  <c r="P1902" i="3"/>
  <c r="P1903" i="3"/>
  <c r="P1904" i="3"/>
  <c r="P1905" i="3"/>
  <c r="P1906" i="3"/>
  <c r="P1907" i="3"/>
  <c r="P1908" i="3"/>
  <c r="P1909" i="3"/>
  <c r="P1910" i="3"/>
  <c r="P1911" i="3"/>
  <c r="P1912" i="3"/>
  <c r="P1913" i="3"/>
  <c r="P1914" i="3"/>
  <c r="P1915" i="3"/>
  <c r="P1916" i="3"/>
  <c r="P1917" i="3"/>
  <c r="P1918" i="3"/>
  <c r="P1919" i="3"/>
  <c r="P1920" i="3"/>
  <c r="P1921" i="3"/>
  <c r="P1922" i="3"/>
  <c r="P1923" i="3"/>
  <c r="P1924" i="3"/>
  <c r="P1925" i="3"/>
  <c r="P1926" i="3"/>
  <c r="P1927" i="3"/>
  <c r="P1928" i="3"/>
  <c r="P1929" i="3"/>
  <c r="P1930" i="3"/>
  <c r="P1931" i="3"/>
  <c r="P1932" i="3"/>
  <c r="P1933" i="3"/>
  <c r="P1934" i="3"/>
  <c r="P1935" i="3"/>
  <c r="P1936" i="3"/>
  <c r="P1937" i="3"/>
  <c r="P1938" i="3"/>
  <c r="P1939" i="3"/>
  <c r="P1940" i="3"/>
  <c r="P1941" i="3"/>
  <c r="P1942" i="3"/>
  <c r="P1943" i="3"/>
  <c r="P1944" i="3"/>
  <c r="P1945" i="3"/>
  <c r="P1946" i="3"/>
  <c r="P1947" i="3"/>
  <c r="P1948" i="3"/>
  <c r="P1949" i="3"/>
  <c r="P1950" i="3"/>
  <c r="P1951" i="3"/>
  <c r="P1952" i="3"/>
  <c r="P1953" i="3"/>
  <c r="P1954" i="3"/>
  <c r="P1955" i="3"/>
  <c r="P1956" i="3"/>
  <c r="P1957" i="3"/>
  <c r="P1958" i="3"/>
  <c r="P1959" i="3"/>
  <c r="P1960" i="3"/>
  <c r="P1961" i="3"/>
  <c r="P1962" i="3"/>
  <c r="P1963" i="3"/>
  <c r="P1964" i="3"/>
  <c r="P1965" i="3"/>
  <c r="P1966" i="3"/>
  <c r="P1967" i="3"/>
  <c r="P1968" i="3"/>
  <c r="P1969" i="3"/>
  <c r="P1970" i="3"/>
  <c r="P1971" i="3"/>
  <c r="P1972" i="3"/>
  <c r="P1973" i="3"/>
  <c r="P1974" i="3"/>
  <c r="P1975" i="3"/>
  <c r="P1976" i="3"/>
  <c r="P1977" i="3"/>
  <c r="P1978" i="3"/>
  <c r="P1979" i="3"/>
  <c r="P1980" i="3"/>
  <c r="P1981" i="3"/>
  <c r="P1982" i="3"/>
  <c r="P1983" i="3"/>
  <c r="P1984" i="3"/>
  <c r="P1985" i="3"/>
  <c r="P1986" i="3"/>
  <c r="P1987" i="3"/>
  <c r="P1988" i="3"/>
  <c r="P1989" i="3"/>
  <c r="P1990" i="3"/>
  <c r="P1991" i="3"/>
  <c r="P1992" i="3"/>
  <c r="P1993" i="3"/>
  <c r="P5" i="3"/>
  <c r="T51" i="1" l="1"/>
  <c r="R18" i="3"/>
  <c r="R19" i="3"/>
  <c r="R20" i="3"/>
  <c r="R21" i="3"/>
  <c r="R23" i="3"/>
  <c r="R24" i="3"/>
  <c r="R25" i="3"/>
  <c r="R26" i="3"/>
  <c r="R27" i="3"/>
  <c r="R28" i="3"/>
  <c r="R29" i="3"/>
  <c r="R31" i="3"/>
  <c r="R32" i="3"/>
  <c r="R34" i="3"/>
  <c r="R36" i="3"/>
  <c r="R39" i="3"/>
  <c r="R43" i="3"/>
  <c r="R44" i="3"/>
  <c r="R45" i="3"/>
  <c r="R46" i="3"/>
  <c r="R47" i="3"/>
  <c r="R50" i="3"/>
  <c r="R52" i="3"/>
  <c r="R53" i="3"/>
  <c r="R54" i="3"/>
  <c r="R55" i="3"/>
  <c r="R56" i="3"/>
  <c r="R57" i="3"/>
  <c r="R58" i="3"/>
  <c r="R59" i="3"/>
  <c r="R62" i="3"/>
  <c r="R63" i="3"/>
  <c r="R64" i="3"/>
  <c r="R65" i="3"/>
  <c r="R68" i="3"/>
  <c r="R69" i="3"/>
  <c r="R70" i="3"/>
  <c r="R71" i="3"/>
  <c r="R72" i="3"/>
  <c r="R74" i="3"/>
  <c r="R75" i="3"/>
  <c r="R76" i="3"/>
  <c r="R78" i="3"/>
  <c r="R79" i="3"/>
  <c r="R80" i="3"/>
  <c r="R83" i="3"/>
  <c r="R84" i="3"/>
  <c r="R85" i="3"/>
  <c r="R86" i="3"/>
  <c r="R87" i="3"/>
  <c r="R88" i="3"/>
  <c r="R89" i="3"/>
  <c r="R91" i="3"/>
  <c r="R93" i="3"/>
  <c r="R94" i="3"/>
  <c r="R95" i="3"/>
  <c r="R97" i="3"/>
  <c r="R98" i="3"/>
  <c r="R99" i="3"/>
  <c r="R100" i="3"/>
  <c r="R101" i="3"/>
  <c r="R103" i="3"/>
  <c r="R104" i="3"/>
  <c r="R105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1" i="3"/>
  <c r="R162" i="3"/>
  <c r="R163" i="3"/>
  <c r="R164" i="3"/>
  <c r="R165" i="3"/>
  <c r="R166" i="3"/>
  <c r="R167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3" i="3"/>
  <c r="R194" i="3"/>
  <c r="R195" i="3"/>
  <c r="R196" i="3"/>
  <c r="R197" i="3"/>
  <c r="R198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6" i="3"/>
  <c r="R217" i="3"/>
  <c r="R218" i="3"/>
  <c r="R220" i="3"/>
  <c r="R221" i="3"/>
  <c r="R222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41" i="3"/>
  <c r="R242" i="3"/>
  <c r="R243" i="3"/>
  <c r="R244" i="3"/>
  <c r="R245" i="3"/>
  <c r="R246" i="3"/>
  <c r="R247" i="3"/>
  <c r="R248" i="3"/>
  <c r="R250" i="3"/>
  <c r="R251" i="3"/>
  <c r="R252" i="3"/>
  <c r="R254" i="3"/>
  <c r="R255" i="3"/>
  <c r="R256" i="3"/>
  <c r="R257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57" i="3"/>
  <c r="R858" i="3"/>
  <c r="R859" i="3"/>
  <c r="R860" i="3"/>
  <c r="R861" i="3"/>
  <c r="R862" i="3"/>
  <c r="R863" i="3"/>
  <c r="R864" i="3"/>
  <c r="R865" i="3"/>
  <c r="R866" i="3"/>
  <c r="R867" i="3"/>
  <c r="R868" i="3"/>
  <c r="R869" i="3"/>
  <c r="R870" i="3"/>
  <c r="R871" i="3"/>
  <c r="R872" i="3"/>
  <c r="R873" i="3"/>
  <c r="R874" i="3"/>
  <c r="R875" i="3"/>
  <c r="R876" i="3"/>
  <c r="R877" i="3"/>
  <c r="R878" i="3"/>
  <c r="R879" i="3"/>
  <c r="R880" i="3"/>
  <c r="R881" i="3"/>
  <c r="R882" i="3"/>
  <c r="R883" i="3"/>
  <c r="R884" i="3"/>
  <c r="R885" i="3"/>
  <c r="R886" i="3"/>
  <c r="R887" i="3"/>
  <c r="R888" i="3"/>
  <c r="R889" i="3"/>
  <c r="R890" i="3"/>
  <c r="R891" i="3"/>
  <c r="R892" i="3"/>
  <c r="R893" i="3"/>
  <c r="R894" i="3"/>
  <c r="R895" i="3"/>
  <c r="R896" i="3"/>
  <c r="R897" i="3"/>
  <c r="R898" i="3"/>
  <c r="R899" i="3"/>
  <c r="R900" i="3"/>
  <c r="R901" i="3"/>
  <c r="R902" i="3"/>
  <c r="R903" i="3"/>
  <c r="R904" i="3"/>
  <c r="R905" i="3"/>
  <c r="R906" i="3"/>
  <c r="R907" i="3"/>
  <c r="R908" i="3"/>
  <c r="R909" i="3"/>
  <c r="R910" i="3"/>
  <c r="R911" i="3"/>
  <c r="R912" i="3"/>
  <c r="R913" i="3"/>
  <c r="R914" i="3"/>
  <c r="R915" i="3"/>
  <c r="R916" i="3"/>
  <c r="R917" i="3"/>
  <c r="R918" i="3"/>
  <c r="R919" i="3"/>
  <c r="R920" i="3"/>
  <c r="R921" i="3"/>
  <c r="R922" i="3"/>
  <c r="R923" i="3"/>
  <c r="R924" i="3"/>
  <c r="R925" i="3"/>
  <c r="R926" i="3"/>
  <c r="R927" i="3"/>
  <c r="R928" i="3"/>
  <c r="R929" i="3"/>
  <c r="R930" i="3"/>
  <c r="R931" i="3"/>
  <c r="R932" i="3"/>
  <c r="R933" i="3"/>
  <c r="R934" i="3"/>
  <c r="R935" i="3"/>
  <c r="R936" i="3"/>
  <c r="R937" i="3"/>
  <c r="R938" i="3"/>
  <c r="R939" i="3"/>
  <c r="R940" i="3"/>
  <c r="R941" i="3"/>
  <c r="R942" i="3"/>
  <c r="R943" i="3"/>
  <c r="R944" i="3"/>
  <c r="R945" i="3"/>
  <c r="R946" i="3"/>
  <c r="R947" i="3"/>
  <c r="R948" i="3"/>
  <c r="R949" i="3"/>
  <c r="R950" i="3"/>
  <c r="R951" i="3"/>
  <c r="R952" i="3"/>
  <c r="R953" i="3"/>
  <c r="R954" i="3"/>
  <c r="R955" i="3"/>
  <c r="R956" i="3"/>
  <c r="R957" i="3"/>
  <c r="R958" i="3"/>
  <c r="R959" i="3"/>
  <c r="R960" i="3"/>
  <c r="R961" i="3"/>
  <c r="R962" i="3"/>
  <c r="R963" i="3"/>
  <c r="R964" i="3"/>
  <c r="R965" i="3"/>
  <c r="R966" i="3"/>
  <c r="R967" i="3"/>
  <c r="R968" i="3"/>
  <c r="R969" i="3"/>
  <c r="R970" i="3"/>
  <c r="R971" i="3"/>
  <c r="R972" i="3"/>
  <c r="R973" i="3"/>
  <c r="R974" i="3"/>
  <c r="R975" i="3"/>
  <c r="R976" i="3"/>
  <c r="R977" i="3"/>
  <c r="R978" i="3"/>
  <c r="R979" i="3"/>
  <c r="R980" i="3"/>
  <c r="R981" i="3"/>
  <c r="R982" i="3"/>
  <c r="R983" i="3"/>
  <c r="R984" i="3"/>
  <c r="R985" i="3"/>
  <c r="R986" i="3"/>
  <c r="R987" i="3"/>
  <c r="R988" i="3"/>
  <c r="R989" i="3"/>
  <c r="R990" i="3"/>
  <c r="R991" i="3"/>
  <c r="R992" i="3"/>
  <c r="R993" i="3"/>
  <c r="R994" i="3"/>
  <c r="R995" i="3"/>
  <c r="R996" i="3"/>
  <c r="R997" i="3"/>
  <c r="R998" i="3"/>
  <c r="R999" i="3"/>
  <c r="R1000" i="3"/>
  <c r="R1001" i="3"/>
  <c r="R1002" i="3"/>
  <c r="R1003" i="3"/>
  <c r="R1004" i="3"/>
  <c r="R1005" i="3"/>
  <c r="R1006" i="3"/>
  <c r="R1007" i="3"/>
  <c r="R1008" i="3"/>
  <c r="R1009" i="3"/>
  <c r="R1010" i="3"/>
  <c r="R1011" i="3"/>
  <c r="R1012" i="3"/>
  <c r="R1013" i="3"/>
  <c r="R1014" i="3"/>
  <c r="R1015" i="3"/>
  <c r="R1016" i="3"/>
  <c r="R1017" i="3"/>
  <c r="R1018" i="3"/>
  <c r="R1019" i="3"/>
  <c r="R1020" i="3"/>
  <c r="R1021" i="3"/>
  <c r="R1022" i="3"/>
  <c r="R1023" i="3"/>
  <c r="R1024" i="3"/>
  <c r="R1025" i="3"/>
  <c r="R1026" i="3"/>
  <c r="R1027" i="3"/>
  <c r="R1028" i="3"/>
  <c r="R1029" i="3"/>
  <c r="R1030" i="3"/>
  <c r="R1031" i="3"/>
  <c r="R1032" i="3"/>
  <c r="R1033" i="3"/>
  <c r="R1034" i="3"/>
  <c r="R1035" i="3"/>
  <c r="R1036" i="3"/>
  <c r="R1037" i="3"/>
  <c r="R1038" i="3"/>
  <c r="R1039" i="3"/>
  <c r="R1040" i="3"/>
  <c r="R1041" i="3"/>
  <c r="R1042" i="3"/>
  <c r="R1043" i="3"/>
  <c r="R1044" i="3"/>
  <c r="R1045" i="3"/>
  <c r="R1046" i="3"/>
  <c r="R1047" i="3"/>
  <c r="R1048" i="3"/>
  <c r="R1049" i="3"/>
  <c r="R1050" i="3"/>
  <c r="R1051" i="3"/>
  <c r="R1052" i="3"/>
  <c r="R1053" i="3"/>
  <c r="R1054" i="3"/>
  <c r="R1055" i="3"/>
  <c r="R1056" i="3"/>
  <c r="R1057" i="3"/>
  <c r="R1058" i="3"/>
  <c r="R1059" i="3"/>
  <c r="R1060" i="3"/>
  <c r="R1061" i="3"/>
  <c r="R1062" i="3"/>
  <c r="R1063" i="3"/>
  <c r="R1064" i="3"/>
  <c r="R1065" i="3"/>
  <c r="R1066" i="3"/>
  <c r="R1067" i="3"/>
  <c r="R1068" i="3"/>
  <c r="R1069" i="3"/>
  <c r="R1070" i="3"/>
  <c r="R1071" i="3"/>
  <c r="R1072" i="3"/>
  <c r="R1073" i="3"/>
  <c r="R1074" i="3"/>
  <c r="R1075" i="3"/>
  <c r="R1076" i="3"/>
  <c r="R1077" i="3"/>
  <c r="R1078" i="3"/>
  <c r="R1079" i="3"/>
  <c r="R1080" i="3"/>
  <c r="R1081" i="3"/>
  <c r="R1082" i="3"/>
  <c r="R1083" i="3"/>
  <c r="R1084" i="3"/>
  <c r="R1085" i="3"/>
  <c r="R1086" i="3"/>
  <c r="R1087" i="3"/>
  <c r="R1088" i="3"/>
  <c r="R1089" i="3"/>
  <c r="R1090" i="3"/>
  <c r="R1091" i="3"/>
  <c r="R1092" i="3"/>
  <c r="R1093" i="3"/>
  <c r="R1094" i="3"/>
  <c r="R1095" i="3"/>
  <c r="R1096" i="3"/>
  <c r="R1097" i="3"/>
  <c r="R1098" i="3"/>
  <c r="R1099" i="3"/>
  <c r="R1100" i="3"/>
  <c r="R1101" i="3"/>
  <c r="R1102" i="3"/>
  <c r="R1103" i="3"/>
  <c r="R1104" i="3"/>
  <c r="R1105" i="3"/>
  <c r="R1106" i="3"/>
  <c r="R1107" i="3"/>
  <c r="R1108" i="3"/>
  <c r="R1109" i="3"/>
  <c r="R1110" i="3"/>
  <c r="R1111" i="3"/>
  <c r="R1112" i="3"/>
  <c r="R1113" i="3"/>
  <c r="R1114" i="3"/>
  <c r="R1115" i="3"/>
  <c r="R1116" i="3"/>
  <c r="R1117" i="3"/>
  <c r="R1118" i="3"/>
  <c r="R1119" i="3"/>
  <c r="R1120" i="3"/>
  <c r="R1121" i="3"/>
  <c r="R1122" i="3"/>
  <c r="R1123" i="3"/>
  <c r="R1124" i="3"/>
  <c r="R1125" i="3"/>
  <c r="R1126" i="3"/>
  <c r="R1127" i="3"/>
  <c r="R1128" i="3"/>
  <c r="R1129" i="3"/>
  <c r="R1130" i="3"/>
  <c r="R1131" i="3"/>
  <c r="R1132" i="3"/>
  <c r="R1133" i="3"/>
  <c r="R1134" i="3"/>
  <c r="R1135" i="3"/>
  <c r="R1136" i="3"/>
  <c r="R1137" i="3"/>
  <c r="R1138" i="3"/>
  <c r="R1139" i="3"/>
  <c r="R1140" i="3"/>
  <c r="R1141" i="3"/>
  <c r="R1142" i="3"/>
  <c r="R1143" i="3"/>
  <c r="R1144" i="3"/>
  <c r="R1145" i="3"/>
  <c r="R1146" i="3"/>
  <c r="R1147" i="3"/>
  <c r="R1148" i="3"/>
  <c r="R1149" i="3"/>
  <c r="R1150" i="3"/>
  <c r="R1151" i="3"/>
  <c r="R1152" i="3"/>
  <c r="R1153" i="3"/>
  <c r="R1154" i="3"/>
  <c r="R1155" i="3"/>
  <c r="R1156" i="3"/>
  <c r="R1157" i="3"/>
  <c r="R1158" i="3"/>
  <c r="R1159" i="3"/>
  <c r="R1160" i="3"/>
  <c r="R1161" i="3"/>
  <c r="R1162" i="3"/>
  <c r="R1163" i="3"/>
  <c r="R1164" i="3"/>
  <c r="R1165" i="3"/>
  <c r="R1166" i="3"/>
  <c r="R1167" i="3"/>
  <c r="R1168" i="3"/>
  <c r="R1169" i="3"/>
  <c r="R1170" i="3"/>
  <c r="R1171" i="3"/>
  <c r="R1172" i="3"/>
  <c r="R1173" i="3"/>
  <c r="R1174" i="3"/>
  <c r="R1175" i="3"/>
  <c r="R1176" i="3"/>
  <c r="R1177" i="3"/>
  <c r="R1178" i="3"/>
  <c r="R1179" i="3"/>
  <c r="R1180" i="3"/>
  <c r="R1181" i="3"/>
  <c r="R1182" i="3"/>
  <c r="R1183" i="3"/>
  <c r="R1184" i="3"/>
  <c r="R1185" i="3"/>
  <c r="R1186" i="3"/>
  <c r="R1187" i="3"/>
  <c r="R1188" i="3"/>
  <c r="R1189" i="3"/>
  <c r="R1190" i="3"/>
  <c r="R1191" i="3"/>
  <c r="R1192" i="3"/>
  <c r="R1193" i="3"/>
  <c r="R1194" i="3"/>
  <c r="R1195" i="3"/>
  <c r="R1196" i="3"/>
  <c r="R1197" i="3"/>
  <c r="R1198" i="3"/>
  <c r="R1199" i="3"/>
  <c r="R1200" i="3"/>
  <c r="R1201" i="3"/>
  <c r="R1202" i="3"/>
  <c r="R1203" i="3"/>
  <c r="R1204" i="3"/>
  <c r="R1205" i="3"/>
  <c r="R1206" i="3"/>
  <c r="R1207" i="3"/>
  <c r="R1208" i="3"/>
  <c r="R1209" i="3"/>
  <c r="R1210" i="3"/>
  <c r="R1211" i="3"/>
  <c r="R1212" i="3"/>
  <c r="R1213" i="3"/>
  <c r="R1214" i="3"/>
  <c r="R1215" i="3"/>
  <c r="R1216" i="3"/>
  <c r="R1217" i="3"/>
  <c r="R1218" i="3"/>
  <c r="R1219" i="3"/>
  <c r="R1220" i="3"/>
  <c r="R1221" i="3"/>
  <c r="R1222" i="3"/>
  <c r="R1223" i="3"/>
  <c r="R1224" i="3"/>
  <c r="R1225" i="3"/>
  <c r="R1226" i="3"/>
  <c r="R1227" i="3"/>
  <c r="R1228" i="3"/>
  <c r="R1229" i="3"/>
  <c r="R1230" i="3"/>
  <c r="R1231" i="3"/>
  <c r="R1232" i="3"/>
  <c r="R1233" i="3"/>
  <c r="R1234" i="3"/>
  <c r="R1235" i="3"/>
  <c r="R1236" i="3"/>
  <c r="R1237" i="3"/>
  <c r="R1238" i="3"/>
  <c r="R1239" i="3"/>
  <c r="R1240" i="3"/>
  <c r="R1241" i="3"/>
  <c r="R1242" i="3"/>
  <c r="R1243" i="3"/>
  <c r="R1244" i="3"/>
  <c r="R1245" i="3"/>
  <c r="R1246" i="3"/>
  <c r="R1247" i="3"/>
  <c r="R1248" i="3"/>
  <c r="R1249" i="3"/>
  <c r="R1250" i="3"/>
  <c r="R1251" i="3"/>
  <c r="R1252" i="3"/>
  <c r="R1253" i="3"/>
  <c r="R1254" i="3"/>
  <c r="R1255" i="3"/>
  <c r="R1256" i="3"/>
  <c r="R1257" i="3"/>
  <c r="R1258" i="3"/>
  <c r="R1259" i="3"/>
  <c r="R1260" i="3"/>
  <c r="R1261" i="3"/>
  <c r="R1262" i="3"/>
  <c r="R1263" i="3"/>
  <c r="R1264" i="3"/>
  <c r="R1265" i="3"/>
  <c r="R1266" i="3"/>
  <c r="R1267" i="3"/>
  <c r="R1268" i="3"/>
  <c r="R1269" i="3"/>
  <c r="R1270" i="3"/>
  <c r="R1271" i="3"/>
  <c r="R1272" i="3"/>
  <c r="R1273" i="3"/>
  <c r="R1274" i="3"/>
  <c r="R1275" i="3"/>
  <c r="R1276" i="3"/>
  <c r="R1277" i="3"/>
  <c r="R1278" i="3"/>
  <c r="R1279" i="3"/>
  <c r="R1280" i="3"/>
  <c r="R1281" i="3"/>
  <c r="R1282" i="3"/>
  <c r="R1283" i="3"/>
  <c r="R1284" i="3"/>
  <c r="R1285" i="3"/>
  <c r="R1286" i="3"/>
  <c r="R1287" i="3"/>
  <c r="R1288" i="3"/>
  <c r="R1289" i="3"/>
  <c r="R1290" i="3"/>
  <c r="R1291" i="3"/>
  <c r="R1292" i="3"/>
  <c r="R1293" i="3"/>
  <c r="R1294" i="3"/>
  <c r="R1295" i="3"/>
  <c r="R1296" i="3"/>
  <c r="R1297" i="3"/>
  <c r="R1298" i="3"/>
  <c r="R1299" i="3"/>
  <c r="R1300" i="3"/>
  <c r="R1301" i="3"/>
  <c r="R1302" i="3"/>
  <c r="R1303" i="3"/>
  <c r="R1304" i="3"/>
  <c r="R1305" i="3"/>
  <c r="R1306" i="3"/>
  <c r="R1307" i="3"/>
  <c r="R1308" i="3"/>
  <c r="R1309" i="3"/>
  <c r="R1310" i="3"/>
  <c r="R1311" i="3"/>
  <c r="R1312" i="3"/>
  <c r="R1313" i="3"/>
  <c r="R1314" i="3"/>
  <c r="R1315" i="3"/>
  <c r="R1316" i="3"/>
  <c r="R1317" i="3"/>
  <c r="R1318" i="3"/>
  <c r="R1319" i="3"/>
  <c r="R1320" i="3"/>
  <c r="R1321" i="3"/>
  <c r="R1322" i="3"/>
  <c r="R1323" i="3"/>
  <c r="R1324" i="3"/>
  <c r="R1325" i="3"/>
  <c r="R1326" i="3"/>
  <c r="R1327" i="3"/>
  <c r="R1328" i="3"/>
  <c r="R1329" i="3"/>
  <c r="R1330" i="3"/>
  <c r="R1331" i="3"/>
  <c r="R1332" i="3"/>
  <c r="R1333" i="3"/>
  <c r="R1334" i="3"/>
  <c r="R1335" i="3"/>
  <c r="R1336" i="3"/>
  <c r="R1337" i="3"/>
  <c r="R1338" i="3"/>
  <c r="R1339" i="3"/>
  <c r="R1340" i="3"/>
  <c r="R1341" i="3"/>
  <c r="R1342" i="3"/>
  <c r="R1343" i="3"/>
  <c r="R1344" i="3"/>
  <c r="R1345" i="3"/>
  <c r="R1346" i="3"/>
  <c r="R1347" i="3"/>
  <c r="R1348" i="3"/>
  <c r="R1349" i="3"/>
  <c r="R1350" i="3"/>
  <c r="R1351" i="3"/>
  <c r="R1352" i="3"/>
  <c r="R1353" i="3"/>
  <c r="R1354" i="3"/>
  <c r="R1355" i="3"/>
  <c r="R1356" i="3"/>
  <c r="R1357" i="3"/>
  <c r="R1358" i="3"/>
  <c r="R1359" i="3"/>
  <c r="R1360" i="3"/>
  <c r="R1361" i="3"/>
  <c r="R1362" i="3"/>
  <c r="R1363" i="3"/>
  <c r="R1364" i="3"/>
  <c r="R1365" i="3"/>
  <c r="R1366" i="3"/>
  <c r="R1367" i="3"/>
  <c r="R1368" i="3"/>
  <c r="R1369" i="3"/>
  <c r="R1370" i="3"/>
  <c r="R1371" i="3"/>
  <c r="R1372" i="3"/>
  <c r="R1373" i="3"/>
  <c r="R1374" i="3"/>
  <c r="R1375" i="3"/>
  <c r="R1376" i="3"/>
  <c r="R1377" i="3"/>
  <c r="R1378" i="3"/>
  <c r="R1379" i="3"/>
  <c r="R1380" i="3"/>
  <c r="R1381" i="3"/>
  <c r="R1382" i="3"/>
  <c r="R1383" i="3"/>
  <c r="R1384" i="3"/>
  <c r="R1385" i="3"/>
  <c r="R1386" i="3"/>
  <c r="R1387" i="3"/>
  <c r="R1388" i="3"/>
  <c r="R1389" i="3"/>
  <c r="R1390" i="3"/>
  <c r="R1391" i="3"/>
  <c r="R1392" i="3"/>
  <c r="R1393" i="3"/>
  <c r="R1394" i="3"/>
  <c r="R1395" i="3"/>
  <c r="R1396" i="3"/>
  <c r="R1397" i="3"/>
  <c r="R1398" i="3"/>
  <c r="R1399" i="3"/>
  <c r="R1400" i="3"/>
  <c r="R1401" i="3"/>
  <c r="R1402" i="3"/>
  <c r="R1403" i="3"/>
  <c r="R1404" i="3"/>
  <c r="R1405" i="3"/>
  <c r="R1406" i="3"/>
  <c r="R1407" i="3"/>
  <c r="R1408" i="3"/>
  <c r="R1409" i="3"/>
  <c r="R1410" i="3"/>
  <c r="R1411" i="3"/>
  <c r="R1412" i="3"/>
  <c r="R1413" i="3"/>
  <c r="R1414" i="3"/>
  <c r="R1415" i="3"/>
  <c r="R1416" i="3"/>
  <c r="R1417" i="3"/>
  <c r="R1418" i="3"/>
  <c r="R1419" i="3"/>
  <c r="R1420" i="3"/>
  <c r="R1421" i="3"/>
  <c r="R1422" i="3"/>
  <c r="R1423" i="3"/>
  <c r="R1424" i="3"/>
  <c r="R1425" i="3"/>
  <c r="R1426" i="3"/>
  <c r="R1427" i="3"/>
  <c r="R1428" i="3"/>
  <c r="R1429" i="3"/>
  <c r="R1430" i="3"/>
  <c r="R1431" i="3"/>
  <c r="R1432" i="3"/>
  <c r="R1433" i="3"/>
  <c r="R1434" i="3"/>
  <c r="R1435" i="3"/>
  <c r="R1436" i="3"/>
  <c r="R1437" i="3"/>
  <c r="R1438" i="3"/>
  <c r="R1439" i="3"/>
  <c r="R1440" i="3"/>
  <c r="R1441" i="3"/>
  <c r="R1442" i="3"/>
  <c r="R1443" i="3"/>
  <c r="R1444" i="3"/>
  <c r="R1445" i="3"/>
  <c r="R1446" i="3"/>
  <c r="R1447" i="3"/>
  <c r="R1448" i="3"/>
  <c r="R1449" i="3"/>
  <c r="R1450" i="3"/>
  <c r="R1451" i="3"/>
  <c r="R1452" i="3"/>
  <c r="R1453" i="3"/>
  <c r="R1454" i="3"/>
  <c r="R1455" i="3"/>
  <c r="R1456" i="3"/>
  <c r="R1457" i="3"/>
  <c r="R1458" i="3"/>
  <c r="R1459" i="3"/>
  <c r="R1460" i="3"/>
  <c r="R1461" i="3"/>
  <c r="R1462" i="3"/>
  <c r="R1463" i="3"/>
  <c r="R1464" i="3"/>
  <c r="R1465" i="3"/>
  <c r="R1466" i="3"/>
  <c r="R1467" i="3"/>
  <c r="R1468" i="3"/>
  <c r="R1469" i="3"/>
  <c r="R1470" i="3"/>
  <c r="R1471" i="3"/>
  <c r="R1472" i="3"/>
  <c r="R1473" i="3"/>
  <c r="R1474" i="3"/>
  <c r="R1475" i="3"/>
  <c r="R1476" i="3"/>
  <c r="R1477" i="3"/>
  <c r="R1478" i="3"/>
  <c r="R1479" i="3"/>
  <c r="R1480" i="3"/>
  <c r="R1481" i="3"/>
  <c r="R1482" i="3"/>
  <c r="R1483" i="3"/>
  <c r="R1484" i="3"/>
  <c r="R1485" i="3"/>
  <c r="R1486" i="3"/>
  <c r="R1487" i="3"/>
  <c r="R1488" i="3"/>
  <c r="R1489" i="3"/>
  <c r="R1490" i="3"/>
  <c r="R1491" i="3"/>
  <c r="R1492" i="3"/>
  <c r="R1493" i="3"/>
  <c r="R1494" i="3"/>
  <c r="R1495" i="3"/>
  <c r="R1496" i="3"/>
  <c r="R1497" i="3"/>
  <c r="R1498" i="3"/>
  <c r="R1499" i="3"/>
  <c r="R1500" i="3"/>
  <c r="R1501" i="3"/>
  <c r="R1502" i="3"/>
  <c r="R1503" i="3"/>
  <c r="R1504" i="3"/>
  <c r="R1505" i="3"/>
  <c r="R1506" i="3"/>
  <c r="R1507" i="3"/>
  <c r="R1508" i="3"/>
  <c r="R1509" i="3"/>
  <c r="R1510" i="3"/>
  <c r="R1511" i="3"/>
  <c r="R1512" i="3"/>
  <c r="R1513" i="3"/>
  <c r="R1514" i="3"/>
  <c r="R1515" i="3"/>
  <c r="R1516" i="3"/>
  <c r="R1517" i="3"/>
  <c r="R1518" i="3"/>
  <c r="R1519" i="3"/>
  <c r="R1520" i="3"/>
  <c r="R1521" i="3"/>
  <c r="R1522" i="3"/>
  <c r="R1523" i="3"/>
  <c r="R1524" i="3"/>
  <c r="R1525" i="3"/>
  <c r="R1526" i="3"/>
  <c r="R1527" i="3"/>
  <c r="R1528" i="3"/>
  <c r="R1529" i="3"/>
  <c r="R1530" i="3"/>
  <c r="R1531" i="3"/>
  <c r="R1532" i="3"/>
  <c r="R1533" i="3"/>
  <c r="R1534" i="3"/>
  <c r="R1535" i="3"/>
  <c r="R1536" i="3"/>
  <c r="R1537" i="3"/>
  <c r="R1538" i="3"/>
  <c r="R1539" i="3"/>
  <c r="R1540" i="3"/>
  <c r="R1541" i="3"/>
  <c r="R1542" i="3"/>
  <c r="R1543" i="3"/>
  <c r="R1544" i="3"/>
  <c r="R1545" i="3"/>
  <c r="R1546" i="3"/>
  <c r="R1547" i="3"/>
  <c r="R1548" i="3"/>
  <c r="R1549" i="3"/>
  <c r="R1550" i="3"/>
  <c r="R1551" i="3"/>
  <c r="R1552" i="3"/>
  <c r="R1553" i="3"/>
  <c r="R1554" i="3"/>
  <c r="R1555" i="3"/>
  <c r="R1556" i="3"/>
  <c r="R1557" i="3"/>
  <c r="R1558" i="3"/>
  <c r="R1559" i="3"/>
  <c r="R1560" i="3"/>
  <c r="R1561" i="3"/>
  <c r="R1562" i="3"/>
  <c r="R1563" i="3"/>
  <c r="R1564" i="3"/>
  <c r="R1565" i="3"/>
  <c r="R1566" i="3"/>
  <c r="R1567" i="3"/>
  <c r="R1568" i="3"/>
  <c r="R1569" i="3"/>
  <c r="R1570" i="3"/>
  <c r="R1571" i="3"/>
  <c r="R1572" i="3"/>
  <c r="R1573" i="3"/>
  <c r="R1574" i="3"/>
  <c r="R1575" i="3"/>
  <c r="R1576" i="3"/>
  <c r="R1577" i="3"/>
  <c r="R1578" i="3"/>
  <c r="R1579" i="3"/>
  <c r="R1580" i="3"/>
  <c r="R1581" i="3"/>
  <c r="R1582" i="3"/>
  <c r="R1583" i="3"/>
  <c r="R1584" i="3"/>
  <c r="R1585" i="3"/>
  <c r="R1586" i="3"/>
  <c r="R1587" i="3"/>
  <c r="R1588" i="3"/>
  <c r="R1589" i="3"/>
  <c r="R1590" i="3"/>
  <c r="R1591" i="3"/>
  <c r="R1592" i="3"/>
  <c r="R1593" i="3"/>
  <c r="R1594" i="3"/>
  <c r="R1595" i="3"/>
  <c r="R1596" i="3"/>
  <c r="R1597" i="3"/>
  <c r="R1598" i="3"/>
  <c r="R1599" i="3"/>
  <c r="R1600" i="3"/>
  <c r="R1601" i="3"/>
  <c r="R1602" i="3"/>
  <c r="R1603" i="3"/>
  <c r="R1604" i="3"/>
  <c r="R1605" i="3"/>
  <c r="R1606" i="3"/>
  <c r="R1607" i="3"/>
  <c r="R1608" i="3"/>
  <c r="R1609" i="3"/>
  <c r="R1610" i="3"/>
  <c r="R1611" i="3"/>
  <c r="R1612" i="3"/>
  <c r="R1613" i="3"/>
  <c r="R1614" i="3"/>
  <c r="R1615" i="3"/>
  <c r="R1616" i="3"/>
  <c r="R1617" i="3"/>
  <c r="R1618" i="3"/>
  <c r="R1619" i="3"/>
  <c r="R1620" i="3"/>
  <c r="R1621" i="3"/>
  <c r="R1622" i="3"/>
  <c r="R1623" i="3"/>
  <c r="R1624" i="3"/>
  <c r="R1625" i="3"/>
  <c r="R1626" i="3"/>
  <c r="R1627" i="3"/>
  <c r="R1628" i="3"/>
  <c r="R1629" i="3"/>
  <c r="R1630" i="3"/>
  <c r="R1631" i="3"/>
  <c r="R1632" i="3"/>
  <c r="R1633" i="3"/>
  <c r="R1634" i="3"/>
  <c r="R1635" i="3"/>
  <c r="R1636" i="3"/>
  <c r="R1637" i="3"/>
  <c r="R1638" i="3"/>
  <c r="R1639" i="3"/>
  <c r="R1640" i="3"/>
  <c r="R1641" i="3"/>
  <c r="R1642" i="3"/>
  <c r="R1643" i="3"/>
  <c r="R1644" i="3"/>
  <c r="R1645" i="3"/>
  <c r="R1646" i="3"/>
  <c r="R1647" i="3"/>
  <c r="R1648" i="3"/>
  <c r="R1649" i="3"/>
  <c r="R1650" i="3"/>
  <c r="R1651" i="3"/>
  <c r="R1652" i="3"/>
  <c r="R1653" i="3"/>
  <c r="R1654" i="3"/>
  <c r="R1655" i="3"/>
  <c r="R1656" i="3"/>
  <c r="R1657" i="3"/>
  <c r="R1658" i="3"/>
  <c r="R1659" i="3"/>
  <c r="R1660" i="3"/>
  <c r="R1661" i="3"/>
  <c r="R1662" i="3"/>
  <c r="R1663" i="3"/>
  <c r="R1664" i="3"/>
  <c r="R1665" i="3"/>
  <c r="R1666" i="3"/>
  <c r="R1667" i="3"/>
  <c r="R1668" i="3"/>
  <c r="R1669" i="3"/>
  <c r="R1670" i="3"/>
  <c r="R1671" i="3"/>
  <c r="R1672" i="3"/>
  <c r="R1673" i="3"/>
  <c r="R1674" i="3"/>
  <c r="R1675" i="3"/>
  <c r="R1676" i="3"/>
  <c r="R1677" i="3"/>
  <c r="R1678" i="3"/>
  <c r="R1679" i="3"/>
  <c r="R1680" i="3"/>
  <c r="R1681" i="3"/>
  <c r="R1682" i="3"/>
  <c r="R1683" i="3"/>
  <c r="R1684" i="3"/>
  <c r="R1685" i="3"/>
  <c r="R1686" i="3"/>
  <c r="R1687" i="3"/>
  <c r="R1688" i="3"/>
  <c r="R1689" i="3"/>
  <c r="R1690" i="3"/>
  <c r="R1691" i="3"/>
  <c r="R1692" i="3"/>
  <c r="R1693" i="3"/>
  <c r="R1694" i="3"/>
  <c r="R1695" i="3"/>
  <c r="R1696" i="3"/>
  <c r="R1697" i="3"/>
  <c r="R1698" i="3"/>
  <c r="R1699" i="3"/>
  <c r="R1700" i="3"/>
  <c r="R1701" i="3"/>
  <c r="R1702" i="3"/>
  <c r="R1703" i="3"/>
  <c r="R1704" i="3"/>
  <c r="R1705" i="3"/>
  <c r="R1706" i="3"/>
  <c r="R1707" i="3"/>
  <c r="R1708" i="3"/>
  <c r="R1709" i="3"/>
  <c r="R1710" i="3"/>
  <c r="R1711" i="3"/>
  <c r="R1712" i="3"/>
  <c r="R1713" i="3"/>
  <c r="R1714" i="3"/>
  <c r="R1715" i="3"/>
  <c r="R1716" i="3"/>
  <c r="R1717" i="3"/>
  <c r="R1718" i="3"/>
  <c r="R1719" i="3"/>
  <c r="R1720" i="3"/>
  <c r="R1721" i="3"/>
  <c r="R1722" i="3"/>
  <c r="R1723" i="3"/>
  <c r="R1724" i="3"/>
  <c r="R1725" i="3"/>
  <c r="R1726" i="3"/>
  <c r="R1727" i="3"/>
  <c r="R1728" i="3"/>
  <c r="R1729" i="3"/>
  <c r="R1730" i="3"/>
  <c r="R1731" i="3"/>
  <c r="R1732" i="3"/>
  <c r="R1733" i="3"/>
  <c r="R1734" i="3"/>
  <c r="R1735" i="3"/>
  <c r="R1736" i="3"/>
  <c r="R1737" i="3"/>
  <c r="R1738" i="3"/>
  <c r="R1739" i="3"/>
  <c r="R1740" i="3"/>
  <c r="R1741" i="3"/>
  <c r="R1742" i="3"/>
  <c r="R1743" i="3"/>
  <c r="R1744" i="3"/>
  <c r="R1745" i="3"/>
  <c r="R1746" i="3"/>
  <c r="R1747" i="3"/>
  <c r="R1748" i="3"/>
  <c r="R1749" i="3"/>
  <c r="R1750" i="3"/>
  <c r="R1751" i="3"/>
  <c r="R1752" i="3"/>
  <c r="R1753" i="3"/>
  <c r="R1754" i="3"/>
  <c r="R1755" i="3"/>
  <c r="R1756" i="3"/>
  <c r="R1757" i="3"/>
  <c r="R1758" i="3"/>
  <c r="R1759" i="3"/>
  <c r="R1760" i="3"/>
  <c r="R1761" i="3"/>
  <c r="R1762" i="3"/>
  <c r="R1763" i="3"/>
  <c r="R1764" i="3"/>
  <c r="R1765" i="3"/>
  <c r="R1766" i="3"/>
  <c r="R1767" i="3"/>
  <c r="R1768" i="3"/>
  <c r="R1769" i="3"/>
  <c r="R1770" i="3"/>
  <c r="R1771" i="3"/>
  <c r="R1772" i="3"/>
  <c r="R1773" i="3"/>
  <c r="R1774" i="3"/>
  <c r="R1775" i="3"/>
  <c r="R1776" i="3"/>
  <c r="R1777" i="3"/>
  <c r="R1778" i="3"/>
  <c r="R1779" i="3"/>
  <c r="R1780" i="3"/>
  <c r="R1781" i="3"/>
  <c r="R1782" i="3"/>
  <c r="R1783" i="3"/>
  <c r="R1784" i="3"/>
  <c r="R1785" i="3"/>
  <c r="R1786" i="3"/>
  <c r="R1787" i="3"/>
  <c r="R1788" i="3"/>
  <c r="R1789" i="3"/>
  <c r="R1790" i="3"/>
  <c r="R1791" i="3"/>
  <c r="R1792" i="3"/>
  <c r="R1793" i="3"/>
  <c r="R1794" i="3"/>
  <c r="R1795" i="3"/>
  <c r="R1796" i="3"/>
  <c r="R1797" i="3"/>
  <c r="R1798" i="3"/>
  <c r="R1799" i="3"/>
  <c r="R1800" i="3"/>
  <c r="R1801" i="3"/>
  <c r="R1802" i="3"/>
  <c r="R1803" i="3"/>
  <c r="R1804" i="3"/>
  <c r="R1805" i="3"/>
  <c r="R1806" i="3"/>
  <c r="R1807" i="3"/>
  <c r="R1808" i="3"/>
  <c r="R1809" i="3"/>
  <c r="R1810" i="3"/>
  <c r="R1811" i="3"/>
  <c r="R1812" i="3"/>
  <c r="R1813" i="3"/>
  <c r="R1814" i="3"/>
  <c r="R1815" i="3"/>
  <c r="R1816" i="3"/>
  <c r="R1817" i="3"/>
  <c r="R1818" i="3"/>
  <c r="R1819" i="3"/>
  <c r="R1820" i="3"/>
  <c r="R1821" i="3"/>
  <c r="R1822" i="3"/>
  <c r="R1823" i="3"/>
  <c r="R1824" i="3"/>
  <c r="R1825" i="3"/>
  <c r="R1826" i="3"/>
  <c r="R1827" i="3"/>
  <c r="R1828" i="3"/>
  <c r="R1829" i="3"/>
  <c r="R1830" i="3"/>
  <c r="R1831" i="3"/>
  <c r="R1832" i="3"/>
  <c r="R1833" i="3"/>
  <c r="R1834" i="3"/>
  <c r="R1835" i="3"/>
  <c r="R1836" i="3"/>
  <c r="R1837" i="3"/>
  <c r="R1838" i="3"/>
  <c r="R1839" i="3"/>
  <c r="R1840" i="3"/>
  <c r="R1841" i="3"/>
  <c r="R1842" i="3"/>
  <c r="R1843" i="3"/>
  <c r="R1844" i="3"/>
  <c r="R1845" i="3"/>
  <c r="R1846" i="3"/>
  <c r="R1847" i="3"/>
  <c r="R1848" i="3"/>
  <c r="R1849" i="3"/>
  <c r="R1850" i="3"/>
  <c r="R1851" i="3"/>
  <c r="R1852" i="3"/>
  <c r="R1853" i="3"/>
  <c r="R1854" i="3"/>
  <c r="R1855" i="3"/>
  <c r="R1856" i="3"/>
  <c r="R1857" i="3"/>
  <c r="R1858" i="3"/>
  <c r="R1859" i="3"/>
  <c r="R1860" i="3"/>
  <c r="R1861" i="3"/>
  <c r="R1862" i="3"/>
  <c r="R1863" i="3"/>
  <c r="R1864" i="3"/>
  <c r="R1865" i="3"/>
  <c r="R1866" i="3"/>
  <c r="R1867" i="3"/>
  <c r="R1868" i="3"/>
  <c r="R1869" i="3"/>
  <c r="R1870" i="3"/>
  <c r="R1871" i="3"/>
  <c r="R1872" i="3"/>
  <c r="R1873" i="3"/>
  <c r="R1874" i="3"/>
  <c r="R1875" i="3"/>
  <c r="R1876" i="3"/>
  <c r="R1877" i="3"/>
  <c r="R1878" i="3"/>
  <c r="R1879" i="3"/>
  <c r="R1880" i="3"/>
  <c r="R1881" i="3"/>
  <c r="R1882" i="3"/>
  <c r="R1883" i="3"/>
  <c r="R1884" i="3"/>
  <c r="R1885" i="3"/>
  <c r="R1886" i="3"/>
  <c r="R1887" i="3"/>
  <c r="R1888" i="3"/>
  <c r="R1889" i="3"/>
  <c r="R1890" i="3"/>
  <c r="R1891" i="3"/>
  <c r="R1892" i="3"/>
  <c r="R1893" i="3"/>
  <c r="R1894" i="3"/>
  <c r="R1895" i="3"/>
  <c r="R1896" i="3"/>
  <c r="R1897" i="3"/>
  <c r="R1898" i="3"/>
  <c r="R1899" i="3"/>
  <c r="R1900" i="3"/>
  <c r="R1901" i="3"/>
  <c r="R1902" i="3"/>
  <c r="R1903" i="3"/>
  <c r="R1904" i="3"/>
  <c r="R1905" i="3"/>
  <c r="R1906" i="3"/>
  <c r="R1907" i="3"/>
  <c r="R1908" i="3"/>
  <c r="R1909" i="3"/>
  <c r="R1910" i="3"/>
  <c r="R1911" i="3"/>
  <c r="R1912" i="3"/>
  <c r="R1913" i="3"/>
  <c r="R1914" i="3"/>
  <c r="R1915" i="3"/>
  <c r="R1916" i="3"/>
  <c r="R1917" i="3"/>
  <c r="R1918" i="3"/>
  <c r="R1919" i="3"/>
  <c r="R1920" i="3"/>
  <c r="R1921" i="3"/>
  <c r="R1922" i="3"/>
  <c r="R1923" i="3"/>
  <c r="R1924" i="3"/>
  <c r="R1925" i="3"/>
  <c r="R1926" i="3"/>
  <c r="R1927" i="3"/>
  <c r="R1928" i="3"/>
  <c r="R1929" i="3"/>
  <c r="R1930" i="3"/>
  <c r="R1931" i="3"/>
  <c r="R1932" i="3"/>
  <c r="R1933" i="3"/>
  <c r="R1934" i="3"/>
  <c r="R1935" i="3"/>
  <c r="R1936" i="3"/>
  <c r="R1937" i="3"/>
  <c r="R1938" i="3"/>
  <c r="R1939" i="3"/>
  <c r="R1940" i="3"/>
  <c r="R1941" i="3"/>
  <c r="R1942" i="3"/>
  <c r="R1943" i="3"/>
  <c r="R1944" i="3"/>
  <c r="R1945" i="3"/>
  <c r="R1946" i="3"/>
  <c r="R1947" i="3"/>
  <c r="R1948" i="3"/>
  <c r="R1949" i="3"/>
  <c r="R1950" i="3"/>
  <c r="R1951" i="3"/>
  <c r="R1952" i="3"/>
  <c r="R1953" i="3"/>
  <c r="R1954" i="3"/>
  <c r="R1955" i="3"/>
  <c r="R1956" i="3"/>
  <c r="R1957" i="3"/>
  <c r="R1958" i="3"/>
  <c r="R1959" i="3"/>
  <c r="R1960" i="3"/>
  <c r="R1961" i="3"/>
  <c r="R1962" i="3"/>
  <c r="R1963" i="3"/>
  <c r="R1964" i="3"/>
  <c r="R1965" i="3"/>
  <c r="R1966" i="3"/>
  <c r="R1967" i="3"/>
  <c r="R1968" i="3"/>
  <c r="R1969" i="3"/>
  <c r="R1970" i="3"/>
  <c r="R1971" i="3"/>
  <c r="R1972" i="3"/>
  <c r="R1973" i="3"/>
  <c r="R1974" i="3"/>
  <c r="R1975" i="3"/>
  <c r="R1976" i="3"/>
  <c r="R1977" i="3"/>
  <c r="R1978" i="3"/>
  <c r="R1979" i="3"/>
  <c r="R1980" i="3"/>
  <c r="R1981" i="3"/>
  <c r="R1982" i="3"/>
  <c r="R1983" i="3"/>
  <c r="R1984" i="3"/>
  <c r="R1985" i="3"/>
  <c r="R1986" i="3"/>
  <c r="R1987" i="3"/>
  <c r="R1988" i="3"/>
  <c r="R1989" i="3"/>
  <c r="R1990" i="3"/>
  <c r="R1991" i="3"/>
  <c r="R1992" i="3"/>
  <c r="R1993" i="3"/>
  <c r="C58" i="1"/>
  <c r="R333" i="3"/>
  <c r="J333" i="3"/>
  <c r="K333" i="3" s="1"/>
  <c r="E333" i="3" a="1"/>
  <c r="E333" i="3" s="1"/>
  <c r="R52" i="1"/>
  <c r="T9" i="1"/>
  <c r="C57" i="1"/>
  <c r="C55" i="1"/>
  <c r="C56" i="1"/>
  <c r="T56" i="1" l="1"/>
  <c r="E1993" i="3" l="1" a="1"/>
  <c r="E1993" i="3" s="1"/>
  <c r="J1993" i="3"/>
  <c r="K1993" i="3" s="1"/>
  <c r="C50" i="1" l="1"/>
  <c r="C54" i="1" l="1"/>
  <c r="T10" i="1"/>
  <c r="C53" i="1" l="1"/>
  <c r="K289" i="3"/>
  <c r="J289" i="3"/>
  <c r="J277" i="3"/>
  <c r="J253" i="3"/>
  <c r="J249" i="3"/>
  <c r="J247" i="3"/>
  <c r="J239" i="3"/>
  <c r="J238" i="3"/>
  <c r="O126" i="5"/>
  <c r="P126" i="5" s="1"/>
  <c r="AH41" i="1"/>
  <c r="AH44" i="1"/>
  <c r="AH45" i="1"/>
  <c r="AH46" i="1"/>
  <c r="AH47" i="1"/>
  <c r="AH48" i="1"/>
  <c r="AH49" i="1"/>
  <c r="AH50" i="1"/>
  <c r="AH51" i="1"/>
  <c r="AH53" i="1"/>
  <c r="AH55" i="1"/>
  <c r="AH56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1003" i="3"/>
  <c r="Q1004" i="3"/>
  <c r="Q1005" i="3"/>
  <c r="Q1006" i="3"/>
  <c r="Q1007" i="3"/>
  <c r="Q1008" i="3"/>
  <c r="Q1009" i="3"/>
  <c r="Q1010" i="3"/>
  <c r="Q1011" i="3"/>
  <c r="Q1012" i="3"/>
  <c r="Q1013" i="3"/>
  <c r="Q1014" i="3"/>
  <c r="Q1015" i="3"/>
  <c r="Q1016" i="3"/>
  <c r="Q1017" i="3"/>
  <c r="Q1018" i="3"/>
  <c r="Q1019" i="3"/>
  <c r="Q1020" i="3"/>
  <c r="Q1021" i="3"/>
  <c r="Q1022" i="3"/>
  <c r="Q1023" i="3"/>
  <c r="Q1024" i="3"/>
  <c r="Q1025" i="3"/>
  <c r="Q1026" i="3"/>
  <c r="Q1027" i="3"/>
  <c r="Q1028" i="3"/>
  <c r="Q1029" i="3"/>
  <c r="Q1030" i="3"/>
  <c r="Q1031" i="3"/>
  <c r="Q1032" i="3"/>
  <c r="Q1033" i="3"/>
  <c r="Q1034" i="3"/>
  <c r="Q1035" i="3"/>
  <c r="Q1036" i="3"/>
  <c r="Q1037" i="3"/>
  <c r="Q1038" i="3"/>
  <c r="Q1039" i="3"/>
  <c r="Q1040" i="3"/>
  <c r="Q1041" i="3"/>
  <c r="Q1042" i="3"/>
  <c r="Q1043" i="3"/>
  <c r="Q1044" i="3"/>
  <c r="Q1045" i="3"/>
  <c r="Q1046" i="3"/>
  <c r="Q1047" i="3"/>
  <c r="Q1048" i="3"/>
  <c r="Q1049" i="3"/>
  <c r="Q1050" i="3"/>
  <c r="Q1051" i="3"/>
  <c r="Q1052" i="3"/>
  <c r="Q1053" i="3"/>
  <c r="Q1054" i="3"/>
  <c r="Q1055" i="3"/>
  <c r="Q1056" i="3"/>
  <c r="Q1057" i="3"/>
  <c r="Q1058" i="3"/>
  <c r="Q1059" i="3"/>
  <c r="Q1060" i="3"/>
  <c r="Q1061" i="3"/>
  <c r="Q1062" i="3"/>
  <c r="Q1063" i="3"/>
  <c r="Q1064" i="3"/>
  <c r="Q1065" i="3"/>
  <c r="Q1066" i="3"/>
  <c r="Q1067" i="3"/>
  <c r="Q1068" i="3"/>
  <c r="Q1069" i="3"/>
  <c r="Q1070" i="3"/>
  <c r="Q1071" i="3"/>
  <c r="Q1072" i="3"/>
  <c r="Q1073" i="3"/>
  <c r="Q1074" i="3"/>
  <c r="Q1075" i="3"/>
  <c r="Q1076" i="3"/>
  <c r="Q1077" i="3"/>
  <c r="Q1078" i="3"/>
  <c r="Q1079" i="3"/>
  <c r="Q1080" i="3"/>
  <c r="Q1081" i="3"/>
  <c r="Q1082" i="3"/>
  <c r="Q1083" i="3"/>
  <c r="Q1084" i="3"/>
  <c r="Q1085" i="3"/>
  <c r="Q1086" i="3"/>
  <c r="Q1087" i="3"/>
  <c r="Q1088" i="3"/>
  <c r="Q1089" i="3"/>
  <c r="Q1090" i="3"/>
  <c r="Q1091" i="3"/>
  <c r="Q1092" i="3"/>
  <c r="Q1093" i="3"/>
  <c r="Q1094" i="3"/>
  <c r="Q1095" i="3"/>
  <c r="Q1096" i="3"/>
  <c r="Q1097" i="3"/>
  <c r="Q1098" i="3"/>
  <c r="Q1099" i="3"/>
  <c r="Q1100" i="3"/>
  <c r="Q1101" i="3"/>
  <c r="Q1102" i="3"/>
  <c r="Q1103" i="3"/>
  <c r="Q1104" i="3"/>
  <c r="Q1105" i="3"/>
  <c r="Q1106" i="3"/>
  <c r="Q1107" i="3"/>
  <c r="Q1108" i="3"/>
  <c r="Q1109" i="3"/>
  <c r="Q1110" i="3"/>
  <c r="Q1111" i="3"/>
  <c r="Q1112" i="3"/>
  <c r="Q1113" i="3"/>
  <c r="Q1114" i="3"/>
  <c r="Q1115" i="3"/>
  <c r="Q1116" i="3"/>
  <c r="Q1117" i="3"/>
  <c r="Q1118" i="3"/>
  <c r="Q1119" i="3"/>
  <c r="Q1120" i="3"/>
  <c r="Q1121" i="3"/>
  <c r="Q1122" i="3"/>
  <c r="Q1123" i="3"/>
  <c r="Q1124" i="3"/>
  <c r="Q1125" i="3"/>
  <c r="Q1126" i="3"/>
  <c r="Q1127" i="3"/>
  <c r="Q1128" i="3"/>
  <c r="Q1129" i="3"/>
  <c r="Q1130" i="3"/>
  <c r="Q1131" i="3"/>
  <c r="Q1132" i="3"/>
  <c r="Q1133" i="3"/>
  <c r="Q1134" i="3"/>
  <c r="Q1135" i="3"/>
  <c r="Q1136" i="3"/>
  <c r="Q1137" i="3"/>
  <c r="Q1138" i="3"/>
  <c r="Q1139" i="3"/>
  <c r="Q1140" i="3"/>
  <c r="Q1141" i="3"/>
  <c r="Q1142" i="3"/>
  <c r="Q1143" i="3"/>
  <c r="Q1144" i="3"/>
  <c r="Q1145" i="3"/>
  <c r="Q1146" i="3"/>
  <c r="Q1147" i="3"/>
  <c r="Q1148" i="3"/>
  <c r="Q1149" i="3"/>
  <c r="Q1150" i="3"/>
  <c r="Q1151" i="3"/>
  <c r="Q1152" i="3"/>
  <c r="Q1153" i="3"/>
  <c r="Q1154" i="3"/>
  <c r="Q1155" i="3"/>
  <c r="Q1156" i="3"/>
  <c r="Q1157" i="3"/>
  <c r="Q1158" i="3"/>
  <c r="Q1159" i="3"/>
  <c r="Q1160" i="3"/>
  <c r="Q1161" i="3"/>
  <c r="Q1162" i="3"/>
  <c r="Q1163" i="3"/>
  <c r="Q1164" i="3"/>
  <c r="Q1165" i="3"/>
  <c r="Q1166" i="3"/>
  <c r="Q1167" i="3"/>
  <c r="Q1168" i="3"/>
  <c r="Q1169" i="3"/>
  <c r="Q1170" i="3"/>
  <c r="Q1171" i="3"/>
  <c r="Q1172" i="3"/>
  <c r="Q1173" i="3"/>
  <c r="Q1174" i="3"/>
  <c r="Q1175" i="3"/>
  <c r="Q1176" i="3"/>
  <c r="Q1177" i="3"/>
  <c r="Q1178" i="3"/>
  <c r="Q1179" i="3"/>
  <c r="Q1180" i="3"/>
  <c r="Q1181" i="3"/>
  <c r="Q1182" i="3"/>
  <c r="Q1183" i="3"/>
  <c r="Q1184" i="3"/>
  <c r="Q1185" i="3"/>
  <c r="Q1186" i="3"/>
  <c r="Q1187" i="3"/>
  <c r="Q1188" i="3"/>
  <c r="Q1189" i="3"/>
  <c r="Q1190" i="3"/>
  <c r="Q1191" i="3"/>
  <c r="Q1192" i="3"/>
  <c r="Q1193" i="3"/>
  <c r="Q1194" i="3"/>
  <c r="Q1195" i="3"/>
  <c r="Q1196" i="3"/>
  <c r="Q1197" i="3"/>
  <c r="Q1198" i="3"/>
  <c r="Q1199" i="3"/>
  <c r="Q1200" i="3"/>
  <c r="Q1201" i="3"/>
  <c r="Q1202" i="3"/>
  <c r="Q1203" i="3"/>
  <c r="Q1204" i="3"/>
  <c r="Q1205" i="3"/>
  <c r="Q1206" i="3"/>
  <c r="Q1207" i="3"/>
  <c r="Q1208" i="3"/>
  <c r="Q1209" i="3"/>
  <c r="Q1210" i="3"/>
  <c r="Q1211" i="3"/>
  <c r="Q1212" i="3"/>
  <c r="Q1213" i="3"/>
  <c r="Q1214" i="3"/>
  <c r="Q1215" i="3"/>
  <c r="Q1216" i="3"/>
  <c r="Q1217" i="3"/>
  <c r="Q1218" i="3"/>
  <c r="Q1219" i="3"/>
  <c r="Q1220" i="3"/>
  <c r="Q1221" i="3"/>
  <c r="Q1222" i="3"/>
  <c r="Q1223" i="3"/>
  <c r="Q1224" i="3"/>
  <c r="Q1225" i="3"/>
  <c r="Q1226" i="3"/>
  <c r="Q1227" i="3"/>
  <c r="Q1228" i="3"/>
  <c r="Q1229" i="3"/>
  <c r="Q1230" i="3"/>
  <c r="Q1231" i="3"/>
  <c r="Q1232" i="3"/>
  <c r="Q1233" i="3"/>
  <c r="Q1234" i="3"/>
  <c r="Q1235" i="3"/>
  <c r="Q1236" i="3"/>
  <c r="Q1237" i="3"/>
  <c r="Q1238" i="3"/>
  <c r="Q1239" i="3"/>
  <c r="Q1240" i="3"/>
  <c r="Q1241" i="3"/>
  <c r="Q1242" i="3"/>
  <c r="Q1243" i="3"/>
  <c r="Q1244" i="3"/>
  <c r="Q1245" i="3"/>
  <c r="Q1246" i="3"/>
  <c r="Q1247" i="3"/>
  <c r="Q1248" i="3"/>
  <c r="Q1249" i="3"/>
  <c r="Q1250" i="3"/>
  <c r="Q1251" i="3"/>
  <c r="Q1252" i="3"/>
  <c r="Q1253" i="3"/>
  <c r="Q1254" i="3"/>
  <c r="Q1255" i="3"/>
  <c r="Q1256" i="3"/>
  <c r="Q1257" i="3"/>
  <c r="Q1258" i="3"/>
  <c r="Q1259" i="3"/>
  <c r="Q1260" i="3"/>
  <c r="Q1261" i="3"/>
  <c r="Q1262" i="3"/>
  <c r="Q1263" i="3"/>
  <c r="Q1264" i="3"/>
  <c r="Q1265" i="3"/>
  <c r="Q1266" i="3"/>
  <c r="Q1267" i="3"/>
  <c r="Q1268" i="3"/>
  <c r="Q1269" i="3"/>
  <c r="Q1270" i="3"/>
  <c r="Q1271" i="3"/>
  <c r="Q1272" i="3"/>
  <c r="Q1273" i="3"/>
  <c r="Q1274" i="3"/>
  <c r="Q1275" i="3"/>
  <c r="Q1276" i="3"/>
  <c r="Q1277" i="3"/>
  <c r="Q1278" i="3"/>
  <c r="Q1279" i="3"/>
  <c r="Q1280" i="3"/>
  <c r="Q1281" i="3"/>
  <c r="Q1282" i="3"/>
  <c r="Q1283" i="3"/>
  <c r="Q1284" i="3"/>
  <c r="Q1285" i="3"/>
  <c r="Q1286" i="3"/>
  <c r="Q1287" i="3"/>
  <c r="Q1288" i="3"/>
  <c r="Q1289" i="3"/>
  <c r="Q1290" i="3"/>
  <c r="Q1291" i="3"/>
  <c r="Q1292" i="3"/>
  <c r="Q1293" i="3"/>
  <c r="Q1294" i="3"/>
  <c r="Q1295" i="3"/>
  <c r="Q1296" i="3"/>
  <c r="Q1297" i="3"/>
  <c r="Q1298" i="3"/>
  <c r="Q1299" i="3"/>
  <c r="Q1300" i="3"/>
  <c r="Q1301" i="3"/>
  <c r="Q1302" i="3"/>
  <c r="Q1303" i="3"/>
  <c r="Q1304" i="3"/>
  <c r="Q1305" i="3"/>
  <c r="Q1306" i="3"/>
  <c r="Q1307" i="3"/>
  <c r="Q1308" i="3"/>
  <c r="Q1309" i="3"/>
  <c r="Q1310" i="3"/>
  <c r="Q1311" i="3"/>
  <c r="Q1312" i="3"/>
  <c r="Q1313" i="3"/>
  <c r="Q1314" i="3"/>
  <c r="Q1315" i="3"/>
  <c r="Q1316" i="3"/>
  <c r="Q1317" i="3"/>
  <c r="Q1318" i="3"/>
  <c r="Q1319" i="3"/>
  <c r="Q1320" i="3"/>
  <c r="Q1321" i="3"/>
  <c r="Q1322" i="3"/>
  <c r="Q1323" i="3"/>
  <c r="Q1324" i="3"/>
  <c r="Q1325" i="3"/>
  <c r="Q1326" i="3"/>
  <c r="Q1327" i="3"/>
  <c r="Q1328" i="3"/>
  <c r="Q1329" i="3"/>
  <c r="Q1330" i="3"/>
  <c r="Q1331" i="3"/>
  <c r="Q1332" i="3"/>
  <c r="Q1333" i="3"/>
  <c r="Q1334" i="3"/>
  <c r="Q1335" i="3"/>
  <c r="Q1336" i="3"/>
  <c r="Q1337" i="3"/>
  <c r="Q1338" i="3"/>
  <c r="Q1339" i="3"/>
  <c r="Q1340" i="3"/>
  <c r="Q1341" i="3"/>
  <c r="Q1342" i="3"/>
  <c r="Q1343" i="3"/>
  <c r="Q1344" i="3"/>
  <c r="Q1345" i="3"/>
  <c r="Q1346" i="3"/>
  <c r="Q1347" i="3"/>
  <c r="Q1348" i="3"/>
  <c r="Q1349" i="3"/>
  <c r="Q1350" i="3"/>
  <c r="Q1351" i="3"/>
  <c r="Q1352" i="3"/>
  <c r="Q1353" i="3"/>
  <c r="Q1354" i="3"/>
  <c r="Q1355" i="3"/>
  <c r="Q1356" i="3"/>
  <c r="Q1357" i="3"/>
  <c r="Q1358" i="3"/>
  <c r="Q1359" i="3"/>
  <c r="Q1360" i="3"/>
  <c r="Q1361" i="3"/>
  <c r="Q1362" i="3"/>
  <c r="Q1363" i="3"/>
  <c r="Q1364" i="3"/>
  <c r="Q1365" i="3"/>
  <c r="Q1366" i="3"/>
  <c r="Q1367" i="3"/>
  <c r="Q1368" i="3"/>
  <c r="Q1369" i="3"/>
  <c r="Q1370" i="3"/>
  <c r="Q1371" i="3"/>
  <c r="Q1372" i="3"/>
  <c r="Q1373" i="3"/>
  <c r="Q1374" i="3"/>
  <c r="Q1375" i="3"/>
  <c r="Q1376" i="3"/>
  <c r="Q1377" i="3"/>
  <c r="Q1378" i="3"/>
  <c r="Q1379" i="3"/>
  <c r="Q1380" i="3"/>
  <c r="Q1381" i="3"/>
  <c r="Q1382" i="3"/>
  <c r="Q1383" i="3"/>
  <c r="Q1384" i="3"/>
  <c r="Q1385" i="3"/>
  <c r="Q1386" i="3"/>
  <c r="Q1387" i="3"/>
  <c r="Q1388" i="3"/>
  <c r="Q1389" i="3"/>
  <c r="Q1390" i="3"/>
  <c r="Q1391" i="3"/>
  <c r="Q1392" i="3"/>
  <c r="Q1393" i="3"/>
  <c r="Q1394" i="3"/>
  <c r="Q1395" i="3"/>
  <c r="Q1396" i="3"/>
  <c r="Q1397" i="3"/>
  <c r="Q1398" i="3"/>
  <c r="Q1399" i="3"/>
  <c r="Q1400" i="3"/>
  <c r="Q1401" i="3"/>
  <c r="Q1402" i="3"/>
  <c r="Q1403" i="3"/>
  <c r="Q1404" i="3"/>
  <c r="Q1405" i="3"/>
  <c r="Q1406" i="3"/>
  <c r="Q1407" i="3"/>
  <c r="Q1408" i="3"/>
  <c r="Q1409" i="3"/>
  <c r="Q1410" i="3"/>
  <c r="Q1411" i="3"/>
  <c r="Q1412" i="3"/>
  <c r="Q1413" i="3"/>
  <c r="Q1414" i="3"/>
  <c r="Q1415" i="3"/>
  <c r="Q1416" i="3"/>
  <c r="Q1417" i="3"/>
  <c r="Q1418" i="3"/>
  <c r="Q1419" i="3"/>
  <c r="Q1420" i="3"/>
  <c r="Q1421" i="3"/>
  <c r="Q1422" i="3"/>
  <c r="Q1423" i="3"/>
  <c r="Q1424" i="3"/>
  <c r="Q1425" i="3"/>
  <c r="Q1426" i="3"/>
  <c r="Q1427" i="3"/>
  <c r="Q1428" i="3"/>
  <c r="Q1429" i="3"/>
  <c r="Q1430" i="3"/>
  <c r="Q1431" i="3"/>
  <c r="Q1432" i="3"/>
  <c r="Q1433" i="3"/>
  <c r="Q1434" i="3"/>
  <c r="Q1435" i="3"/>
  <c r="Q1436" i="3"/>
  <c r="Q1437" i="3"/>
  <c r="Q1438" i="3"/>
  <c r="Q1439" i="3"/>
  <c r="Q1440" i="3"/>
  <c r="Q1441" i="3"/>
  <c r="Q1442" i="3"/>
  <c r="Q1443" i="3"/>
  <c r="Q1444" i="3"/>
  <c r="Q1445" i="3"/>
  <c r="Q1446" i="3"/>
  <c r="Q1447" i="3"/>
  <c r="Q1448" i="3"/>
  <c r="Q1449" i="3"/>
  <c r="Q1450" i="3"/>
  <c r="Q1451" i="3"/>
  <c r="Q1452" i="3"/>
  <c r="Q1453" i="3"/>
  <c r="Q1454" i="3"/>
  <c r="Q1455" i="3"/>
  <c r="Q1456" i="3"/>
  <c r="Q1457" i="3"/>
  <c r="Q1458" i="3"/>
  <c r="Q1459" i="3"/>
  <c r="Q1460" i="3"/>
  <c r="Q1461" i="3"/>
  <c r="Q1462" i="3"/>
  <c r="Q1463" i="3"/>
  <c r="Q1464" i="3"/>
  <c r="Q1465" i="3"/>
  <c r="Q1466" i="3"/>
  <c r="Q1467" i="3"/>
  <c r="Q1468" i="3"/>
  <c r="Q1469" i="3"/>
  <c r="Q1470" i="3"/>
  <c r="Q1471" i="3"/>
  <c r="Q1472" i="3"/>
  <c r="Q1473" i="3"/>
  <c r="Q1474" i="3"/>
  <c r="Q1475" i="3"/>
  <c r="Q1476" i="3"/>
  <c r="Q1477" i="3"/>
  <c r="Q1478" i="3"/>
  <c r="Q1479" i="3"/>
  <c r="Q1480" i="3"/>
  <c r="Q1481" i="3"/>
  <c r="Q1482" i="3"/>
  <c r="Q1483" i="3"/>
  <c r="Q1484" i="3"/>
  <c r="Q1485" i="3"/>
  <c r="Q1486" i="3"/>
  <c r="Q1487" i="3"/>
  <c r="Q1488" i="3"/>
  <c r="Q1489" i="3"/>
  <c r="Q1490" i="3"/>
  <c r="Q1491" i="3"/>
  <c r="Q1492" i="3"/>
  <c r="Q1493" i="3"/>
  <c r="Q1494" i="3"/>
  <c r="Q1495" i="3"/>
  <c r="Q1496" i="3"/>
  <c r="Q1497" i="3"/>
  <c r="Q1498" i="3"/>
  <c r="Q1499" i="3"/>
  <c r="Q1500" i="3"/>
  <c r="Q1501" i="3"/>
  <c r="Q1502" i="3"/>
  <c r="Q1503" i="3"/>
  <c r="Q1504" i="3"/>
  <c r="Q1505" i="3"/>
  <c r="Q1506" i="3"/>
  <c r="Q1507" i="3"/>
  <c r="Q1508" i="3"/>
  <c r="Q1509" i="3"/>
  <c r="Q1510" i="3"/>
  <c r="Q1511" i="3"/>
  <c r="Q1512" i="3"/>
  <c r="Q1513" i="3"/>
  <c r="Q1514" i="3"/>
  <c r="Q1515" i="3"/>
  <c r="Q1516" i="3"/>
  <c r="Q1517" i="3"/>
  <c r="Q1518" i="3"/>
  <c r="Q1519" i="3"/>
  <c r="Q1520" i="3"/>
  <c r="Q1521" i="3"/>
  <c r="Q1522" i="3"/>
  <c r="Q1523" i="3"/>
  <c r="Q1524" i="3"/>
  <c r="Q1525" i="3"/>
  <c r="Q1526" i="3"/>
  <c r="Q1527" i="3"/>
  <c r="Q1528" i="3"/>
  <c r="Q1529" i="3"/>
  <c r="Q1530" i="3"/>
  <c r="Q1531" i="3"/>
  <c r="Q1532" i="3"/>
  <c r="Q1533" i="3"/>
  <c r="Q1534" i="3"/>
  <c r="Q1535" i="3"/>
  <c r="Q1536" i="3"/>
  <c r="Q1537" i="3"/>
  <c r="Q1538" i="3"/>
  <c r="Q1539" i="3"/>
  <c r="Q1540" i="3"/>
  <c r="Q1541" i="3"/>
  <c r="Q1542" i="3"/>
  <c r="Q1543" i="3"/>
  <c r="Q1544" i="3"/>
  <c r="Q1545" i="3"/>
  <c r="Q1546" i="3"/>
  <c r="Q1547" i="3"/>
  <c r="Q1548" i="3"/>
  <c r="Q1549" i="3"/>
  <c r="Q1550" i="3"/>
  <c r="Q1551" i="3"/>
  <c r="Q1552" i="3"/>
  <c r="Q1553" i="3"/>
  <c r="Q1554" i="3"/>
  <c r="Q1555" i="3"/>
  <c r="Q1556" i="3"/>
  <c r="Q1557" i="3"/>
  <c r="Q1558" i="3"/>
  <c r="Q1559" i="3"/>
  <c r="Q1560" i="3"/>
  <c r="Q1561" i="3"/>
  <c r="Q1562" i="3"/>
  <c r="Q1563" i="3"/>
  <c r="Q1564" i="3"/>
  <c r="Q1565" i="3"/>
  <c r="Q1566" i="3"/>
  <c r="Q1567" i="3"/>
  <c r="Q1568" i="3"/>
  <c r="Q1569" i="3"/>
  <c r="Q1570" i="3"/>
  <c r="Q1571" i="3"/>
  <c r="Q1572" i="3"/>
  <c r="Q1573" i="3"/>
  <c r="Q1574" i="3"/>
  <c r="Q1575" i="3"/>
  <c r="Q1576" i="3"/>
  <c r="Q1577" i="3"/>
  <c r="Q1578" i="3"/>
  <c r="Q1579" i="3"/>
  <c r="Q1580" i="3"/>
  <c r="Q1581" i="3"/>
  <c r="Q1582" i="3"/>
  <c r="Q1583" i="3"/>
  <c r="Q1584" i="3"/>
  <c r="Q1585" i="3"/>
  <c r="Q1586" i="3"/>
  <c r="Q1587" i="3"/>
  <c r="Q1588" i="3"/>
  <c r="Q1589" i="3"/>
  <c r="Q1590" i="3"/>
  <c r="Q1591" i="3"/>
  <c r="Q1592" i="3"/>
  <c r="Q1593" i="3"/>
  <c r="Q1594" i="3"/>
  <c r="Q1595" i="3"/>
  <c r="Q1596" i="3"/>
  <c r="Q1597" i="3"/>
  <c r="Q1598" i="3"/>
  <c r="Q1599" i="3"/>
  <c r="Q1600" i="3"/>
  <c r="Q1601" i="3"/>
  <c r="Q1602" i="3"/>
  <c r="Q1603" i="3"/>
  <c r="Q1604" i="3"/>
  <c r="Q1605" i="3"/>
  <c r="Q1606" i="3"/>
  <c r="Q1607" i="3"/>
  <c r="Q1608" i="3"/>
  <c r="Q1609" i="3"/>
  <c r="Q1610" i="3"/>
  <c r="Q1611" i="3"/>
  <c r="Q1612" i="3"/>
  <c r="Q1613" i="3"/>
  <c r="Q1614" i="3"/>
  <c r="Q1615" i="3"/>
  <c r="Q1616" i="3"/>
  <c r="Q1617" i="3"/>
  <c r="Q1618" i="3"/>
  <c r="Q1619" i="3"/>
  <c r="Q1620" i="3"/>
  <c r="Q1621" i="3"/>
  <c r="Q1622" i="3"/>
  <c r="Q1623" i="3"/>
  <c r="Q1624" i="3"/>
  <c r="Q1625" i="3"/>
  <c r="Q1626" i="3"/>
  <c r="Q1627" i="3"/>
  <c r="Q1628" i="3"/>
  <c r="Q1629" i="3"/>
  <c r="Q1630" i="3"/>
  <c r="Q1631" i="3"/>
  <c r="Q1632" i="3"/>
  <c r="Q1633" i="3"/>
  <c r="Q1634" i="3"/>
  <c r="Q1635" i="3"/>
  <c r="Q1636" i="3"/>
  <c r="Q1637" i="3"/>
  <c r="Q1638" i="3"/>
  <c r="Q1639" i="3"/>
  <c r="Q1640" i="3"/>
  <c r="Q1641" i="3"/>
  <c r="Q1642" i="3"/>
  <c r="Q1643" i="3"/>
  <c r="Q1644" i="3"/>
  <c r="Q1645" i="3"/>
  <c r="Q1646" i="3"/>
  <c r="Q1647" i="3"/>
  <c r="Q1648" i="3"/>
  <c r="Q1649" i="3"/>
  <c r="Q1650" i="3"/>
  <c r="Q1651" i="3"/>
  <c r="Q1652" i="3"/>
  <c r="Q1653" i="3"/>
  <c r="Q1654" i="3"/>
  <c r="Q1655" i="3"/>
  <c r="Q1656" i="3"/>
  <c r="Q1657" i="3"/>
  <c r="Q1658" i="3"/>
  <c r="Q1659" i="3"/>
  <c r="Q1660" i="3"/>
  <c r="Q1661" i="3"/>
  <c r="Q1662" i="3"/>
  <c r="Q1663" i="3"/>
  <c r="Q1664" i="3"/>
  <c r="Q1665" i="3"/>
  <c r="Q1666" i="3"/>
  <c r="Q1667" i="3"/>
  <c r="Q1668" i="3"/>
  <c r="Q1669" i="3"/>
  <c r="Q1670" i="3"/>
  <c r="Q1671" i="3"/>
  <c r="Q1672" i="3"/>
  <c r="Q1673" i="3"/>
  <c r="Q1674" i="3"/>
  <c r="Q1675" i="3"/>
  <c r="Q1676" i="3"/>
  <c r="Q1677" i="3"/>
  <c r="Q1678" i="3"/>
  <c r="Q1679" i="3"/>
  <c r="Q1680" i="3"/>
  <c r="Q1681" i="3"/>
  <c r="Q1682" i="3"/>
  <c r="Q1683" i="3"/>
  <c r="Q1684" i="3"/>
  <c r="Q1685" i="3"/>
  <c r="Q1686" i="3"/>
  <c r="Q1687" i="3"/>
  <c r="Q1688" i="3"/>
  <c r="Q1689" i="3"/>
  <c r="Q1690" i="3"/>
  <c r="Q1691" i="3"/>
  <c r="Q1692" i="3"/>
  <c r="Q1693" i="3"/>
  <c r="Q1694" i="3"/>
  <c r="Q1695" i="3"/>
  <c r="Q1696" i="3"/>
  <c r="Q1697" i="3"/>
  <c r="Q1698" i="3"/>
  <c r="Q1699" i="3"/>
  <c r="Q1700" i="3"/>
  <c r="Q1701" i="3"/>
  <c r="Q1702" i="3"/>
  <c r="Q1703" i="3"/>
  <c r="Q1704" i="3"/>
  <c r="Q1705" i="3"/>
  <c r="Q1706" i="3"/>
  <c r="Q1707" i="3"/>
  <c r="Q1708" i="3"/>
  <c r="Q1709" i="3"/>
  <c r="Q1710" i="3"/>
  <c r="Q1711" i="3"/>
  <c r="Q1712" i="3"/>
  <c r="Q1713" i="3"/>
  <c r="Q1714" i="3"/>
  <c r="Q1715" i="3"/>
  <c r="Q1716" i="3"/>
  <c r="Q1717" i="3"/>
  <c r="Q1718" i="3"/>
  <c r="Q1719" i="3"/>
  <c r="Q1720" i="3"/>
  <c r="Q1721" i="3"/>
  <c r="Q1722" i="3"/>
  <c r="Q1723" i="3"/>
  <c r="Q1724" i="3"/>
  <c r="Q1725" i="3"/>
  <c r="Q1726" i="3"/>
  <c r="Q1727" i="3"/>
  <c r="Q1728" i="3"/>
  <c r="Q1729" i="3"/>
  <c r="Q1730" i="3"/>
  <c r="Q1731" i="3"/>
  <c r="Q1732" i="3"/>
  <c r="Q1733" i="3"/>
  <c r="Q1734" i="3"/>
  <c r="Q1735" i="3"/>
  <c r="Q1736" i="3"/>
  <c r="Q1737" i="3"/>
  <c r="Q1738" i="3"/>
  <c r="Q1739" i="3"/>
  <c r="Q1740" i="3"/>
  <c r="Q1741" i="3"/>
  <c r="Q1742" i="3"/>
  <c r="Q1743" i="3"/>
  <c r="Q1744" i="3"/>
  <c r="Q1745" i="3"/>
  <c r="Q1746" i="3"/>
  <c r="Q1747" i="3"/>
  <c r="Q1748" i="3"/>
  <c r="Q1749" i="3"/>
  <c r="Q1750" i="3"/>
  <c r="Q1751" i="3"/>
  <c r="Q1752" i="3"/>
  <c r="Q1753" i="3"/>
  <c r="Q1754" i="3"/>
  <c r="Q1755" i="3"/>
  <c r="Q1756" i="3"/>
  <c r="Q1757" i="3"/>
  <c r="Q1758" i="3"/>
  <c r="Q1759" i="3"/>
  <c r="Q1760" i="3"/>
  <c r="Q1761" i="3"/>
  <c r="Q1762" i="3"/>
  <c r="Q1763" i="3"/>
  <c r="Q1764" i="3"/>
  <c r="Q1765" i="3"/>
  <c r="Q1766" i="3"/>
  <c r="Q1767" i="3"/>
  <c r="Q1768" i="3"/>
  <c r="Q1769" i="3"/>
  <c r="Q1770" i="3"/>
  <c r="Q1771" i="3"/>
  <c r="Q1772" i="3"/>
  <c r="Q1773" i="3"/>
  <c r="Q1774" i="3"/>
  <c r="Q1775" i="3"/>
  <c r="Q1776" i="3"/>
  <c r="Q1777" i="3"/>
  <c r="Q1778" i="3"/>
  <c r="Q1779" i="3"/>
  <c r="Q1780" i="3"/>
  <c r="Q1781" i="3"/>
  <c r="Q1782" i="3"/>
  <c r="Q1783" i="3"/>
  <c r="Q1784" i="3"/>
  <c r="Q1785" i="3"/>
  <c r="Q1786" i="3"/>
  <c r="Q1787" i="3"/>
  <c r="Q1788" i="3"/>
  <c r="Q1789" i="3"/>
  <c r="Q1790" i="3"/>
  <c r="Q1791" i="3"/>
  <c r="Q1792" i="3"/>
  <c r="Q1793" i="3"/>
  <c r="Q1794" i="3"/>
  <c r="Q1795" i="3"/>
  <c r="Q1796" i="3"/>
  <c r="Q1797" i="3"/>
  <c r="Q1798" i="3"/>
  <c r="Q1799" i="3"/>
  <c r="Q1800" i="3"/>
  <c r="Q1801" i="3"/>
  <c r="Q1802" i="3"/>
  <c r="Q1803" i="3"/>
  <c r="Q1804" i="3"/>
  <c r="Q1805" i="3"/>
  <c r="Q1806" i="3"/>
  <c r="Q1807" i="3"/>
  <c r="Q1808" i="3"/>
  <c r="Q1809" i="3"/>
  <c r="Q1810" i="3"/>
  <c r="Q1811" i="3"/>
  <c r="Q1812" i="3"/>
  <c r="Q1813" i="3"/>
  <c r="Q1814" i="3"/>
  <c r="Q1815" i="3"/>
  <c r="Q1816" i="3"/>
  <c r="Q1817" i="3"/>
  <c r="Q1818" i="3"/>
  <c r="Q1819" i="3"/>
  <c r="Q1820" i="3"/>
  <c r="Q1821" i="3"/>
  <c r="Q1822" i="3"/>
  <c r="Q1823" i="3"/>
  <c r="Q1824" i="3"/>
  <c r="Q1825" i="3"/>
  <c r="Q1826" i="3"/>
  <c r="Q1827" i="3"/>
  <c r="Q1828" i="3"/>
  <c r="Q1829" i="3"/>
  <c r="Q1830" i="3"/>
  <c r="Q1831" i="3"/>
  <c r="Q1832" i="3"/>
  <c r="Q1833" i="3"/>
  <c r="Q1834" i="3"/>
  <c r="Q1835" i="3"/>
  <c r="Q1836" i="3"/>
  <c r="Q1837" i="3"/>
  <c r="Q1838" i="3"/>
  <c r="Q1839" i="3"/>
  <c r="Q1840" i="3"/>
  <c r="Q1841" i="3"/>
  <c r="Q1842" i="3"/>
  <c r="Q1843" i="3"/>
  <c r="Q1844" i="3"/>
  <c r="Q1845" i="3"/>
  <c r="Q1846" i="3"/>
  <c r="Q1847" i="3"/>
  <c r="Q1848" i="3"/>
  <c r="Q1849" i="3"/>
  <c r="Q1850" i="3"/>
  <c r="Q1851" i="3"/>
  <c r="Q1852" i="3"/>
  <c r="Q1853" i="3"/>
  <c r="Q1854" i="3"/>
  <c r="Q1855" i="3"/>
  <c r="Q1856" i="3"/>
  <c r="Q1857" i="3"/>
  <c r="Q1858" i="3"/>
  <c r="Q1859" i="3"/>
  <c r="Q1860" i="3"/>
  <c r="Q1861" i="3"/>
  <c r="Q1862" i="3"/>
  <c r="Q1863" i="3"/>
  <c r="Q1864" i="3"/>
  <c r="Q1865" i="3"/>
  <c r="Q1866" i="3"/>
  <c r="Q1867" i="3"/>
  <c r="Q1868" i="3"/>
  <c r="Q1869" i="3"/>
  <c r="Q1870" i="3"/>
  <c r="Q1871" i="3"/>
  <c r="Q1872" i="3"/>
  <c r="Q1873" i="3"/>
  <c r="Q1874" i="3"/>
  <c r="Q1875" i="3"/>
  <c r="Q1876" i="3"/>
  <c r="Q1877" i="3"/>
  <c r="Q1878" i="3"/>
  <c r="Q1879" i="3"/>
  <c r="Q1880" i="3"/>
  <c r="Q1881" i="3"/>
  <c r="Q1882" i="3"/>
  <c r="Q1883" i="3"/>
  <c r="Q1884" i="3"/>
  <c r="Q1885" i="3"/>
  <c r="Q1886" i="3"/>
  <c r="Q1887" i="3"/>
  <c r="Q1888" i="3"/>
  <c r="Q1889" i="3"/>
  <c r="Q1890" i="3"/>
  <c r="Q1891" i="3"/>
  <c r="Q1892" i="3"/>
  <c r="Q1893" i="3"/>
  <c r="Q1894" i="3"/>
  <c r="Q1895" i="3"/>
  <c r="Q1896" i="3"/>
  <c r="Q1897" i="3"/>
  <c r="Q1898" i="3"/>
  <c r="Q1899" i="3"/>
  <c r="Q1900" i="3"/>
  <c r="Q1901" i="3"/>
  <c r="Q1902" i="3"/>
  <c r="Q1903" i="3"/>
  <c r="Q1904" i="3"/>
  <c r="Q1905" i="3"/>
  <c r="Q1906" i="3"/>
  <c r="Q1907" i="3"/>
  <c r="Q1908" i="3"/>
  <c r="Q1909" i="3"/>
  <c r="Q1910" i="3"/>
  <c r="Q1911" i="3"/>
  <c r="Q1912" i="3"/>
  <c r="Q1913" i="3"/>
  <c r="Q1914" i="3"/>
  <c r="Q1915" i="3"/>
  <c r="Q1916" i="3"/>
  <c r="Q1917" i="3"/>
  <c r="Q1918" i="3"/>
  <c r="Q1919" i="3"/>
  <c r="Q1920" i="3"/>
  <c r="Q1921" i="3"/>
  <c r="Q1922" i="3"/>
  <c r="Q1923" i="3"/>
  <c r="Q1924" i="3"/>
  <c r="Q1925" i="3"/>
  <c r="Q1926" i="3"/>
  <c r="Q1927" i="3"/>
  <c r="Q1928" i="3"/>
  <c r="Q1929" i="3"/>
  <c r="Q1930" i="3"/>
  <c r="Q1931" i="3"/>
  <c r="Q1932" i="3"/>
  <c r="Q1933" i="3"/>
  <c r="Q1934" i="3"/>
  <c r="Q1935" i="3"/>
  <c r="Q1936" i="3"/>
  <c r="Q1937" i="3"/>
  <c r="Q1938" i="3"/>
  <c r="Q1939" i="3"/>
  <c r="Q1940" i="3"/>
  <c r="Q1941" i="3"/>
  <c r="Q1942" i="3"/>
  <c r="Q1943" i="3"/>
  <c r="Q1944" i="3"/>
  <c r="Q1945" i="3"/>
  <c r="Q1946" i="3"/>
  <c r="Q1947" i="3"/>
  <c r="Q1948" i="3"/>
  <c r="Q1949" i="3"/>
  <c r="Q1950" i="3"/>
  <c r="Q1951" i="3"/>
  <c r="Q1952" i="3"/>
  <c r="Q1953" i="3"/>
  <c r="Q1954" i="3"/>
  <c r="Q1955" i="3"/>
  <c r="Q1956" i="3"/>
  <c r="Q1957" i="3"/>
  <c r="Q1958" i="3"/>
  <c r="Q1959" i="3"/>
  <c r="Q1960" i="3"/>
  <c r="Q1961" i="3"/>
  <c r="Q1962" i="3"/>
  <c r="Q1963" i="3"/>
  <c r="Q1964" i="3"/>
  <c r="Q1965" i="3"/>
  <c r="Q1966" i="3"/>
  <c r="Q1967" i="3"/>
  <c r="Q1968" i="3"/>
  <c r="Q1969" i="3"/>
  <c r="Q1970" i="3"/>
  <c r="Q1971" i="3"/>
  <c r="Q1972" i="3"/>
  <c r="Q1973" i="3"/>
  <c r="Q1974" i="3"/>
  <c r="Q1975" i="3"/>
  <c r="Q1976" i="3"/>
  <c r="Q1977" i="3"/>
  <c r="Q1978" i="3"/>
  <c r="Q1979" i="3"/>
  <c r="Q1980" i="3"/>
  <c r="Q1981" i="3"/>
  <c r="Q1982" i="3"/>
  <c r="Q1983" i="3"/>
  <c r="Q1984" i="3"/>
  <c r="Q1985" i="3"/>
  <c r="Q1986" i="3"/>
  <c r="Q1987" i="3"/>
  <c r="Q1988" i="3"/>
  <c r="Q1989" i="3"/>
  <c r="Q1990" i="3"/>
  <c r="Q1991" i="3"/>
  <c r="Q1992" i="3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H112" i="1"/>
  <c r="G112" i="1"/>
  <c r="F112" i="1"/>
  <c r="H111" i="1"/>
  <c r="G111" i="1"/>
  <c r="F111" i="1"/>
  <c r="H110" i="1"/>
  <c r="G110" i="1"/>
  <c r="F110" i="1"/>
  <c r="H109" i="1"/>
  <c r="G109" i="1"/>
  <c r="F109" i="1"/>
  <c r="H108" i="1"/>
  <c r="G108" i="1"/>
  <c r="F108" i="1"/>
  <c r="H107" i="1"/>
  <c r="G107" i="1"/>
  <c r="F107" i="1"/>
  <c r="H106" i="1"/>
  <c r="G106" i="1"/>
  <c r="F106" i="1"/>
  <c r="H105" i="1"/>
  <c r="G105" i="1"/>
  <c r="F105" i="1"/>
  <c r="H104" i="1"/>
  <c r="G104" i="1"/>
  <c r="F104" i="1"/>
  <c r="H103" i="1"/>
  <c r="G103" i="1"/>
  <c r="F103" i="1"/>
  <c r="H102" i="1"/>
  <c r="G102" i="1"/>
  <c r="F102" i="1"/>
  <c r="H101" i="1"/>
  <c r="G101" i="1"/>
  <c r="F101" i="1"/>
  <c r="H100" i="1"/>
  <c r="G100" i="1"/>
  <c r="F100" i="1"/>
  <c r="H99" i="1"/>
  <c r="G99" i="1"/>
  <c r="F99" i="1"/>
  <c r="H98" i="1"/>
  <c r="G98" i="1"/>
  <c r="F98" i="1"/>
  <c r="H97" i="1"/>
  <c r="G97" i="1"/>
  <c r="F97" i="1"/>
  <c r="H96" i="1"/>
  <c r="G96" i="1"/>
  <c r="F96" i="1"/>
  <c r="H95" i="1"/>
  <c r="G95" i="1"/>
  <c r="F95" i="1"/>
  <c r="H94" i="1"/>
  <c r="G94" i="1"/>
  <c r="F94" i="1"/>
  <c r="H93" i="1"/>
  <c r="G93" i="1"/>
  <c r="F93" i="1"/>
  <c r="H92" i="1"/>
  <c r="G92" i="1"/>
  <c r="F92" i="1"/>
  <c r="H91" i="1"/>
  <c r="G91" i="1"/>
  <c r="F91" i="1"/>
  <c r="H90" i="1"/>
  <c r="G90" i="1"/>
  <c r="F90" i="1"/>
  <c r="H89" i="1"/>
  <c r="G89" i="1"/>
  <c r="F89" i="1"/>
  <c r="H88" i="1"/>
  <c r="G88" i="1"/>
  <c r="F88" i="1"/>
  <c r="H87" i="1"/>
  <c r="G87" i="1"/>
  <c r="F87" i="1"/>
  <c r="H86" i="1"/>
  <c r="G86" i="1"/>
  <c r="F86" i="1"/>
  <c r="H85" i="1"/>
  <c r="G85" i="1"/>
  <c r="F85" i="1"/>
  <c r="H84" i="1"/>
  <c r="G84" i="1"/>
  <c r="F84" i="1"/>
  <c r="H83" i="1"/>
  <c r="G83" i="1"/>
  <c r="F83" i="1"/>
  <c r="H82" i="1"/>
  <c r="G82" i="1"/>
  <c r="F82" i="1"/>
  <c r="H81" i="1"/>
  <c r="G81" i="1"/>
  <c r="F81" i="1"/>
  <c r="H80" i="1"/>
  <c r="G80" i="1"/>
  <c r="F80" i="1"/>
  <c r="H79" i="1"/>
  <c r="G79" i="1"/>
  <c r="F79" i="1"/>
  <c r="H78" i="1"/>
  <c r="G78" i="1"/>
  <c r="F78" i="1"/>
  <c r="H77" i="1"/>
  <c r="G77" i="1"/>
  <c r="F77" i="1"/>
  <c r="H76" i="1"/>
  <c r="G76" i="1"/>
  <c r="F76" i="1"/>
  <c r="H75" i="1"/>
  <c r="G75" i="1"/>
  <c r="F75" i="1"/>
  <c r="H74" i="1"/>
  <c r="G74" i="1"/>
  <c r="F74" i="1"/>
  <c r="H73" i="1"/>
  <c r="G73" i="1"/>
  <c r="F73" i="1"/>
  <c r="H72" i="1"/>
  <c r="G72" i="1"/>
  <c r="F72" i="1"/>
  <c r="H71" i="1"/>
  <c r="G71" i="1"/>
  <c r="F71" i="1"/>
  <c r="H70" i="1"/>
  <c r="G70" i="1"/>
  <c r="F70" i="1"/>
  <c r="H69" i="1"/>
  <c r="G69" i="1"/>
  <c r="F69" i="1"/>
  <c r="H68" i="1"/>
  <c r="G68" i="1"/>
  <c r="F68" i="1"/>
  <c r="H67" i="1"/>
  <c r="G67" i="1"/>
  <c r="F67" i="1"/>
  <c r="H66" i="1"/>
  <c r="G66" i="1"/>
  <c r="F66" i="1"/>
  <c r="H65" i="1"/>
  <c r="G65" i="1"/>
  <c r="F65" i="1"/>
  <c r="H64" i="1"/>
  <c r="G64" i="1"/>
  <c r="F64" i="1"/>
  <c r="H63" i="1"/>
  <c r="G63" i="1"/>
  <c r="F63" i="1"/>
  <c r="H62" i="1"/>
  <c r="G62" i="1"/>
  <c r="F62" i="1"/>
  <c r="H61" i="1"/>
  <c r="G61" i="1"/>
  <c r="F61" i="1"/>
  <c r="H60" i="1"/>
  <c r="G60" i="1"/>
  <c r="F60" i="1"/>
  <c r="H59" i="1"/>
  <c r="G59" i="1"/>
  <c r="F59" i="1"/>
  <c r="H43" i="1"/>
  <c r="G43" i="1"/>
  <c r="F43" i="1"/>
  <c r="E43" i="1"/>
  <c r="D43" i="1"/>
  <c r="H42" i="1"/>
  <c r="F42" i="1"/>
  <c r="E42" i="1"/>
  <c r="D42" i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G42" i="1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 s="1"/>
  <c r="E317" i="3" a="1"/>
  <c r="E317" i="3" s="1"/>
  <c r="E318" i="3" a="1"/>
  <c r="E318" i="3" s="1"/>
  <c r="E319" i="3" a="1"/>
  <c r="E319" i="3" s="1"/>
  <c r="E320" i="3" a="1"/>
  <c r="E320" i="3" s="1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 s="1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 s="1"/>
  <c r="E340" i="3" a="1"/>
  <c r="E340" i="3" s="1"/>
  <c r="E341" i="3" a="1"/>
  <c r="E341" i="3" s="1"/>
  <c r="E342" i="3" a="1"/>
  <c r="E342" i="3" s="1"/>
  <c r="E343" i="3" a="1"/>
  <c r="E343" i="3" s="1"/>
  <c r="E344" i="3" a="1"/>
  <c r="E344" i="3" s="1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 s="1"/>
  <c r="E351" i="3" a="1"/>
  <c r="E351" i="3" s="1"/>
  <c r="E352" i="3" a="1"/>
  <c r="E352" i="3" s="1"/>
  <c r="E353" i="3" a="1"/>
  <c r="E353" i="3" s="1"/>
  <c r="E354" i="3" a="1"/>
  <c r="E354" i="3" s="1"/>
  <c r="E355" i="3" a="1"/>
  <c r="E355" i="3" s="1"/>
  <c r="E356" i="3" a="1"/>
  <c r="E356" i="3" s="1"/>
  <c r="E357" i="3" a="1"/>
  <c r="E357" i="3" s="1"/>
  <c r="E358" i="3" a="1"/>
  <c r="E358" i="3" s="1"/>
  <c r="E359" i="3" a="1"/>
  <c r="E359" i="3" s="1"/>
  <c r="E360" i="3" a="1"/>
  <c r="E360" i="3" s="1"/>
  <c r="E361" i="3" a="1"/>
  <c r="E361" i="3" s="1"/>
  <c r="E362" i="3" a="1"/>
  <c r="E362" i="3" s="1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 s="1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 s="1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 s="1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 s="1"/>
  <c r="E393" i="3" a="1"/>
  <c r="E393" i="3" s="1"/>
  <c r="E394" i="3" a="1"/>
  <c r="E394" i="3" s="1"/>
  <c r="E395" i="3" a="1"/>
  <c r="E395" i="3" s="1"/>
  <c r="E396" i="3" a="1"/>
  <c r="E396" i="3" s="1"/>
  <c r="E397" i="3" a="1"/>
  <c r="E397" i="3" s="1"/>
  <c r="E398" i="3" a="1"/>
  <c r="E398" i="3" s="1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 s="1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 s="1"/>
  <c r="E411" i="3" a="1"/>
  <c r="E411" i="3" s="1"/>
  <c r="E412" i="3" a="1"/>
  <c r="E412" i="3" s="1"/>
  <c r="E413" i="3" a="1"/>
  <c r="E413" i="3" s="1"/>
  <c r="E414" i="3" a="1"/>
  <c r="E414" i="3" s="1"/>
  <c r="E415" i="3" a="1"/>
  <c r="E415" i="3" s="1"/>
  <c r="E416" i="3" a="1"/>
  <c r="E416" i="3" s="1"/>
  <c r="E417" i="3" a="1"/>
  <c r="E417" i="3" s="1"/>
  <c r="E418" i="3" a="1"/>
  <c r="E418" i="3" s="1"/>
  <c r="E419" i="3" a="1"/>
  <c r="E419" i="3" s="1"/>
  <c r="E420" i="3" a="1"/>
  <c r="E420" i="3" s="1"/>
  <c r="E421" i="3" a="1"/>
  <c r="E421" i="3" s="1"/>
  <c r="E422" i="3" a="1"/>
  <c r="E422" i="3" s="1"/>
  <c r="E423" i="3" a="1"/>
  <c r="E423" i="3" s="1"/>
  <c r="E424" i="3" a="1"/>
  <c r="E424" i="3" s="1"/>
  <c r="E425" i="3" a="1"/>
  <c r="E425" i="3" s="1"/>
  <c r="E426" i="3" a="1"/>
  <c r="E426" i="3" s="1"/>
  <c r="E427" i="3" a="1"/>
  <c r="E427" i="3" s="1"/>
  <c r="E428" i="3" a="1"/>
  <c r="E428" i="3" s="1"/>
  <c r="E429" i="3" a="1"/>
  <c r="E429" i="3" s="1"/>
  <c r="E430" i="3" a="1"/>
  <c r="E430" i="3" s="1"/>
  <c r="E431" i="3" a="1"/>
  <c r="E431" i="3" s="1"/>
  <c r="E432" i="3" a="1"/>
  <c r="E432" i="3" s="1"/>
  <c r="E433" i="3" a="1"/>
  <c r="E433" i="3" s="1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39" i="3" a="1"/>
  <c r="E439" i="3" s="1"/>
  <c r="E440" i="3" a="1"/>
  <c r="E440" i="3" s="1"/>
  <c r="E441" i="3" a="1"/>
  <c r="E441" i="3" s="1"/>
  <c r="E442" i="3" a="1"/>
  <c r="E442" i="3" s="1"/>
  <c r="E443" i="3" a="1"/>
  <c r="E443" i="3" s="1"/>
  <c r="E444" i="3" a="1"/>
  <c r="E444" i="3" s="1"/>
  <c r="E445" i="3" a="1"/>
  <c r="E445" i="3" s="1"/>
  <c r="E446" i="3" a="1"/>
  <c r="E446" i="3" s="1"/>
  <c r="E447" i="3" a="1"/>
  <c r="E447" i="3" s="1"/>
  <c r="E448" i="3" a="1"/>
  <c r="E448" i="3" s="1"/>
  <c r="E449" i="3" a="1"/>
  <c r="E449" i="3" s="1"/>
  <c r="E450" i="3" a="1"/>
  <c r="E450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59" i="3" a="1"/>
  <c r="E459" i="3" s="1"/>
  <c r="E460" i="3" a="1"/>
  <c r="E460" i="3" s="1"/>
  <c r="E461" i="3" a="1"/>
  <c r="E461" i="3" s="1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481" i="3" a="1"/>
  <c r="E481" i="3" s="1"/>
  <c r="E482" i="3" a="1"/>
  <c r="E482" i="3" s="1"/>
  <c r="E483" i="3" a="1"/>
  <c r="E483" i="3" s="1"/>
  <c r="E484" i="3" a="1"/>
  <c r="E484" i="3" s="1"/>
  <c r="E485" i="3" a="1"/>
  <c r="E485" i="3" s="1"/>
  <c r="E486" i="3" a="1"/>
  <c r="E486" i="3" s="1"/>
  <c r="E487" i="3" a="1"/>
  <c r="E487" i="3" s="1"/>
  <c r="E488" i="3" a="1"/>
  <c r="E488" i="3" s="1"/>
  <c r="E489" i="3" a="1"/>
  <c r="E489" i="3" s="1"/>
  <c r="E490" i="3" a="1"/>
  <c r="E490" i="3" s="1"/>
  <c r="E491" i="3" a="1"/>
  <c r="E491" i="3" s="1"/>
  <c r="E492" i="3" a="1"/>
  <c r="E492" i="3" s="1"/>
  <c r="E493" i="3" a="1"/>
  <c r="E493" i="3" s="1"/>
  <c r="E494" i="3" a="1"/>
  <c r="E494" i="3" s="1"/>
  <c r="E495" i="3" a="1"/>
  <c r="E495" i="3" s="1"/>
  <c r="E496" i="3" a="1"/>
  <c r="E496" i="3" s="1"/>
  <c r="E497" i="3" a="1"/>
  <c r="E497" i="3" s="1"/>
  <c r="E498" i="3" a="1"/>
  <c r="E498" i="3" s="1"/>
  <c r="E499" i="3" a="1"/>
  <c r="E499" i="3" s="1"/>
  <c r="E500" i="3" a="1"/>
  <c r="E500" i="3" s="1"/>
  <c r="E501" i="3" a="1"/>
  <c r="E501" i="3" s="1"/>
  <c r="E502" i="3" a="1"/>
  <c r="E502" i="3" s="1"/>
  <c r="E503" i="3" a="1"/>
  <c r="E503" i="3" s="1"/>
  <c r="E504" i="3" a="1"/>
  <c r="E504" i="3" s="1"/>
  <c r="E505" i="3" a="1"/>
  <c r="E505" i="3" s="1"/>
  <c r="E506" i="3" a="1"/>
  <c r="E506" i="3" s="1"/>
  <c r="E507" i="3" a="1"/>
  <c r="E507" i="3" s="1"/>
  <c r="E508" i="3" a="1"/>
  <c r="E508" i="3" s="1"/>
  <c r="E509" i="3" a="1"/>
  <c r="E509" i="3" s="1"/>
  <c r="E510" i="3" a="1"/>
  <c r="E510" i="3" s="1"/>
  <c r="E511" i="3" a="1"/>
  <c r="E511" i="3" s="1"/>
  <c r="E512" i="3" a="1"/>
  <c r="E512" i="3" s="1"/>
  <c r="E513" i="3" a="1"/>
  <c r="E513" i="3" s="1"/>
  <c r="E514" i="3" a="1"/>
  <c r="E514" i="3" s="1"/>
  <c r="E515" i="3" a="1"/>
  <c r="E515" i="3" s="1"/>
  <c r="E516" i="3" a="1"/>
  <c r="E516" i="3" s="1"/>
  <c r="E517" i="3" a="1"/>
  <c r="E517" i="3" s="1"/>
  <c r="E518" i="3" a="1"/>
  <c r="E518" i="3" s="1"/>
  <c r="E519" i="3" a="1"/>
  <c r="E519" i="3" s="1"/>
  <c r="E520" i="3" a="1"/>
  <c r="E520" i="3" s="1"/>
  <c r="E521" i="3" a="1"/>
  <c r="E521" i="3" s="1"/>
  <c r="E522" i="3" a="1"/>
  <c r="E522" i="3" s="1"/>
  <c r="E523" i="3" a="1"/>
  <c r="E523" i="3" s="1"/>
  <c r="E524" i="3" a="1"/>
  <c r="E524" i="3" s="1"/>
  <c r="E525" i="3" a="1"/>
  <c r="E525" i="3" s="1"/>
  <c r="E526" i="3" a="1"/>
  <c r="E526" i="3" s="1"/>
  <c r="E527" i="3" a="1"/>
  <c r="E527" i="3" s="1"/>
  <c r="E528" i="3" a="1"/>
  <c r="E528" i="3" s="1"/>
  <c r="E529" i="3" a="1"/>
  <c r="E529" i="3" s="1"/>
  <c r="E530" i="3" a="1"/>
  <c r="E530" i="3" s="1"/>
  <c r="E531" i="3" a="1"/>
  <c r="E531" i="3" s="1"/>
  <c r="E532" i="3" a="1"/>
  <c r="E532" i="3" s="1"/>
  <c r="E533" i="3" a="1"/>
  <c r="E533" i="3" s="1"/>
  <c r="E534" i="3" a="1"/>
  <c r="E534" i="3" s="1"/>
  <c r="E535" i="3" a="1"/>
  <c r="E535" i="3" s="1"/>
  <c r="E536" i="3" a="1"/>
  <c r="E536" i="3" s="1"/>
  <c r="E537" i="3" a="1"/>
  <c r="E537" i="3" s="1"/>
  <c r="E538" i="3" a="1"/>
  <c r="E538" i="3" s="1"/>
  <c r="E539" i="3" a="1"/>
  <c r="E539" i="3" s="1"/>
  <c r="E540" i="3" a="1"/>
  <c r="E540" i="3" s="1"/>
  <c r="E541" i="3" a="1"/>
  <c r="E541" i="3" s="1"/>
  <c r="E542" i="3" a="1"/>
  <c r="E542" i="3" s="1"/>
  <c r="E543" i="3" a="1"/>
  <c r="E543" i="3" s="1"/>
  <c r="E544" i="3" a="1"/>
  <c r="E544" i="3" s="1"/>
  <c r="E545" i="3" a="1"/>
  <c r="E545" i="3" s="1"/>
  <c r="E546" i="3" a="1"/>
  <c r="E546" i="3" s="1"/>
  <c r="E547" i="3" a="1"/>
  <c r="E547" i="3" s="1"/>
  <c r="E548" i="3" a="1"/>
  <c r="E548" i="3" s="1"/>
  <c r="E549" i="3" a="1"/>
  <c r="E549" i="3" s="1"/>
  <c r="E550" i="3" a="1"/>
  <c r="E550" i="3" s="1"/>
  <c r="E551" i="3" a="1"/>
  <c r="E551" i="3" s="1"/>
  <c r="E552" i="3" a="1"/>
  <c r="E552" i="3" s="1"/>
  <c r="E553" i="3" a="1"/>
  <c r="E553" i="3" s="1"/>
  <c r="E554" i="3" a="1"/>
  <c r="E554" i="3" s="1"/>
  <c r="E555" i="3" a="1"/>
  <c r="E555" i="3" s="1"/>
  <c r="E556" i="3" a="1"/>
  <c r="E556" i="3" s="1"/>
  <c r="E557" i="3" a="1"/>
  <c r="E557" i="3" s="1"/>
  <c r="E558" i="3" a="1"/>
  <c r="E558" i="3" s="1"/>
  <c r="E559" i="3" a="1"/>
  <c r="E559" i="3" s="1"/>
  <c r="E560" i="3" a="1"/>
  <c r="E560" i="3" s="1"/>
  <c r="E561" i="3" a="1"/>
  <c r="E561" i="3" s="1"/>
  <c r="E562" i="3" a="1"/>
  <c r="E562" i="3" s="1"/>
  <c r="E563" i="3" a="1"/>
  <c r="E563" i="3" s="1"/>
  <c r="E564" i="3" a="1"/>
  <c r="E564" i="3" s="1"/>
  <c r="E565" i="3" a="1"/>
  <c r="E565" i="3" s="1"/>
  <c r="E566" i="3" a="1"/>
  <c r="E566" i="3" s="1"/>
  <c r="E567" i="3" a="1"/>
  <c r="E567" i="3" s="1"/>
  <c r="E568" i="3" a="1"/>
  <c r="E568" i="3" s="1"/>
  <c r="E569" i="3" a="1"/>
  <c r="E569" i="3" s="1"/>
  <c r="E570" i="3" a="1"/>
  <c r="E570" i="3" s="1"/>
  <c r="E571" i="3" a="1"/>
  <c r="E571" i="3" s="1"/>
  <c r="E572" i="3" a="1"/>
  <c r="E572" i="3" s="1"/>
  <c r="E573" i="3" a="1"/>
  <c r="E573" i="3" s="1"/>
  <c r="E574" i="3" a="1"/>
  <c r="E574" i="3" s="1"/>
  <c r="E575" i="3" a="1"/>
  <c r="E575" i="3" s="1"/>
  <c r="E576" i="3" a="1"/>
  <c r="E576" i="3" s="1"/>
  <c r="E577" i="3" a="1"/>
  <c r="E577" i="3" s="1"/>
  <c r="E578" i="3" a="1"/>
  <c r="E578" i="3" s="1"/>
  <c r="E579" i="3" a="1"/>
  <c r="E579" i="3" s="1"/>
  <c r="E580" i="3" a="1"/>
  <c r="E580" i="3" s="1"/>
  <c r="E581" i="3" a="1"/>
  <c r="E581" i="3" s="1"/>
  <c r="E582" i="3" a="1"/>
  <c r="E582" i="3" s="1"/>
  <c r="E583" i="3" a="1"/>
  <c r="E583" i="3" s="1"/>
  <c r="E584" i="3" a="1"/>
  <c r="E584" i="3" s="1"/>
  <c r="E585" i="3" a="1"/>
  <c r="E585" i="3" s="1"/>
  <c r="E586" i="3" a="1"/>
  <c r="E586" i="3" s="1"/>
  <c r="E587" i="3" a="1"/>
  <c r="E587" i="3" s="1"/>
  <c r="E588" i="3" a="1"/>
  <c r="E588" i="3" s="1"/>
  <c r="E589" i="3" a="1"/>
  <c r="E589" i="3" s="1"/>
  <c r="E590" i="3" a="1"/>
  <c r="E590" i="3" s="1"/>
  <c r="E591" i="3" a="1"/>
  <c r="E591" i="3" s="1"/>
  <c r="E592" i="3" a="1"/>
  <c r="E592" i="3" s="1"/>
  <c r="E593" i="3" a="1"/>
  <c r="E593" i="3" s="1"/>
  <c r="E594" i="3" a="1"/>
  <c r="E594" i="3" s="1"/>
  <c r="E595" i="3" a="1"/>
  <c r="E595" i="3" s="1"/>
  <c r="E596" i="3" a="1"/>
  <c r="E596" i="3" s="1"/>
  <c r="E597" i="3" a="1"/>
  <c r="E597" i="3" s="1"/>
  <c r="E598" i="3" a="1"/>
  <c r="E598" i="3" s="1"/>
  <c r="E599" i="3" a="1"/>
  <c r="E599" i="3" s="1"/>
  <c r="E600" i="3" a="1"/>
  <c r="E600" i="3" s="1"/>
  <c r="E601" i="3" a="1"/>
  <c r="E601" i="3" s="1"/>
  <c r="E602" i="3" a="1"/>
  <c r="E602" i="3" s="1"/>
  <c r="E603" i="3" a="1"/>
  <c r="E603" i="3" s="1"/>
  <c r="E604" i="3" a="1"/>
  <c r="E604" i="3" s="1"/>
  <c r="E605" i="3" a="1"/>
  <c r="E605" i="3" s="1"/>
  <c r="E606" i="3" a="1"/>
  <c r="E606" i="3" s="1"/>
  <c r="E607" i="3" a="1"/>
  <c r="E607" i="3" s="1"/>
  <c r="E608" i="3" a="1"/>
  <c r="E608" i="3" s="1"/>
  <c r="E609" i="3" a="1"/>
  <c r="E609" i="3" s="1"/>
  <c r="E610" i="3" a="1"/>
  <c r="E610" i="3" s="1"/>
  <c r="E611" i="3" a="1"/>
  <c r="E611" i="3" s="1"/>
  <c r="E612" i="3" a="1"/>
  <c r="E612" i="3" s="1"/>
  <c r="E613" i="3" a="1"/>
  <c r="E613" i="3" s="1"/>
  <c r="E614" i="3" a="1"/>
  <c r="E614" i="3" s="1"/>
  <c r="E615" i="3" a="1"/>
  <c r="E615" i="3" s="1"/>
  <c r="E616" i="3" a="1"/>
  <c r="E616" i="3" s="1"/>
  <c r="E617" i="3" a="1"/>
  <c r="E617" i="3" s="1"/>
  <c r="E618" i="3" a="1"/>
  <c r="E618" i="3" s="1"/>
  <c r="E619" i="3" a="1"/>
  <c r="E619" i="3" s="1"/>
  <c r="E620" i="3" a="1"/>
  <c r="E620" i="3" s="1"/>
  <c r="E621" i="3" a="1"/>
  <c r="E621" i="3" s="1"/>
  <c r="E622" i="3" a="1"/>
  <c r="E622" i="3" s="1"/>
  <c r="E623" i="3" a="1"/>
  <c r="E623" i="3" s="1"/>
  <c r="E624" i="3" a="1"/>
  <c r="E624" i="3" s="1"/>
  <c r="E625" i="3" a="1"/>
  <c r="E625" i="3" s="1"/>
  <c r="E626" i="3" a="1"/>
  <c r="E626" i="3" s="1"/>
  <c r="E627" i="3" a="1"/>
  <c r="E627" i="3" s="1"/>
  <c r="E628" i="3" a="1"/>
  <c r="E628" i="3" s="1"/>
  <c r="E629" i="3" a="1"/>
  <c r="E629" i="3" s="1"/>
  <c r="E630" i="3" a="1"/>
  <c r="E630" i="3" s="1"/>
  <c r="E631" i="3" a="1"/>
  <c r="E631" i="3" s="1"/>
  <c r="E632" i="3" a="1"/>
  <c r="E632" i="3" s="1"/>
  <c r="E633" i="3" a="1"/>
  <c r="E633" i="3" s="1"/>
  <c r="E634" i="3" a="1"/>
  <c r="E634" i="3" s="1"/>
  <c r="E635" i="3" a="1"/>
  <c r="E635" i="3" s="1"/>
  <c r="E636" i="3" a="1"/>
  <c r="E636" i="3" s="1"/>
  <c r="E637" i="3" a="1"/>
  <c r="E637" i="3" s="1"/>
  <c r="E638" i="3" a="1"/>
  <c r="E638" i="3" s="1"/>
  <c r="E639" i="3" a="1"/>
  <c r="E639" i="3" s="1"/>
  <c r="E640" i="3" a="1"/>
  <c r="E640" i="3" s="1"/>
  <c r="E641" i="3" a="1"/>
  <c r="E641" i="3" s="1"/>
  <c r="E642" i="3" a="1"/>
  <c r="E642" i="3" s="1"/>
  <c r="E643" i="3" a="1"/>
  <c r="E643" i="3" s="1"/>
  <c r="E644" i="3" a="1"/>
  <c r="E644" i="3" s="1"/>
  <c r="E645" i="3" a="1"/>
  <c r="E645" i="3" s="1"/>
  <c r="E646" i="3" a="1"/>
  <c r="E646" i="3" s="1"/>
  <c r="E647" i="3" a="1"/>
  <c r="E647" i="3" s="1"/>
  <c r="E648" i="3" a="1"/>
  <c r="E648" i="3" s="1"/>
  <c r="E649" i="3" a="1"/>
  <c r="E649" i="3" s="1"/>
  <c r="E650" i="3" a="1"/>
  <c r="E650" i="3" s="1"/>
  <c r="E651" i="3" a="1"/>
  <c r="E651" i="3" s="1"/>
  <c r="E652" i="3" a="1"/>
  <c r="E652" i="3" s="1"/>
  <c r="E653" i="3" a="1"/>
  <c r="E653" i="3" s="1"/>
  <c r="E654" i="3" a="1"/>
  <c r="E654" i="3" s="1"/>
  <c r="E655" i="3" a="1"/>
  <c r="E655" i="3" s="1"/>
  <c r="E656" i="3" a="1"/>
  <c r="E656" i="3" s="1"/>
  <c r="E657" i="3" a="1"/>
  <c r="E657" i="3" s="1"/>
  <c r="E658" i="3" a="1"/>
  <c r="E658" i="3" s="1"/>
  <c r="E659" i="3" a="1"/>
  <c r="E659" i="3" s="1"/>
  <c r="E660" i="3" a="1"/>
  <c r="E660" i="3" s="1"/>
  <c r="E661" i="3" a="1"/>
  <c r="E661" i="3" s="1"/>
  <c r="E662" i="3" a="1"/>
  <c r="E662" i="3" s="1"/>
  <c r="E663" i="3" a="1"/>
  <c r="E663" i="3" s="1"/>
  <c r="E664" i="3" a="1"/>
  <c r="E664" i="3" s="1"/>
  <c r="E665" i="3" a="1"/>
  <c r="E665" i="3" s="1"/>
  <c r="E666" i="3" a="1"/>
  <c r="E666" i="3" s="1"/>
  <c r="E667" i="3" a="1"/>
  <c r="E667" i="3" s="1"/>
  <c r="E668" i="3" a="1"/>
  <c r="E668" i="3" s="1"/>
  <c r="E669" i="3" a="1"/>
  <c r="E669" i="3" s="1"/>
  <c r="E670" i="3" a="1"/>
  <c r="E670" i="3" s="1"/>
  <c r="E671" i="3" a="1"/>
  <c r="E671" i="3" s="1"/>
  <c r="E672" i="3" a="1"/>
  <c r="E672" i="3" s="1"/>
  <c r="E673" i="3" a="1"/>
  <c r="E673" i="3" s="1"/>
  <c r="E674" i="3" a="1"/>
  <c r="E674" i="3" s="1"/>
  <c r="E675" i="3" a="1"/>
  <c r="E675" i="3" s="1"/>
  <c r="E676" i="3" a="1"/>
  <c r="E676" i="3" s="1"/>
  <c r="E677" i="3" a="1"/>
  <c r="E677" i="3" s="1"/>
  <c r="E678" i="3" a="1"/>
  <c r="E678" i="3" s="1"/>
  <c r="E679" i="3" a="1"/>
  <c r="E679" i="3" s="1"/>
  <c r="E680" i="3" a="1"/>
  <c r="E680" i="3" s="1"/>
  <c r="E681" i="3" a="1"/>
  <c r="E681" i="3" s="1"/>
  <c r="E682" i="3" a="1"/>
  <c r="E682" i="3" s="1"/>
  <c r="E683" i="3" a="1"/>
  <c r="E683" i="3" s="1"/>
  <c r="E684" i="3" a="1"/>
  <c r="E684" i="3" s="1"/>
  <c r="E685" i="3" a="1"/>
  <c r="E685" i="3" s="1"/>
  <c r="E686" i="3" a="1"/>
  <c r="E686" i="3" s="1"/>
  <c r="E687" i="3" a="1"/>
  <c r="E687" i="3" s="1"/>
  <c r="E688" i="3" a="1"/>
  <c r="E688" i="3" s="1"/>
  <c r="E689" i="3" a="1"/>
  <c r="E689" i="3" s="1"/>
  <c r="E690" i="3" a="1"/>
  <c r="E690" i="3" s="1"/>
  <c r="E691" i="3" a="1"/>
  <c r="E691" i="3" s="1"/>
  <c r="E692" i="3" a="1"/>
  <c r="E692" i="3" s="1"/>
  <c r="E693" i="3" a="1"/>
  <c r="E693" i="3" s="1"/>
  <c r="E694" i="3" a="1"/>
  <c r="E694" i="3" s="1"/>
  <c r="E695" i="3" a="1"/>
  <c r="E695" i="3" s="1"/>
  <c r="E696" i="3" a="1"/>
  <c r="E696" i="3" s="1"/>
  <c r="E697" i="3" a="1"/>
  <c r="E697" i="3" s="1"/>
  <c r="E698" i="3" a="1"/>
  <c r="E698" i="3" s="1"/>
  <c r="E699" i="3" a="1"/>
  <c r="E699" i="3" s="1"/>
  <c r="E700" i="3" a="1"/>
  <c r="E700" i="3" s="1"/>
  <c r="E701" i="3" a="1"/>
  <c r="E701" i="3" s="1"/>
  <c r="E702" i="3" a="1"/>
  <c r="E702" i="3" s="1"/>
  <c r="E703" i="3" a="1"/>
  <c r="E703" i="3" s="1"/>
  <c r="E704" i="3" a="1"/>
  <c r="E704" i="3" s="1"/>
  <c r="E705" i="3" a="1"/>
  <c r="E705" i="3" s="1"/>
  <c r="E706" i="3" a="1"/>
  <c r="E706" i="3" s="1"/>
  <c r="E707" i="3" a="1"/>
  <c r="E707" i="3" s="1"/>
  <c r="E708" i="3" a="1"/>
  <c r="E708" i="3" s="1"/>
  <c r="E709" i="3" a="1"/>
  <c r="E709" i="3" s="1"/>
  <c r="E710" i="3" a="1"/>
  <c r="E710" i="3" s="1"/>
  <c r="E711" i="3" a="1"/>
  <c r="E711" i="3" s="1"/>
  <c r="E712" i="3" a="1"/>
  <c r="E712" i="3" s="1"/>
  <c r="E713" i="3" a="1"/>
  <c r="E713" i="3" s="1"/>
  <c r="E714" i="3" a="1"/>
  <c r="E714" i="3" s="1"/>
  <c r="E715" i="3" a="1"/>
  <c r="E715" i="3" s="1"/>
  <c r="E716" i="3" a="1"/>
  <c r="E716" i="3" s="1"/>
  <c r="E717" i="3" a="1"/>
  <c r="E717" i="3" s="1"/>
  <c r="E718" i="3" a="1"/>
  <c r="E718" i="3" s="1"/>
  <c r="E719" i="3" a="1"/>
  <c r="E719" i="3" s="1"/>
  <c r="E720" i="3" a="1"/>
  <c r="E720" i="3" s="1"/>
  <c r="E721" i="3" a="1"/>
  <c r="E721" i="3" s="1"/>
  <c r="E722" i="3" a="1"/>
  <c r="E722" i="3" s="1"/>
  <c r="E723" i="3" a="1"/>
  <c r="E723" i="3" s="1"/>
  <c r="E724" i="3" a="1"/>
  <c r="E724" i="3" s="1"/>
  <c r="E725" i="3" a="1"/>
  <c r="E725" i="3" s="1"/>
  <c r="E726" i="3" a="1"/>
  <c r="E726" i="3" s="1"/>
  <c r="E727" i="3" a="1"/>
  <c r="E727" i="3" s="1"/>
  <c r="E728" i="3" a="1"/>
  <c r="E728" i="3" s="1"/>
  <c r="E729" i="3" a="1"/>
  <c r="E729" i="3" s="1"/>
  <c r="E730" i="3" a="1"/>
  <c r="E730" i="3" s="1"/>
  <c r="E731" i="3" a="1"/>
  <c r="E731" i="3" s="1"/>
  <c r="E732" i="3" a="1"/>
  <c r="E732" i="3" s="1"/>
  <c r="E733" i="3" a="1"/>
  <c r="E733" i="3" s="1"/>
  <c r="E734" i="3" a="1"/>
  <c r="E734" i="3" s="1"/>
  <c r="E735" i="3" a="1"/>
  <c r="E735" i="3" s="1"/>
  <c r="E736" i="3" a="1"/>
  <c r="E736" i="3" s="1"/>
  <c r="E737" i="3" a="1"/>
  <c r="E737" i="3" s="1"/>
  <c r="E738" i="3" a="1"/>
  <c r="E738" i="3" s="1"/>
  <c r="E739" i="3" a="1"/>
  <c r="E739" i="3" s="1"/>
  <c r="E740" i="3" a="1"/>
  <c r="E740" i="3" s="1"/>
  <c r="E741" i="3" a="1"/>
  <c r="E741" i="3" s="1"/>
  <c r="E742" i="3" a="1"/>
  <c r="E742" i="3" s="1"/>
  <c r="E743" i="3" a="1"/>
  <c r="E743" i="3" s="1"/>
  <c r="E744" i="3" a="1"/>
  <c r="E744" i="3" s="1"/>
  <c r="E745" i="3" a="1"/>
  <c r="E745" i="3" s="1"/>
  <c r="E746" i="3" a="1"/>
  <c r="E746" i="3" s="1"/>
  <c r="E747" i="3" a="1"/>
  <c r="E747" i="3" s="1"/>
  <c r="E748" i="3" a="1"/>
  <c r="E748" i="3" s="1"/>
  <c r="E749" i="3" a="1"/>
  <c r="E749" i="3" s="1"/>
  <c r="E750" i="3" a="1"/>
  <c r="E750" i="3" s="1"/>
  <c r="E751" i="3" a="1"/>
  <c r="E751" i="3" s="1"/>
  <c r="E752" i="3" a="1"/>
  <c r="E752" i="3" s="1"/>
  <c r="E753" i="3" a="1"/>
  <c r="E753" i="3" s="1"/>
  <c r="E754" i="3" a="1"/>
  <c r="E754" i="3" s="1"/>
  <c r="E755" i="3" a="1"/>
  <c r="E755" i="3" s="1"/>
  <c r="E756" i="3" a="1"/>
  <c r="E756" i="3" s="1"/>
  <c r="E757" i="3" a="1"/>
  <c r="E757" i="3" s="1"/>
  <c r="E758" i="3" a="1"/>
  <c r="E758" i="3" s="1"/>
  <c r="E759" i="3" a="1"/>
  <c r="E759" i="3" s="1"/>
  <c r="E760" i="3" a="1"/>
  <c r="E760" i="3" s="1"/>
  <c r="E761" i="3" a="1"/>
  <c r="E761" i="3" s="1"/>
  <c r="E762" i="3" a="1"/>
  <c r="E762" i="3" s="1"/>
  <c r="E763" i="3" a="1"/>
  <c r="E763" i="3" s="1"/>
  <c r="E764" i="3" a="1"/>
  <c r="E764" i="3" s="1"/>
  <c r="E765" i="3" a="1"/>
  <c r="E765" i="3" s="1"/>
  <c r="E766" i="3" a="1"/>
  <c r="E766" i="3" s="1"/>
  <c r="E767" i="3" a="1"/>
  <c r="E767" i="3" s="1"/>
  <c r="E768" i="3" a="1"/>
  <c r="E768" i="3" s="1"/>
  <c r="E769" i="3" a="1"/>
  <c r="E769" i="3" s="1"/>
  <c r="E770" i="3" a="1"/>
  <c r="E770" i="3" s="1"/>
  <c r="E771" i="3" a="1"/>
  <c r="E771" i="3" s="1"/>
  <c r="E772" i="3" a="1"/>
  <c r="E772" i="3" s="1"/>
  <c r="E773" i="3" a="1"/>
  <c r="E773" i="3" s="1"/>
  <c r="E774" i="3" a="1"/>
  <c r="E774" i="3" s="1"/>
  <c r="E775" i="3" a="1"/>
  <c r="E775" i="3" s="1"/>
  <c r="E776" i="3" a="1"/>
  <c r="E776" i="3" s="1"/>
  <c r="E777" i="3" a="1"/>
  <c r="E777" i="3" s="1"/>
  <c r="E778" i="3" a="1"/>
  <c r="E778" i="3" s="1"/>
  <c r="E779" i="3" a="1"/>
  <c r="E779" i="3" s="1"/>
  <c r="E780" i="3" a="1"/>
  <c r="E780" i="3" s="1"/>
  <c r="E781" i="3" a="1"/>
  <c r="E781" i="3" s="1"/>
  <c r="E782" i="3" a="1"/>
  <c r="E782" i="3" s="1"/>
  <c r="E783" i="3" a="1"/>
  <c r="E783" i="3" s="1"/>
  <c r="E784" i="3" a="1"/>
  <c r="E784" i="3" s="1"/>
  <c r="E785" i="3" a="1"/>
  <c r="E785" i="3" s="1"/>
  <c r="E786" i="3" a="1"/>
  <c r="E786" i="3" s="1"/>
  <c r="E787" i="3" a="1"/>
  <c r="E787" i="3" s="1"/>
  <c r="E788" i="3" a="1"/>
  <c r="E788" i="3" s="1"/>
  <c r="E789" i="3" a="1"/>
  <c r="E789" i="3" s="1"/>
  <c r="E790" i="3" a="1"/>
  <c r="E790" i="3" s="1"/>
  <c r="E791" i="3" a="1"/>
  <c r="E791" i="3" s="1"/>
  <c r="E792" i="3" a="1"/>
  <c r="E792" i="3" s="1"/>
  <c r="E793" i="3" a="1"/>
  <c r="E793" i="3" s="1"/>
  <c r="E794" i="3" a="1"/>
  <c r="E794" i="3" s="1"/>
  <c r="E795" i="3" a="1"/>
  <c r="E795" i="3" s="1"/>
  <c r="E796" i="3" a="1"/>
  <c r="E796" i="3" s="1"/>
  <c r="E797" i="3" a="1"/>
  <c r="E797" i="3" s="1"/>
  <c r="E798" i="3" a="1"/>
  <c r="E798" i="3" s="1"/>
  <c r="E799" i="3" a="1"/>
  <c r="E799" i="3" s="1"/>
  <c r="E800" i="3" a="1"/>
  <c r="E800" i="3" s="1"/>
  <c r="E801" i="3" a="1"/>
  <c r="E801" i="3" s="1"/>
  <c r="E802" i="3" a="1"/>
  <c r="E802" i="3" s="1"/>
  <c r="E803" i="3" a="1"/>
  <c r="E803" i="3" s="1"/>
  <c r="E804" i="3" a="1"/>
  <c r="E804" i="3" s="1"/>
  <c r="E805" i="3" a="1"/>
  <c r="E805" i="3" s="1"/>
  <c r="E806" i="3" a="1"/>
  <c r="E806" i="3" s="1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 s="1"/>
  <c r="E815" i="3" a="1"/>
  <c r="E815" i="3" s="1"/>
  <c r="E816" i="3" a="1"/>
  <c r="E816" i="3" s="1"/>
  <c r="E817" i="3" a="1"/>
  <c r="E817" i="3" s="1"/>
  <c r="E818" i="3" a="1"/>
  <c r="E818" i="3" s="1"/>
  <c r="E819" i="3" a="1"/>
  <c r="E819" i="3" s="1"/>
  <c r="E820" i="3" a="1"/>
  <c r="E820" i="3" s="1"/>
  <c r="E821" i="3" a="1"/>
  <c r="E821" i="3" s="1"/>
  <c r="E822" i="3" a="1"/>
  <c r="E822" i="3" s="1"/>
  <c r="E823" i="3" a="1"/>
  <c r="E823" i="3" s="1"/>
  <c r="E824" i="3" a="1"/>
  <c r="E824" i="3" s="1"/>
  <c r="E825" i="3" a="1"/>
  <c r="E825" i="3" s="1"/>
  <c r="E826" i="3" a="1"/>
  <c r="E826" i="3" s="1"/>
  <c r="E827" i="3" a="1"/>
  <c r="E827" i="3" s="1"/>
  <c r="E828" i="3" a="1"/>
  <c r="E828" i="3" s="1"/>
  <c r="E829" i="3" a="1"/>
  <c r="E829" i="3" s="1"/>
  <c r="E830" i="3" a="1"/>
  <c r="E830" i="3" s="1"/>
  <c r="E831" i="3" a="1"/>
  <c r="E831" i="3" s="1"/>
  <c r="E832" i="3" a="1"/>
  <c r="E832" i="3" s="1"/>
  <c r="E833" i="3" a="1"/>
  <c r="E833" i="3" s="1"/>
  <c r="E834" i="3" a="1"/>
  <c r="E834" i="3" s="1"/>
  <c r="E835" i="3" a="1"/>
  <c r="E835" i="3" s="1"/>
  <c r="E836" i="3" a="1"/>
  <c r="E836" i="3" s="1"/>
  <c r="E837" i="3" a="1"/>
  <c r="E837" i="3" s="1"/>
  <c r="E838" i="3" a="1"/>
  <c r="E838" i="3" s="1"/>
  <c r="E839" i="3" a="1"/>
  <c r="E839" i="3" s="1"/>
  <c r="E840" i="3" a="1"/>
  <c r="E840" i="3" s="1"/>
  <c r="E841" i="3" a="1"/>
  <c r="E841" i="3" s="1"/>
  <c r="E842" i="3" a="1"/>
  <c r="E842" i="3" s="1"/>
  <c r="E843" i="3" a="1"/>
  <c r="E843" i="3" s="1"/>
  <c r="E844" i="3" a="1"/>
  <c r="E844" i="3" s="1"/>
  <c r="E845" i="3" a="1"/>
  <c r="E845" i="3" s="1"/>
  <c r="E846" i="3" a="1"/>
  <c r="E846" i="3" s="1"/>
  <c r="E847" i="3" a="1"/>
  <c r="E847" i="3" s="1"/>
  <c r="E848" i="3" a="1"/>
  <c r="E848" i="3" s="1"/>
  <c r="E849" i="3" a="1"/>
  <c r="E849" i="3" s="1"/>
  <c r="E850" i="3" a="1"/>
  <c r="E850" i="3" s="1"/>
  <c r="E851" i="3" a="1"/>
  <c r="E851" i="3" s="1"/>
  <c r="E852" i="3" a="1"/>
  <c r="E852" i="3" s="1"/>
  <c r="E853" i="3" a="1"/>
  <c r="E853" i="3" s="1"/>
  <c r="E854" i="3" a="1"/>
  <c r="E854" i="3" s="1"/>
  <c r="E855" i="3" a="1"/>
  <c r="E855" i="3" s="1"/>
  <c r="E856" i="3" a="1"/>
  <c r="E856" i="3" s="1"/>
  <c r="E857" i="3" a="1"/>
  <c r="E857" i="3" s="1"/>
  <c r="E858" i="3" a="1"/>
  <c r="E858" i="3" s="1"/>
  <c r="E859" i="3" a="1"/>
  <c r="E859" i="3" s="1"/>
  <c r="E860" i="3" a="1"/>
  <c r="E860" i="3" s="1"/>
  <c r="E861" i="3" a="1"/>
  <c r="E861" i="3" s="1"/>
  <c r="E862" i="3" a="1"/>
  <c r="E862" i="3" s="1"/>
  <c r="E863" i="3" a="1"/>
  <c r="E863" i="3" s="1"/>
  <c r="E864" i="3" a="1"/>
  <c r="E864" i="3" s="1"/>
  <c r="E865" i="3" a="1"/>
  <c r="E865" i="3" s="1"/>
  <c r="E866" i="3" a="1"/>
  <c r="E866" i="3" s="1"/>
  <c r="E867" i="3" a="1"/>
  <c r="E867" i="3" s="1"/>
  <c r="E868" i="3" a="1"/>
  <c r="E868" i="3" s="1"/>
  <c r="E869" i="3" a="1"/>
  <c r="E869" i="3" s="1"/>
  <c r="E870" i="3" a="1"/>
  <c r="E870" i="3" s="1"/>
  <c r="E871" i="3" a="1"/>
  <c r="E871" i="3" s="1"/>
  <c r="E872" i="3" a="1"/>
  <c r="E872" i="3" s="1"/>
  <c r="E873" i="3" a="1"/>
  <c r="E873" i="3" s="1"/>
  <c r="E874" i="3" a="1"/>
  <c r="E874" i="3" s="1"/>
  <c r="E875" i="3" a="1"/>
  <c r="E875" i="3" s="1"/>
  <c r="E876" i="3" a="1"/>
  <c r="E876" i="3" s="1"/>
  <c r="E877" i="3" a="1"/>
  <c r="E877" i="3" s="1"/>
  <c r="E878" i="3" a="1"/>
  <c r="E878" i="3" s="1"/>
  <c r="E879" i="3" a="1"/>
  <c r="E879" i="3" s="1"/>
  <c r="E880" i="3" a="1"/>
  <c r="E880" i="3" s="1"/>
  <c r="E881" i="3" a="1"/>
  <c r="E881" i="3" s="1"/>
  <c r="E882" i="3" a="1"/>
  <c r="E882" i="3" s="1"/>
  <c r="E883" i="3" a="1"/>
  <c r="E883" i="3" s="1"/>
  <c r="E884" i="3" a="1"/>
  <c r="E884" i="3" s="1"/>
  <c r="E885" i="3" a="1"/>
  <c r="E885" i="3" s="1"/>
  <c r="E886" i="3" a="1"/>
  <c r="E886" i="3" s="1"/>
  <c r="E887" i="3" a="1"/>
  <c r="E887" i="3" s="1"/>
  <c r="E888" i="3" a="1"/>
  <c r="E888" i="3" s="1"/>
  <c r="E889" i="3" a="1"/>
  <c r="E889" i="3" s="1"/>
  <c r="E890" i="3" a="1"/>
  <c r="E890" i="3" s="1"/>
  <c r="E891" i="3" a="1"/>
  <c r="E891" i="3" s="1"/>
  <c r="E892" i="3" a="1"/>
  <c r="E892" i="3" s="1"/>
  <c r="E893" i="3" a="1"/>
  <c r="E893" i="3" s="1"/>
  <c r="E894" i="3" a="1"/>
  <c r="E894" i="3" s="1"/>
  <c r="E895" i="3" a="1"/>
  <c r="E895" i="3" s="1"/>
  <c r="E896" i="3" a="1"/>
  <c r="E896" i="3" s="1"/>
  <c r="E897" i="3" a="1"/>
  <c r="E897" i="3" s="1"/>
  <c r="E898" i="3" a="1"/>
  <c r="E898" i="3" s="1"/>
  <c r="E899" i="3" a="1"/>
  <c r="E899" i="3" s="1"/>
  <c r="E900" i="3" a="1"/>
  <c r="E900" i="3" s="1"/>
  <c r="E901" i="3" a="1"/>
  <c r="E901" i="3" s="1"/>
  <c r="E902" i="3" a="1"/>
  <c r="E902" i="3" s="1"/>
  <c r="E903" i="3" a="1"/>
  <c r="E903" i="3" s="1"/>
  <c r="E904" i="3" a="1"/>
  <c r="E904" i="3" s="1"/>
  <c r="E905" i="3" a="1"/>
  <c r="E905" i="3" s="1"/>
  <c r="E906" i="3" a="1"/>
  <c r="E906" i="3" s="1"/>
  <c r="E907" i="3" a="1"/>
  <c r="E907" i="3" s="1"/>
  <c r="E908" i="3" a="1"/>
  <c r="E908" i="3" s="1"/>
  <c r="E909" i="3" a="1"/>
  <c r="E909" i="3" s="1"/>
  <c r="E910" i="3" a="1"/>
  <c r="E910" i="3" s="1"/>
  <c r="E911" i="3" a="1"/>
  <c r="E911" i="3" s="1"/>
  <c r="E912" i="3" a="1"/>
  <c r="E912" i="3" s="1"/>
  <c r="E913" i="3" a="1"/>
  <c r="E913" i="3" s="1"/>
  <c r="E914" i="3" a="1"/>
  <c r="E914" i="3" s="1"/>
  <c r="E915" i="3" a="1"/>
  <c r="E915" i="3" s="1"/>
  <c r="E916" i="3" a="1"/>
  <c r="E916" i="3" s="1"/>
  <c r="E917" i="3" a="1"/>
  <c r="E917" i="3" s="1"/>
  <c r="E918" i="3" a="1"/>
  <c r="E918" i="3" s="1"/>
  <c r="E919" i="3" a="1"/>
  <c r="E919" i="3" s="1"/>
  <c r="E920" i="3" a="1"/>
  <c r="E920" i="3" s="1"/>
  <c r="E921" i="3" a="1"/>
  <c r="E921" i="3" s="1"/>
  <c r="E922" i="3" a="1"/>
  <c r="E922" i="3" s="1"/>
  <c r="E923" i="3" a="1"/>
  <c r="E923" i="3" s="1"/>
  <c r="E924" i="3" a="1"/>
  <c r="E924" i="3" s="1"/>
  <c r="E925" i="3" a="1"/>
  <c r="E925" i="3" s="1"/>
  <c r="E926" i="3" a="1"/>
  <c r="E926" i="3" s="1"/>
  <c r="E927" i="3" a="1"/>
  <c r="E927" i="3" s="1"/>
  <c r="E928" i="3" a="1"/>
  <c r="E928" i="3" s="1"/>
  <c r="E929" i="3" a="1"/>
  <c r="E929" i="3" s="1"/>
  <c r="E930" i="3" a="1"/>
  <c r="E930" i="3" s="1"/>
  <c r="E931" i="3" a="1"/>
  <c r="E931" i="3" s="1"/>
  <c r="E932" i="3" a="1"/>
  <c r="E932" i="3" s="1"/>
  <c r="E933" i="3" a="1"/>
  <c r="E933" i="3" s="1"/>
  <c r="E934" i="3" a="1"/>
  <c r="E934" i="3" s="1"/>
  <c r="E935" i="3" a="1"/>
  <c r="E935" i="3" s="1"/>
  <c r="E936" i="3" a="1"/>
  <c r="E936" i="3" s="1"/>
  <c r="E937" i="3" a="1"/>
  <c r="E937" i="3" s="1"/>
  <c r="E938" i="3" a="1"/>
  <c r="E938" i="3" s="1"/>
  <c r="E939" i="3" a="1"/>
  <c r="E939" i="3" s="1"/>
  <c r="E940" i="3" a="1"/>
  <c r="E940" i="3" s="1"/>
  <c r="E941" i="3" a="1"/>
  <c r="E941" i="3" s="1"/>
  <c r="E942" i="3" a="1"/>
  <c r="E942" i="3" s="1"/>
  <c r="E943" i="3" a="1"/>
  <c r="E943" i="3" s="1"/>
  <c r="E944" i="3" a="1"/>
  <c r="E944" i="3" s="1"/>
  <c r="E945" i="3" a="1"/>
  <c r="E945" i="3" s="1"/>
  <c r="E946" i="3" a="1"/>
  <c r="E946" i="3" s="1"/>
  <c r="E947" i="3" a="1"/>
  <c r="E947" i="3" s="1"/>
  <c r="E948" i="3" a="1"/>
  <c r="E948" i="3" s="1"/>
  <c r="E949" i="3" a="1"/>
  <c r="E949" i="3" s="1"/>
  <c r="E950" i="3" a="1"/>
  <c r="E950" i="3" s="1"/>
  <c r="E951" i="3" a="1"/>
  <c r="E951" i="3" s="1"/>
  <c r="E952" i="3" a="1"/>
  <c r="E952" i="3" s="1"/>
  <c r="E953" i="3" a="1"/>
  <c r="E953" i="3" s="1"/>
  <c r="E954" i="3" a="1"/>
  <c r="E954" i="3" s="1"/>
  <c r="E955" i="3" a="1"/>
  <c r="E955" i="3" s="1"/>
  <c r="E956" i="3" a="1"/>
  <c r="E956" i="3" s="1"/>
  <c r="E957" i="3" a="1"/>
  <c r="E957" i="3" s="1"/>
  <c r="E958" i="3" a="1"/>
  <c r="E958" i="3" s="1"/>
  <c r="E959" i="3" a="1"/>
  <c r="E959" i="3" s="1"/>
  <c r="E960" i="3" a="1"/>
  <c r="E960" i="3" s="1"/>
  <c r="E961" i="3" a="1"/>
  <c r="E961" i="3" s="1"/>
  <c r="E962" i="3" a="1"/>
  <c r="E962" i="3" s="1"/>
  <c r="E963" i="3" a="1"/>
  <c r="E963" i="3" s="1"/>
  <c r="E964" i="3" a="1"/>
  <c r="E964" i="3" s="1"/>
  <c r="E965" i="3" a="1"/>
  <c r="E965" i="3" s="1"/>
  <c r="E966" i="3" a="1"/>
  <c r="E966" i="3" s="1"/>
  <c r="E967" i="3" a="1"/>
  <c r="E967" i="3" s="1"/>
  <c r="E968" i="3" a="1"/>
  <c r="E968" i="3" s="1"/>
  <c r="E969" i="3" a="1"/>
  <c r="E969" i="3" s="1"/>
  <c r="E970" i="3" a="1"/>
  <c r="E970" i="3" s="1"/>
  <c r="E971" i="3" a="1"/>
  <c r="E971" i="3" s="1"/>
  <c r="E972" i="3" a="1"/>
  <c r="E972" i="3" s="1"/>
  <c r="E973" i="3" a="1"/>
  <c r="E973" i="3" s="1"/>
  <c r="E974" i="3" a="1"/>
  <c r="E974" i="3" s="1"/>
  <c r="E975" i="3" a="1"/>
  <c r="E975" i="3" s="1"/>
  <c r="E976" i="3" a="1"/>
  <c r="E976" i="3" s="1"/>
  <c r="E977" i="3" a="1"/>
  <c r="E977" i="3" s="1"/>
  <c r="E978" i="3" a="1"/>
  <c r="E978" i="3" s="1"/>
  <c r="E979" i="3" a="1"/>
  <c r="E979" i="3" s="1"/>
  <c r="E980" i="3" a="1"/>
  <c r="E980" i="3" s="1"/>
  <c r="E981" i="3" a="1"/>
  <c r="E981" i="3" s="1"/>
  <c r="E982" i="3" a="1"/>
  <c r="E982" i="3" s="1"/>
  <c r="E983" i="3" a="1"/>
  <c r="E983" i="3" s="1"/>
  <c r="E984" i="3" a="1"/>
  <c r="E984" i="3" s="1"/>
  <c r="E985" i="3" a="1"/>
  <c r="E985" i="3" s="1"/>
  <c r="E986" i="3" a="1"/>
  <c r="E986" i="3" s="1"/>
  <c r="E987" i="3" a="1"/>
  <c r="E987" i="3" s="1"/>
  <c r="E988" i="3" a="1"/>
  <c r="E988" i="3" s="1"/>
  <c r="E989" i="3" a="1"/>
  <c r="E989" i="3" s="1"/>
  <c r="E990" i="3" a="1"/>
  <c r="E990" i="3" s="1"/>
  <c r="E991" i="3" a="1"/>
  <c r="E991" i="3" s="1"/>
  <c r="E992" i="3" a="1"/>
  <c r="E992" i="3" s="1"/>
  <c r="E993" i="3" a="1"/>
  <c r="E993" i="3" s="1"/>
  <c r="E994" i="3" a="1"/>
  <c r="E994" i="3" s="1"/>
  <c r="E995" i="3" a="1"/>
  <c r="E995" i="3" s="1"/>
  <c r="E996" i="3" a="1"/>
  <c r="E996" i="3" s="1"/>
  <c r="E997" i="3" a="1"/>
  <c r="E997" i="3" s="1"/>
  <c r="E998" i="3" a="1"/>
  <c r="E998" i="3" s="1"/>
  <c r="E999" i="3" a="1"/>
  <c r="E999" i="3" s="1"/>
  <c r="E1000" i="3" a="1"/>
  <c r="E1000" i="3" s="1"/>
  <c r="E1001" i="3" a="1"/>
  <c r="E1001" i="3" s="1"/>
  <c r="E1002" i="3" a="1"/>
  <c r="E1002" i="3" s="1"/>
  <c r="E1003" i="3" a="1"/>
  <c r="E1003" i="3" s="1"/>
  <c r="E1004" i="3" a="1"/>
  <c r="E1004" i="3" s="1"/>
  <c r="E1005" i="3" a="1"/>
  <c r="E1005" i="3" s="1"/>
  <c r="E1006" i="3" a="1"/>
  <c r="E1006" i="3" s="1"/>
  <c r="E1007" i="3" a="1"/>
  <c r="E1007" i="3" s="1"/>
  <c r="E1008" i="3" a="1"/>
  <c r="E1008" i="3" s="1"/>
  <c r="E1009" i="3" a="1"/>
  <c r="E1009" i="3" s="1"/>
  <c r="E1010" i="3" a="1"/>
  <c r="E1010" i="3" s="1"/>
  <c r="E1011" i="3" a="1"/>
  <c r="E1011" i="3" s="1"/>
  <c r="E1012" i="3" a="1"/>
  <c r="E1012" i="3" s="1"/>
  <c r="E1013" i="3" a="1"/>
  <c r="E1013" i="3" s="1"/>
  <c r="E1014" i="3" a="1"/>
  <c r="E1014" i="3" s="1"/>
  <c r="E1015" i="3" a="1"/>
  <c r="E1015" i="3" s="1"/>
  <c r="E1016" i="3" a="1"/>
  <c r="E1016" i="3" s="1"/>
  <c r="E1017" i="3" a="1"/>
  <c r="E1017" i="3" s="1"/>
  <c r="E1018" i="3" a="1"/>
  <c r="E1018" i="3" s="1"/>
  <c r="E1019" i="3" a="1"/>
  <c r="E1019" i="3" s="1"/>
  <c r="E1020" i="3" a="1"/>
  <c r="E1020" i="3" s="1"/>
  <c r="E1021" i="3" a="1"/>
  <c r="E1021" i="3" s="1"/>
  <c r="E1022" i="3" a="1"/>
  <c r="E1022" i="3" s="1"/>
  <c r="E1023" i="3" a="1"/>
  <c r="E1023" i="3" s="1"/>
  <c r="E1024" i="3" a="1"/>
  <c r="E1024" i="3" s="1"/>
  <c r="E1025" i="3" a="1"/>
  <c r="E1025" i="3" s="1"/>
  <c r="E1026" i="3" a="1"/>
  <c r="E1026" i="3" s="1"/>
  <c r="E1027" i="3" a="1"/>
  <c r="E1027" i="3" s="1"/>
  <c r="E1028" i="3" a="1"/>
  <c r="E1028" i="3" s="1"/>
  <c r="E1029" i="3" a="1"/>
  <c r="E1029" i="3" s="1"/>
  <c r="E1030" i="3" a="1"/>
  <c r="E1030" i="3" s="1"/>
  <c r="E1031" i="3" a="1"/>
  <c r="E1031" i="3" s="1"/>
  <c r="E1032" i="3" a="1"/>
  <c r="E1032" i="3" s="1"/>
  <c r="E1033" i="3" a="1"/>
  <c r="E1033" i="3" s="1"/>
  <c r="E1034" i="3" a="1"/>
  <c r="E1034" i="3" s="1"/>
  <c r="E1035" i="3" a="1"/>
  <c r="E1035" i="3" s="1"/>
  <c r="E1036" i="3" a="1"/>
  <c r="E1036" i="3" s="1"/>
  <c r="E1037" i="3" a="1"/>
  <c r="E1037" i="3" s="1"/>
  <c r="E1038" i="3" a="1"/>
  <c r="E1038" i="3" s="1"/>
  <c r="E1039" i="3" a="1"/>
  <c r="E1039" i="3" s="1"/>
  <c r="E1040" i="3" a="1"/>
  <c r="E1040" i="3" s="1"/>
  <c r="E1041" i="3" a="1"/>
  <c r="E1041" i="3" s="1"/>
  <c r="E1042" i="3" a="1"/>
  <c r="E1042" i="3" s="1"/>
  <c r="E1043" i="3" a="1"/>
  <c r="E1043" i="3" s="1"/>
  <c r="E1044" i="3" a="1"/>
  <c r="E1044" i="3" s="1"/>
  <c r="E1045" i="3" a="1"/>
  <c r="E1045" i="3" s="1"/>
  <c r="E1046" i="3" a="1"/>
  <c r="E1046" i="3" s="1"/>
  <c r="E1047" i="3" a="1"/>
  <c r="E1047" i="3" s="1"/>
  <c r="E1048" i="3" a="1"/>
  <c r="E1048" i="3" s="1"/>
  <c r="E1049" i="3" a="1"/>
  <c r="E1049" i="3" s="1"/>
  <c r="E1050" i="3" a="1"/>
  <c r="E1050" i="3" s="1"/>
  <c r="E1051" i="3" a="1"/>
  <c r="E1051" i="3" s="1"/>
  <c r="E1052" i="3" a="1"/>
  <c r="E1052" i="3" s="1"/>
  <c r="E1053" i="3" a="1"/>
  <c r="E1053" i="3" s="1"/>
  <c r="E1054" i="3" a="1"/>
  <c r="E1054" i="3" s="1"/>
  <c r="E1055" i="3" a="1"/>
  <c r="E1055" i="3" s="1"/>
  <c r="E1056" i="3" a="1"/>
  <c r="E1056" i="3" s="1"/>
  <c r="E1057" i="3" a="1"/>
  <c r="E1057" i="3" s="1"/>
  <c r="E1058" i="3" a="1"/>
  <c r="E1058" i="3" s="1"/>
  <c r="E1059" i="3" a="1"/>
  <c r="E1059" i="3" s="1"/>
  <c r="E1060" i="3" a="1"/>
  <c r="E1060" i="3" s="1"/>
  <c r="E1061" i="3" a="1"/>
  <c r="E1061" i="3" s="1"/>
  <c r="E1062" i="3" a="1"/>
  <c r="E1062" i="3" s="1"/>
  <c r="E1063" i="3" a="1"/>
  <c r="E1063" i="3" s="1"/>
  <c r="E1064" i="3" a="1"/>
  <c r="E1064" i="3" s="1"/>
  <c r="E1065" i="3" a="1"/>
  <c r="E1065" i="3" s="1"/>
  <c r="E1066" i="3" a="1"/>
  <c r="E1066" i="3" s="1"/>
  <c r="E1067" i="3" a="1"/>
  <c r="E1067" i="3" s="1"/>
  <c r="E1068" i="3" a="1"/>
  <c r="E1068" i="3" s="1"/>
  <c r="E1069" i="3" a="1"/>
  <c r="E1069" i="3" s="1"/>
  <c r="E1070" i="3" a="1"/>
  <c r="E1070" i="3" s="1"/>
  <c r="E1071" i="3" a="1"/>
  <c r="E1071" i="3" s="1"/>
  <c r="E1072" i="3" a="1"/>
  <c r="E1072" i="3" s="1"/>
  <c r="E1073" i="3" a="1"/>
  <c r="E1073" i="3" s="1"/>
  <c r="E1074" i="3" a="1"/>
  <c r="E1074" i="3" s="1"/>
  <c r="E1075" i="3" a="1"/>
  <c r="E1075" i="3" s="1"/>
  <c r="E1076" i="3" a="1"/>
  <c r="E1076" i="3" s="1"/>
  <c r="E1077" i="3" a="1"/>
  <c r="E1077" i="3" s="1"/>
  <c r="E1078" i="3" a="1"/>
  <c r="E1078" i="3" s="1"/>
  <c r="E1079" i="3" a="1"/>
  <c r="E1079" i="3" s="1"/>
  <c r="E1080" i="3" a="1"/>
  <c r="E1080" i="3" s="1"/>
  <c r="E1081" i="3" a="1"/>
  <c r="E1081" i="3" s="1"/>
  <c r="E1082" i="3" a="1"/>
  <c r="E1082" i="3" s="1"/>
  <c r="E1083" i="3" a="1"/>
  <c r="E1083" i="3" s="1"/>
  <c r="E1084" i="3" a="1"/>
  <c r="E1084" i="3" s="1"/>
  <c r="E1085" i="3" a="1"/>
  <c r="E1085" i="3" s="1"/>
  <c r="E1086" i="3" a="1"/>
  <c r="E1086" i="3" s="1"/>
  <c r="E1087" i="3" a="1"/>
  <c r="E1087" i="3" s="1"/>
  <c r="E1088" i="3" a="1"/>
  <c r="E1088" i="3" s="1"/>
  <c r="E1089" i="3" a="1"/>
  <c r="E1089" i="3" s="1"/>
  <c r="E1090" i="3" a="1"/>
  <c r="E1090" i="3" s="1"/>
  <c r="E1091" i="3" a="1"/>
  <c r="E1091" i="3" s="1"/>
  <c r="E1092" i="3" a="1"/>
  <c r="E1092" i="3" s="1"/>
  <c r="E1093" i="3" a="1"/>
  <c r="E1093" i="3" s="1"/>
  <c r="E1094" i="3" a="1"/>
  <c r="E1094" i="3" s="1"/>
  <c r="E1095" i="3" a="1"/>
  <c r="E1095" i="3" s="1"/>
  <c r="E1096" i="3" a="1"/>
  <c r="E1096" i="3" s="1"/>
  <c r="E1097" i="3" a="1"/>
  <c r="E1097" i="3" s="1"/>
  <c r="E1098" i="3" a="1"/>
  <c r="E1098" i="3" s="1"/>
  <c r="E1099" i="3" a="1"/>
  <c r="E1099" i="3" s="1"/>
  <c r="E1100" i="3" a="1"/>
  <c r="E1100" i="3" s="1"/>
  <c r="E1101" i="3" a="1"/>
  <c r="E1101" i="3" s="1"/>
  <c r="E1102" i="3" a="1"/>
  <c r="E1102" i="3" s="1"/>
  <c r="E1103" i="3" a="1"/>
  <c r="E1103" i="3" s="1"/>
  <c r="E1104" i="3" a="1"/>
  <c r="E1104" i="3" s="1"/>
  <c r="E1105" i="3" a="1"/>
  <c r="E1105" i="3" s="1"/>
  <c r="E1106" i="3" a="1"/>
  <c r="E1106" i="3" s="1"/>
  <c r="E1107" i="3" a="1"/>
  <c r="E1107" i="3" s="1"/>
  <c r="E1108" i="3" a="1"/>
  <c r="E1108" i="3" s="1"/>
  <c r="E1109" i="3" a="1"/>
  <c r="E1109" i="3" s="1"/>
  <c r="E1110" i="3" a="1"/>
  <c r="E1110" i="3" s="1"/>
  <c r="E1111" i="3" a="1"/>
  <c r="E1111" i="3" s="1"/>
  <c r="E1112" i="3" a="1"/>
  <c r="E1112" i="3" s="1"/>
  <c r="E1113" i="3" a="1"/>
  <c r="E1113" i="3" s="1"/>
  <c r="E1114" i="3" a="1"/>
  <c r="E1114" i="3" s="1"/>
  <c r="E1115" i="3" a="1"/>
  <c r="E1115" i="3" s="1"/>
  <c r="E1116" i="3" a="1"/>
  <c r="E1116" i="3" s="1"/>
  <c r="E1117" i="3" a="1"/>
  <c r="E1117" i="3" s="1"/>
  <c r="E1118" i="3" a="1"/>
  <c r="E1118" i="3" s="1"/>
  <c r="E1119" i="3" a="1"/>
  <c r="E1119" i="3" s="1"/>
  <c r="E1120" i="3" a="1"/>
  <c r="E1120" i="3" s="1"/>
  <c r="E1121" i="3" a="1"/>
  <c r="E1121" i="3" s="1"/>
  <c r="E1122" i="3" a="1"/>
  <c r="E1122" i="3" s="1"/>
  <c r="E1123" i="3" a="1"/>
  <c r="E1123" i="3" s="1"/>
  <c r="E1124" i="3" a="1"/>
  <c r="E1124" i="3" s="1"/>
  <c r="E1125" i="3" a="1"/>
  <c r="E1125" i="3" s="1"/>
  <c r="E1126" i="3" a="1"/>
  <c r="E1126" i="3" s="1"/>
  <c r="E1127" i="3" a="1"/>
  <c r="E1127" i="3" s="1"/>
  <c r="E1128" i="3" a="1"/>
  <c r="E1128" i="3" s="1"/>
  <c r="E1129" i="3" a="1"/>
  <c r="E1129" i="3" s="1"/>
  <c r="E1130" i="3" a="1"/>
  <c r="E1130" i="3" s="1"/>
  <c r="E1131" i="3" a="1"/>
  <c r="E1131" i="3" s="1"/>
  <c r="E1132" i="3" a="1"/>
  <c r="E1132" i="3" s="1"/>
  <c r="E1133" i="3" a="1"/>
  <c r="E1133" i="3" s="1"/>
  <c r="E1134" i="3" a="1"/>
  <c r="E1134" i="3" s="1"/>
  <c r="E1135" i="3" a="1"/>
  <c r="E1135" i="3" s="1"/>
  <c r="E1136" i="3" a="1"/>
  <c r="E1136" i="3" s="1"/>
  <c r="E1137" i="3" a="1"/>
  <c r="E1137" i="3" s="1"/>
  <c r="E1138" i="3" a="1"/>
  <c r="E1138" i="3" s="1"/>
  <c r="E1139" i="3" a="1"/>
  <c r="E1139" i="3" s="1"/>
  <c r="E1140" i="3" a="1"/>
  <c r="E1140" i="3" s="1"/>
  <c r="E1141" i="3" a="1"/>
  <c r="E1141" i="3" s="1"/>
  <c r="E1142" i="3" a="1"/>
  <c r="E1142" i="3" s="1"/>
  <c r="E1143" i="3" a="1"/>
  <c r="E1143" i="3" s="1"/>
  <c r="E1144" i="3" a="1"/>
  <c r="E1144" i="3" s="1"/>
  <c r="E1145" i="3" a="1"/>
  <c r="E1145" i="3" s="1"/>
  <c r="E1146" i="3" a="1"/>
  <c r="E1146" i="3" s="1"/>
  <c r="E1147" i="3" a="1"/>
  <c r="E1147" i="3" s="1"/>
  <c r="E1148" i="3" a="1"/>
  <c r="E1148" i="3" s="1"/>
  <c r="E1149" i="3" a="1"/>
  <c r="E1149" i="3" s="1"/>
  <c r="E1150" i="3" a="1"/>
  <c r="E1150" i="3" s="1"/>
  <c r="E1151" i="3" a="1"/>
  <c r="E1151" i="3" s="1"/>
  <c r="E1152" i="3" a="1"/>
  <c r="E1152" i="3" s="1"/>
  <c r="E1153" i="3" a="1"/>
  <c r="E1153" i="3" s="1"/>
  <c r="E1154" i="3" a="1"/>
  <c r="E1154" i="3" s="1"/>
  <c r="E1155" i="3" a="1"/>
  <c r="E1155" i="3" s="1"/>
  <c r="E1156" i="3" a="1"/>
  <c r="E1156" i="3" s="1"/>
  <c r="E1157" i="3" a="1"/>
  <c r="E1157" i="3" s="1"/>
  <c r="E1158" i="3" a="1"/>
  <c r="E1158" i="3" s="1"/>
  <c r="E1159" i="3" a="1"/>
  <c r="E1159" i="3" s="1"/>
  <c r="E1160" i="3" a="1"/>
  <c r="E1160" i="3" s="1"/>
  <c r="E1161" i="3" a="1"/>
  <c r="E1161" i="3" s="1"/>
  <c r="E1162" i="3" a="1"/>
  <c r="E1162" i="3" s="1"/>
  <c r="E1163" i="3" a="1"/>
  <c r="E1163" i="3" s="1"/>
  <c r="E1164" i="3" a="1"/>
  <c r="E1164" i="3" s="1"/>
  <c r="E1165" i="3" a="1"/>
  <c r="E1165" i="3" s="1"/>
  <c r="E1166" i="3" a="1"/>
  <c r="E1166" i="3" s="1"/>
  <c r="E1167" i="3" a="1"/>
  <c r="E1167" i="3" s="1"/>
  <c r="E1168" i="3" a="1"/>
  <c r="E1168" i="3" s="1"/>
  <c r="E1169" i="3" a="1"/>
  <c r="E1169" i="3" s="1"/>
  <c r="E1170" i="3" a="1"/>
  <c r="E1170" i="3" s="1"/>
  <c r="E1171" i="3" a="1"/>
  <c r="E1171" i="3" s="1"/>
  <c r="E1172" i="3" a="1"/>
  <c r="E1172" i="3" s="1"/>
  <c r="E1173" i="3" a="1"/>
  <c r="E1173" i="3" s="1"/>
  <c r="E1174" i="3" a="1"/>
  <c r="E1174" i="3" s="1"/>
  <c r="E1175" i="3" a="1"/>
  <c r="E1175" i="3" s="1"/>
  <c r="E1176" i="3" a="1"/>
  <c r="E1176" i="3" s="1"/>
  <c r="E1177" i="3" a="1"/>
  <c r="E1177" i="3" s="1"/>
  <c r="E1178" i="3" a="1"/>
  <c r="E1178" i="3" s="1"/>
  <c r="E1179" i="3" a="1"/>
  <c r="E1179" i="3" s="1"/>
  <c r="E1180" i="3" a="1"/>
  <c r="E1180" i="3" s="1"/>
  <c r="E1181" i="3" a="1"/>
  <c r="E1181" i="3" s="1"/>
  <c r="E1182" i="3" a="1"/>
  <c r="E1182" i="3" s="1"/>
  <c r="E1183" i="3" a="1"/>
  <c r="E1183" i="3" s="1"/>
  <c r="E1184" i="3" a="1"/>
  <c r="E1184" i="3" s="1"/>
  <c r="E1185" i="3" a="1"/>
  <c r="E1185" i="3" s="1"/>
  <c r="E1186" i="3" a="1"/>
  <c r="E1186" i="3" s="1"/>
  <c r="E1187" i="3" a="1"/>
  <c r="E1187" i="3" s="1"/>
  <c r="E1188" i="3" a="1"/>
  <c r="E1188" i="3" s="1"/>
  <c r="E1189" i="3" a="1"/>
  <c r="E1189" i="3" s="1"/>
  <c r="E1190" i="3" a="1"/>
  <c r="E1190" i="3" s="1"/>
  <c r="E1191" i="3" a="1"/>
  <c r="E1191" i="3" s="1"/>
  <c r="E1192" i="3" a="1"/>
  <c r="E1192" i="3" s="1"/>
  <c r="E1193" i="3" a="1"/>
  <c r="E1193" i="3" s="1"/>
  <c r="E1194" i="3" a="1"/>
  <c r="E1194" i="3" s="1"/>
  <c r="E1195" i="3" a="1"/>
  <c r="E1195" i="3" s="1"/>
  <c r="E1196" i="3" a="1"/>
  <c r="E1196" i="3" s="1"/>
  <c r="E1197" i="3" a="1"/>
  <c r="E1197" i="3" s="1"/>
  <c r="E1198" i="3" a="1"/>
  <c r="E1198" i="3" s="1"/>
  <c r="E1199" i="3" a="1"/>
  <c r="E1199" i="3" s="1"/>
  <c r="E1200" i="3" a="1"/>
  <c r="E1200" i="3" s="1"/>
  <c r="E1201" i="3" a="1"/>
  <c r="E1201" i="3" s="1"/>
  <c r="E1202" i="3" a="1"/>
  <c r="E1202" i="3" s="1"/>
  <c r="E1203" i="3" a="1"/>
  <c r="E1203" i="3" s="1"/>
  <c r="E1204" i="3" a="1"/>
  <c r="E1204" i="3" s="1"/>
  <c r="E1205" i="3" a="1"/>
  <c r="E1205" i="3" s="1"/>
  <c r="E1206" i="3" a="1"/>
  <c r="E1206" i="3" s="1"/>
  <c r="E1207" i="3" a="1"/>
  <c r="E1207" i="3" s="1"/>
  <c r="E1208" i="3" a="1"/>
  <c r="E1208" i="3" s="1"/>
  <c r="E1209" i="3" a="1"/>
  <c r="E1209" i="3" s="1"/>
  <c r="E1210" i="3" a="1"/>
  <c r="E1210" i="3" s="1"/>
  <c r="E1211" i="3" a="1"/>
  <c r="E1211" i="3" s="1"/>
  <c r="E1212" i="3" a="1"/>
  <c r="E1212" i="3" s="1"/>
  <c r="E1213" i="3" a="1"/>
  <c r="E1213" i="3" s="1"/>
  <c r="E1214" i="3" a="1"/>
  <c r="E1214" i="3" s="1"/>
  <c r="E1215" i="3" a="1"/>
  <c r="E1215" i="3" s="1"/>
  <c r="E1216" i="3" a="1"/>
  <c r="E1216" i="3" s="1"/>
  <c r="E1217" i="3" a="1"/>
  <c r="E1217" i="3" s="1"/>
  <c r="E1218" i="3" a="1"/>
  <c r="E1218" i="3" s="1"/>
  <c r="E1219" i="3" a="1"/>
  <c r="E1219" i="3" s="1"/>
  <c r="E1220" i="3" a="1"/>
  <c r="E1220" i="3" s="1"/>
  <c r="E1221" i="3" a="1"/>
  <c r="E1221" i="3" s="1"/>
  <c r="E1222" i="3" a="1"/>
  <c r="E1222" i="3" s="1"/>
  <c r="E1223" i="3" a="1"/>
  <c r="E1223" i="3" s="1"/>
  <c r="E1224" i="3" a="1"/>
  <c r="E1224" i="3" s="1"/>
  <c r="E1225" i="3" a="1"/>
  <c r="E1225" i="3" s="1"/>
  <c r="E1226" i="3" a="1"/>
  <c r="E1226" i="3" s="1"/>
  <c r="E1227" i="3" a="1"/>
  <c r="E1227" i="3" s="1"/>
  <c r="E1228" i="3" a="1"/>
  <c r="E1228" i="3" s="1"/>
  <c r="E1229" i="3" a="1"/>
  <c r="E1229" i="3" s="1"/>
  <c r="E1230" i="3" a="1"/>
  <c r="E1230" i="3" s="1"/>
  <c r="E1231" i="3" a="1"/>
  <c r="E1231" i="3" s="1"/>
  <c r="E1232" i="3" a="1"/>
  <c r="E1232" i="3" s="1"/>
  <c r="E1233" i="3" a="1"/>
  <c r="E1233" i="3" s="1"/>
  <c r="E1234" i="3" a="1"/>
  <c r="E1234" i="3" s="1"/>
  <c r="E1235" i="3" a="1"/>
  <c r="E1235" i="3" s="1"/>
  <c r="E1236" i="3" a="1"/>
  <c r="E1236" i="3" s="1"/>
  <c r="E1237" i="3" a="1"/>
  <c r="E1237" i="3" s="1"/>
  <c r="E1238" i="3" a="1"/>
  <c r="E1238" i="3" s="1"/>
  <c r="E1239" i="3" a="1"/>
  <c r="E1239" i="3" s="1"/>
  <c r="E1240" i="3" a="1"/>
  <c r="E1240" i="3" s="1"/>
  <c r="E1241" i="3" a="1"/>
  <c r="E1241" i="3" s="1"/>
  <c r="E1242" i="3" a="1"/>
  <c r="E1242" i="3" s="1"/>
  <c r="E1243" i="3" a="1"/>
  <c r="E1243" i="3" s="1"/>
  <c r="E1244" i="3" a="1"/>
  <c r="E1244" i="3" s="1"/>
  <c r="E1245" i="3" a="1"/>
  <c r="E1245" i="3" s="1"/>
  <c r="E1246" i="3" a="1"/>
  <c r="E1246" i="3" s="1"/>
  <c r="E1247" i="3" a="1"/>
  <c r="E1247" i="3" s="1"/>
  <c r="E1248" i="3" a="1"/>
  <c r="E1248" i="3" s="1"/>
  <c r="E1249" i="3" a="1"/>
  <c r="E1249" i="3" s="1"/>
  <c r="E1250" i="3" a="1"/>
  <c r="E1250" i="3" s="1"/>
  <c r="E1251" i="3" a="1"/>
  <c r="E1251" i="3" s="1"/>
  <c r="E1252" i="3" a="1"/>
  <c r="E1252" i="3" s="1"/>
  <c r="E1253" i="3" a="1"/>
  <c r="E1253" i="3" s="1"/>
  <c r="E1254" i="3" a="1"/>
  <c r="E1254" i="3" s="1"/>
  <c r="E1255" i="3" a="1"/>
  <c r="E1255" i="3" s="1"/>
  <c r="E1256" i="3" a="1"/>
  <c r="E1256" i="3" s="1"/>
  <c r="E1257" i="3" a="1"/>
  <c r="E1257" i="3" s="1"/>
  <c r="E1258" i="3" a="1"/>
  <c r="E1258" i="3" s="1"/>
  <c r="E1259" i="3" a="1"/>
  <c r="E1259" i="3" s="1"/>
  <c r="E1260" i="3" a="1"/>
  <c r="E1260" i="3" s="1"/>
  <c r="E1261" i="3" a="1"/>
  <c r="E1261" i="3" s="1"/>
  <c r="E1262" i="3" a="1"/>
  <c r="E1262" i="3" s="1"/>
  <c r="E1263" i="3" a="1"/>
  <c r="E1263" i="3" s="1"/>
  <c r="E1264" i="3" a="1"/>
  <c r="E1264" i="3" s="1"/>
  <c r="E1265" i="3" a="1"/>
  <c r="E1265" i="3" s="1"/>
  <c r="E1266" i="3" a="1"/>
  <c r="E1266" i="3" s="1"/>
  <c r="E1267" i="3" a="1"/>
  <c r="E1267" i="3" s="1"/>
  <c r="E1268" i="3" a="1"/>
  <c r="E1268" i="3" s="1"/>
  <c r="E1269" i="3" a="1"/>
  <c r="E1269" i="3" s="1"/>
  <c r="E1270" i="3" a="1"/>
  <c r="E1270" i="3" s="1"/>
  <c r="E1271" i="3" a="1"/>
  <c r="E1271" i="3" s="1"/>
  <c r="E1272" i="3" a="1"/>
  <c r="E1272" i="3" s="1"/>
  <c r="E1273" i="3" a="1"/>
  <c r="E1273" i="3" s="1"/>
  <c r="E1274" i="3" a="1"/>
  <c r="E1274" i="3" s="1"/>
  <c r="E1275" i="3" a="1"/>
  <c r="E1275" i="3" s="1"/>
  <c r="E1276" i="3" a="1"/>
  <c r="E1276" i="3" s="1"/>
  <c r="E1277" i="3" a="1"/>
  <c r="E1277" i="3" s="1"/>
  <c r="E1278" i="3" a="1"/>
  <c r="E1278" i="3" s="1"/>
  <c r="E1279" i="3" a="1"/>
  <c r="E1279" i="3" s="1"/>
  <c r="E1280" i="3" a="1"/>
  <c r="E1280" i="3" s="1"/>
  <c r="E1281" i="3" a="1"/>
  <c r="E1281" i="3" s="1"/>
  <c r="E1282" i="3" a="1"/>
  <c r="E1282" i="3" s="1"/>
  <c r="E1283" i="3" a="1"/>
  <c r="E1283" i="3" s="1"/>
  <c r="E1284" i="3" a="1"/>
  <c r="E1284" i="3" s="1"/>
  <c r="E1285" i="3" a="1"/>
  <c r="E1285" i="3" s="1"/>
  <c r="E1286" i="3" a="1"/>
  <c r="E1286" i="3" s="1"/>
  <c r="E1287" i="3" a="1"/>
  <c r="E1287" i="3" s="1"/>
  <c r="E1288" i="3" a="1"/>
  <c r="E1288" i="3" s="1"/>
  <c r="E1289" i="3" a="1"/>
  <c r="E1289" i="3" s="1"/>
  <c r="E1290" i="3" a="1"/>
  <c r="E1290" i="3" s="1"/>
  <c r="E1291" i="3" a="1"/>
  <c r="E1291" i="3" s="1"/>
  <c r="E1292" i="3" a="1"/>
  <c r="E1292" i="3" s="1"/>
  <c r="E1293" i="3" a="1"/>
  <c r="E1293" i="3" s="1"/>
  <c r="E1294" i="3" a="1"/>
  <c r="E1294" i="3" s="1"/>
  <c r="E1295" i="3" a="1"/>
  <c r="E1295" i="3" s="1"/>
  <c r="E1296" i="3" a="1"/>
  <c r="E1296" i="3" s="1"/>
  <c r="E1297" i="3" a="1"/>
  <c r="E1297" i="3" s="1"/>
  <c r="E1298" i="3" a="1"/>
  <c r="E1298" i="3" s="1"/>
  <c r="E1299" i="3" a="1"/>
  <c r="E1299" i="3" s="1"/>
  <c r="E1300" i="3" a="1"/>
  <c r="E1300" i="3" s="1"/>
  <c r="E1301" i="3" a="1"/>
  <c r="E1301" i="3" s="1"/>
  <c r="E1302" i="3" a="1"/>
  <c r="E1302" i="3" s="1"/>
  <c r="E1303" i="3" a="1"/>
  <c r="E1303" i="3" s="1"/>
  <c r="E1304" i="3" a="1"/>
  <c r="E1304" i="3" s="1"/>
  <c r="E1305" i="3" a="1"/>
  <c r="E1305" i="3" s="1"/>
  <c r="E1306" i="3" a="1"/>
  <c r="E1306" i="3" s="1"/>
  <c r="E1307" i="3" a="1"/>
  <c r="E1307" i="3" s="1"/>
  <c r="E1308" i="3" a="1"/>
  <c r="E1308" i="3" s="1"/>
  <c r="E1309" i="3" a="1"/>
  <c r="E1309" i="3" s="1"/>
  <c r="E1310" i="3" a="1"/>
  <c r="E1310" i="3" s="1"/>
  <c r="E1311" i="3" a="1"/>
  <c r="E1311" i="3" s="1"/>
  <c r="E1312" i="3" a="1"/>
  <c r="E1312" i="3" s="1"/>
  <c r="E1313" i="3" a="1"/>
  <c r="E1313" i="3" s="1"/>
  <c r="E1314" i="3" a="1"/>
  <c r="E1314" i="3" s="1"/>
  <c r="E1315" i="3" a="1"/>
  <c r="E1315" i="3" s="1"/>
  <c r="E1316" i="3" a="1"/>
  <c r="E1316" i="3" s="1"/>
  <c r="E1317" i="3" a="1"/>
  <c r="E1317" i="3" s="1"/>
  <c r="E1318" i="3" a="1"/>
  <c r="E1318" i="3" s="1"/>
  <c r="E1319" i="3" a="1"/>
  <c r="E1319" i="3" s="1"/>
  <c r="E1320" i="3" a="1"/>
  <c r="E1320" i="3" s="1"/>
  <c r="E1321" i="3" a="1"/>
  <c r="E1321" i="3" s="1"/>
  <c r="E1322" i="3" a="1"/>
  <c r="E1322" i="3" s="1"/>
  <c r="E1323" i="3" a="1"/>
  <c r="E1323" i="3" s="1"/>
  <c r="E1324" i="3" a="1"/>
  <c r="E1324" i="3" s="1"/>
  <c r="E1325" i="3" a="1"/>
  <c r="E1325" i="3" s="1"/>
  <c r="E1326" i="3" a="1"/>
  <c r="E1326" i="3" s="1"/>
  <c r="E1327" i="3" a="1"/>
  <c r="E1327" i="3" s="1"/>
  <c r="E1328" i="3" a="1"/>
  <c r="E1328" i="3" s="1"/>
  <c r="E1329" i="3" a="1"/>
  <c r="E1329" i="3" s="1"/>
  <c r="E1330" i="3" a="1"/>
  <c r="E1330" i="3" s="1"/>
  <c r="E1331" i="3" a="1"/>
  <c r="E1331" i="3" s="1"/>
  <c r="E1332" i="3" a="1"/>
  <c r="E1332" i="3" s="1"/>
  <c r="E1333" i="3" a="1"/>
  <c r="E1333" i="3" s="1"/>
  <c r="E1334" i="3" a="1"/>
  <c r="E1334" i="3" s="1"/>
  <c r="E1335" i="3" a="1"/>
  <c r="E1335" i="3" s="1"/>
  <c r="E1336" i="3" a="1"/>
  <c r="E1336" i="3" s="1"/>
  <c r="E1337" i="3" a="1"/>
  <c r="E1337" i="3" s="1"/>
  <c r="E1338" i="3" a="1"/>
  <c r="E1338" i="3" s="1"/>
  <c r="E1339" i="3" a="1"/>
  <c r="E1339" i="3" s="1"/>
  <c r="E1340" i="3" a="1"/>
  <c r="E1340" i="3" s="1"/>
  <c r="E1341" i="3" a="1"/>
  <c r="E1341" i="3" s="1"/>
  <c r="E1342" i="3" a="1"/>
  <c r="E1342" i="3" s="1"/>
  <c r="E1343" i="3" a="1"/>
  <c r="E1343" i="3" s="1"/>
  <c r="E1344" i="3" a="1"/>
  <c r="E1344" i="3" s="1"/>
  <c r="E1345" i="3" a="1"/>
  <c r="E1345" i="3" s="1"/>
  <c r="E1346" i="3" a="1"/>
  <c r="E1346" i="3" s="1"/>
  <c r="E1347" i="3" a="1"/>
  <c r="E1347" i="3" s="1"/>
  <c r="E1348" i="3" a="1"/>
  <c r="E1348" i="3" s="1"/>
  <c r="E1349" i="3" a="1"/>
  <c r="E1349" i="3" s="1"/>
  <c r="E1350" i="3" a="1"/>
  <c r="E1350" i="3" s="1"/>
  <c r="E1351" i="3" a="1"/>
  <c r="E1351" i="3" s="1"/>
  <c r="E1352" i="3" a="1"/>
  <c r="E1352" i="3" s="1"/>
  <c r="E1353" i="3" a="1"/>
  <c r="E1353" i="3" s="1"/>
  <c r="E1354" i="3" a="1"/>
  <c r="E1354" i="3" s="1"/>
  <c r="E1355" i="3" a="1"/>
  <c r="E1355" i="3" s="1"/>
  <c r="E1356" i="3" a="1"/>
  <c r="E1356" i="3" s="1"/>
  <c r="E1357" i="3" a="1"/>
  <c r="E1357" i="3" s="1"/>
  <c r="E1358" i="3" a="1"/>
  <c r="E1358" i="3" s="1"/>
  <c r="E1359" i="3" a="1"/>
  <c r="E1359" i="3" s="1"/>
  <c r="E1360" i="3" a="1"/>
  <c r="E1360" i="3" s="1"/>
  <c r="E1361" i="3" a="1"/>
  <c r="E1361" i="3" s="1"/>
  <c r="E1362" i="3" a="1"/>
  <c r="E1362" i="3" s="1"/>
  <c r="E1363" i="3" a="1"/>
  <c r="E1363" i="3" s="1"/>
  <c r="E1364" i="3" a="1"/>
  <c r="E1364" i="3" s="1"/>
  <c r="E1365" i="3" a="1"/>
  <c r="E1365" i="3" s="1"/>
  <c r="E1366" i="3" a="1"/>
  <c r="E1366" i="3" s="1"/>
  <c r="E1367" i="3" a="1"/>
  <c r="E1367" i="3" s="1"/>
  <c r="E1368" i="3" a="1"/>
  <c r="E1368" i="3" s="1"/>
  <c r="E1369" i="3" a="1"/>
  <c r="E1369" i="3" s="1"/>
  <c r="E1370" i="3" a="1"/>
  <c r="E1370" i="3" s="1"/>
  <c r="E1371" i="3" a="1"/>
  <c r="E1371" i="3" s="1"/>
  <c r="E1372" i="3" a="1"/>
  <c r="E1372" i="3" s="1"/>
  <c r="E1373" i="3" a="1"/>
  <c r="E1373" i="3" s="1"/>
  <c r="E1374" i="3" a="1"/>
  <c r="E1374" i="3" s="1"/>
  <c r="E1375" i="3" a="1"/>
  <c r="E1375" i="3" s="1"/>
  <c r="E1376" i="3" a="1"/>
  <c r="E1376" i="3" s="1"/>
  <c r="E1377" i="3" a="1"/>
  <c r="E1377" i="3" s="1"/>
  <c r="E1378" i="3" a="1"/>
  <c r="E1378" i="3" s="1"/>
  <c r="E1379" i="3" a="1"/>
  <c r="E1379" i="3" s="1"/>
  <c r="E1380" i="3" a="1"/>
  <c r="E1380" i="3" s="1"/>
  <c r="E1381" i="3" a="1"/>
  <c r="E1381" i="3" s="1"/>
  <c r="E1382" i="3" a="1"/>
  <c r="E1382" i="3" s="1"/>
  <c r="E1383" i="3" a="1"/>
  <c r="E1383" i="3" s="1"/>
  <c r="E1384" i="3" a="1"/>
  <c r="E1384" i="3" s="1"/>
  <c r="E1385" i="3" a="1"/>
  <c r="E1385" i="3" s="1"/>
  <c r="E1386" i="3" a="1"/>
  <c r="E1386" i="3" s="1"/>
  <c r="E1387" i="3" a="1"/>
  <c r="E1387" i="3" s="1"/>
  <c r="E1388" i="3" a="1"/>
  <c r="E1388" i="3" s="1"/>
  <c r="E1389" i="3" a="1"/>
  <c r="E1389" i="3" s="1"/>
  <c r="E1390" i="3" a="1"/>
  <c r="E1390" i="3" s="1"/>
  <c r="E1391" i="3" a="1"/>
  <c r="E1391" i="3" s="1"/>
  <c r="E1392" i="3" a="1"/>
  <c r="E1392" i="3" s="1"/>
  <c r="E1393" i="3" a="1"/>
  <c r="E1393" i="3" s="1"/>
  <c r="E1394" i="3" a="1"/>
  <c r="E1394" i="3" s="1"/>
  <c r="E1395" i="3" a="1"/>
  <c r="E1395" i="3" s="1"/>
  <c r="E1396" i="3" a="1"/>
  <c r="E1396" i="3" s="1"/>
  <c r="E1397" i="3" a="1"/>
  <c r="E1397" i="3" s="1"/>
  <c r="E1398" i="3" a="1"/>
  <c r="E1398" i="3" s="1"/>
  <c r="E1399" i="3" a="1"/>
  <c r="E1399" i="3" s="1"/>
  <c r="E1400" i="3" a="1"/>
  <c r="E1400" i="3" s="1"/>
  <c r="E1401" i="3" a="1"/>
  <c r="E1401" i="3" s="1"/>
  <c r="E1402" i="3" a="1"/>
  <c r="E1402" i="3" s="1"/>
  <c r="E1403" i="3" a="1"/>
  <c r="E1403" i="3" s="1"/>
  <c r="E1404" i="3" a="1"/>
  <c r="E1404" i="3" s="1"/>
  <c r="E1405" i="3" a="1"/>
  <c r="E1405" i="3" s="1"/>
  <c r="E1406" i="3" a="1"/>
  <c r="E1406" i="3" s="1"/>
  <c r="E1407" i="3" a="1"/>
  <c r="E1407" i="3" s="1"/>
  <c r="E1408" i="3" a="1"/>
  <c r="E1408" i="3" s="1"/>
  <c r="E1409" i="3" a="1"/>
  <c r="E1409" i="3" s="1"/>
  <c r="E1410" i="3" a="1"/>
  <c r="E1410" i="3" s="1"/>
  <c r="E1411" i="3" a="1"/>
  <c r="E1411" i="3" s="1"/>
  <c r="E1412" i="3" a="1"/>
  <c r="E1412" i="3" s="1"/>
  <c r="E1413" i="3" a="1"/>
  <c r="E1413" i="3" s="1"/>
  <c r="E1414" i="3" a="1"/>
  <c r="E1414" i="3" s="1"/>
  <c r="E1415" i="3" a="1"/>
  <c r="E1415" i="3" s="1"/>
  <c r="E1416" i="3" a="1"/>
  <c r="E1416" i="3" s="1"/>
  <c r="E1417" i="3" a="1"/>
  <c r="E1417" i="3" s="1"/>
  <c r="E1418" i="3" a="1"/>
  <c r="E1418" i="3" s="1"/>
  <c r="E1419" i="3" a="1"/>
  <c r="E1419" i="3" s="1"/>
  <c r="E1420" i="3" a="1"/>
  <c r="E1420" i="3" s="1"/>
  <c r="E1421" i="3" a="1"/>
  <c r="E1421" i="3" s="1"/>
  <c r="E1422" i="3" a="1"/>
  <c r="E1422" i="3" s="1"/>
  <c r="E1423" i="3" a="1"/>
  <c r="E1423" i="3" s="1"/>
  <c r="E1424" i="3" a="1"/>
  <c r="E1424" i="3" s="1"/>
  <c r="E1425" i="3" a="1"/>
  <c r="E1425" i="3" s="1"/>
  <c r="E1426" i="3" a="1"/>
  <c r="E1426" i="3" s="1"/>
  <c r="E1427" i="3" a="1"/>
  <c r="E1427" i="3" s="1"/>
  <c r="E1428" i="3" a="1"/>
  <c r="E1428" i="3" s="1"/>
  <c r="E1429" i="3" a="1"/>
  <c r="E1429" i="3" s="1"/>
  <c r="E1430" i="3" a="1"/>
  <c r="E1430" i="3" s="1"/>
  <c r="E1431" i="3" a="1"/>
  <c r="E1431" i="3" s="1"/>
  <c r="E1432" i="3" a="1"/>
  <c r="E1432" i="3" s="1"/>
  <c r="E1433" i="3" a="1"/>
  <c r="E1433" i="3" s="1"/>
  <c r="E1434" i="3" a="1"/>
  <c r="E1434" i="3" s="1"/>
  <c r="E1435" i="3" a="1"/>
  <c r="E1435" i="3" s="1"/>
  <c r="E1436" i="3" a="1"/>
  <c r="E1436" i="3" s="1"/>
  <c r="E1437" i="3" a="1"/>
  <c r="E1437" i="3" s="1"/>
  <c r="E1438" i="3" a="1"/>
  <c r="E1438" i="3" s="1"/>
  <c r="E1439" i="3" a="1"/>
  <c r="E1439" i="3" s="1"/>
  <c r="E1440" i="3" a="1"/>
  <c r="E1440" i="3" s="1"/>
  <c r="E1441" i="3" a="1"/>
  <c r="E1441" i="3" s="1"/>
  <c r="E1442" i="3" a="1"/>
  <c r="E1442" i="3" s="1"/>
  <c r="E1443" i="3" a="1"/>
  <c r="E1443" i="3" s="1"/>
  <c r="E1444" i="3" a="1"/>
  <c r="E1444" i="3" s="1"/>
  <c r="E1445" i="3" a="1"/>
  <c r="E1445" i="3" s="1"/>
  <c r="E1446" i="3" a="1"/>
  <c r="E1446" i="3" s="1"/>
  <c r="E1447" i="3" a="1"/>
  <c r="E1447" i="3" s="1"/>
  <c r="E1448" i="3" a="1"/>
  <c r="E1448" i="3" s="1"/>
  <c r="E1449" i="3" a="1"/>
  <c r="E1449" i="3" s="1"/>
  <c r="E1450" i="3" a="1"/>
  <c r="E1450" i="3" s="1"/>
  <c r="E1451" i="3" a="1"/>
  <c r="E1451" i="3" s="1"/>
  <c r="E1452" i="3" a="1"/>
  <c r="E1452" i="3" s="1"/>
  <c r="E1453" i="3" a="1"/>
  <c r="E1453" i="3" s="1"/>
  <c r="E1454" i="3" a="1"/>
  <c r="E1454" i="3" s="1"/>
  <c r="E1455" i="3" a="1"/>
  <c r="E1455" i="3" s="1"/>
  <c r="E1456" i="3" a="1"/>
  <c r="E1456" i="3" s="1"/>
  <c r="E1457" i="3" a="1"/>
  <c r="E1457" i="3" s="1"/>
  <c r="E1458" i="3" a="1"/>
  <c r="E1458" i="3" s="1"/>
  <c r="E1459" i="3" a="1"/>
  <c r="E1459" i="3" s="1"/>
  <c r="E1460" i="3" a="1"/>
  <c r="E1460" i="3" s="1"/>
  <c r="E1461" i="3" a="1"/>
  <c r="E1461" i="3" s="1"/>
  <c r="E1462" i="3" a="1"/>
  <c r="E1462" i="3" s="1"/>
  <c r="E1463" i="3" a="1"/>
  <c r="E1463" i="3" s="1"/>
  <c r="E1464" i="3" a="1"/>
  <c r="E1464" i="3" s="1"/>
  <c r="E1465" i="3" a="1"/>
  <c r="E1465" i="3" s="1"/>
  <c r="E1466" i="3" a="1"/>
  <c r="E1466" i="3" s="1"/>
  <c r="E1467" i="3" a="1"/>
  <c r="E1467" i="3" s="1"/>
  <c r="E1468" i="3" a="1"/>
  <c r="E1468" i="3" s="1"/>
  <c r="E1469" i="3" a="1"/>
  <c r="E1469" i="3" s="1"/>
  <c r="E1470" i="3" a="1"/>
  <c r="E1470" i="3" s="1"/>
  <c r="E1471" i="3" a="1"/>
  <c r="E1471" i="3" s="1"/>
  <c r="E1472" i="3" a="1"/>
  <c r="E1472" i="3" s="1"/>
  <c r="E1473" i="3" a="1"/>
  <c r="E1473" i="3" s="1"/>
  <c r="E1474" i="3" a="1"/>
  <c r="E1474" i="3" s="1"/>
  <c r="E1475" i="3" a="1"/>
  <c r="E1475" i="3" s="1"/>
  <c r="E1476" i="3" a="1"/>
  <c r="E1476" i="3" s="1"/>
  <c r="E1477" i="3" a="1"/>
  <c r="E1477" i="3" s="1"/>
  <c r="E1478" i="3" a="1"/>
  <c r="E1478" i="3" s="1"/>
  <c r="E1479" i="3" a="1"/>
  <c r="E1479" i="3" s="1"/>
  <c r="E1480" i="3" a="1"/>
  <c r="E1480" i="3" s="1"/>
  <c r="E1481" i="3" a="1"/>
  <c r="E1481" i="3" s="1"/>
  <c r="E1482" i="3" a="1"/>
  <c r="E1482" i="3" s="1"/>
  <c r="E1483" i="3" a="1"/>
  <c r="E1483" i="3" s="1"/>
  <c r="E1484" i="3" a="1"/>
  <c r="E1484" i="3" s="1"/>
  <c r="E1485" i="3" a="1"/>
  <c r="E1485" i="3" s="1"/>
  <c r="E1486" i="3" a="1"/>
  <c r="E1486" i="3" s="1"/>
  <c r="E1487" i="3" a="1"/>
  <c r="E1487" i="3" s="1"/>
  <c r="E1488" i="3" a="1"/>
  <c r="E1488" i="3" s="1"/>
  <c r="E1489" i="3" a="1"/>
  <c r="E1489" i="3" s="1"/>
  <c r="E1490" i="3" a="1"/>
  <c r="E1490" i="3" s="1"/>
  <c r="E1491" i="3" a="1"/>
  <c r="E1491" i="3" s="1"/>
  <c r="E1492" i="3" a="1"/>
  <c r="E1492" i="3" s="1"/>
  <c r="E1493" i="3" a="1"/>
  <c r="E1493" i="3" s="1"/>
  <c r="E1494" i="3" a="1"/>
  <c r="E1494" i="3" s="1"/>
  <c r="E1495" i="3" a="1"/>
  <c r="E1495" i="3" s="1"/>
  <c r="E1496" i="3" a="1"/>
  <c r="E1496" i="3" s="1"/>
  <c r="E1497" i="3" a="1"/>
  <c r="E1497" i="3" s="1"/>
  <c r="E1498" i="3" a="1"/>
  <c r="E1498" i="3" s="1"/>
  <c r="E1499" i="3" a="1"/>
  <c r="E1499" i="3" s="1"/>
  <c r="E1500" i="3" a="1"/>
  <c r="E1500" i="3" s="1"/>
  <c r="E1501" i="3" a="1"/>
  <c r="E1501" i="3" s="1"/>
  <c r="E1502" i="3" a="1"/>
  <c r="E1502" i="3" s="1"/>
  <c r="E1503" i="3" a="1"/>
  <c r="E1503" i="3" s="1"/>
  <c r="E1504" i="3" a="1"/>
  <c r="E1504" i="3" s="1"/>
  <c r="E1505" i="3" a="1"/>
  <c r="E1505" i="3" s="1"/>
  <c r="E1506" i="3" a="1"/>
  <c r="E1506" i="3" s="1"/>
  <c r="E1507" i="3" a="1"/>
  <c r="E1507" i="3" s="1"/>
  <c r="E1508" i="3" a="1"/>
  <c r="E1508" i="3" s="1"/>
  <c r="E1509" i="3" a="1"/>
  <c r="E1509" i="3" s="1"/>
  <c r="E1510" i="3" a="1"/>
  <c r="E1510" i="3" s="1"/>
  <c r="E1511" i="3" a="1"/>
  <c r="E1511" i="3" s="1"/>
  <c r="E1512" i="3" a="1"/>
  <c r="E1512" i="3" s="1"/>
  <c r="E1513" i="3" a="1"/>
  <c r="E1513" i="3" s="1"/>
  <c r="E1514" i="3" a="1"/>
  <c r="E1514" i="3" s="1"/>
  <c r="E1515" i="3" a="1"/>
  <c r="E1515" i="3" s="1"/>
  <c r="E1516" i="3" a="1"/>
  <c r="E1516" i="3" s="1"/>
  <c r="E1517" i="3" a="1"/>
  <c r="E1517" i="3" s="1"/>
  <c r="E1518" i="3" a="1"/>
  <c r="E1518" i="3" s="1"/>
  <c r="E1519" i="3" a="1"/>
  <c r="E1519" i="3" s="1"/>
  <c r="E1520" i="3" a="1"/>
  <c r="E1520" i="3" s="1"/>
  <c r="E1521" i="3" a="1"/>
  <c r="E1521" i="3" s="1"/>
  <c r="E1522" i="3" a="1"/>
  <c r="E1522" i="3" s="1"/>
  <c r="E1523" i="3" a="1"/>
  <c r="E1523" i="3" s="1"/>
  <c r="E1524" i="3" a="1"/>
  <c r="E1524" i="3" s="1"/>
  <c r="E1525" i="3" a="1"/>
  <c r="E1525" i="3" s="1"/>
  <c r="E1526" i="3" a="1"/>
  <c r="E1526" i="3" s="1"/>
  <c r="E1527" i="3" a="1"/>
  <c r="E1527" i="3" s="1"/>
  <c r="E1528" i="3" a="1"/>
  <c r="E1528" i="3" s="1"/>
  <c r="E1529" i="3" a="1"/>
  <c r="E1529" i="3" s="1"/>
  <c r="E1530" i="3" a="1"/>
  <c r="E1530" i="3" s="1"/>
  <c r="E1531" i="3" a="1"/>
  <c r="E1531" i="3" s="1"/>
  <c r="E1532" i="3" a="1"/>
  <c r="E1532" i="3" s="1"/>
  <c r="E1533" i="3" a="1"/>
  <c r="E1533" i="3" s="1"/>
  <c r="E1534" i="3" a="1"/>
  <c r="E1534" i="3" s="1"/>
  <c r="E1535" i="3" a="1"/>
  <c r="E1535" i="3" s="1"/>
  <c r="E1536" i="3" a="1"/>
  <c r="E1536" i="3" s="1"/>
  <c r="E1537" i="3" a="1"/>
  <c r="E1537" i="3" s="1"/>
  <c r="E1538" i="3" a="1"/>
  <c r="E1538" i="3" s="1"/>
  <c r="E1539" i="3" a="1"/>
  <c r="E1539" i="3" s="1"/>
  <c r="E1540" i="3" a="1"/>
  <c r="E1540" i="3" s="1"/>
  <c r="E1541" i="3" a="1"/>
  <c r="E1541" i="3" s="1"/>
  <c r="E1542" i="3" a="1"/>
  <c r="E1542" i="3" s="1"/>
  <c r="E1543" i="3" a="1"/>
  <c r="E1543" i="3" s="1"/>
  <c r="E1544" i="3" a="1"/>
  <c r="E1544" i="3" s="1"/>
  <c r="E1545" i="3" a="1"/>
  <c r="E1545" i="3" s="1"/>
  <c r="E1546" i="3" a="1"/>
  <c r="E1546" i="3" s="1"/>
  <c r="E1547" i="3" a="1"/>
  <c r="E1547" i="3" s="1"/>
  <c r="E1548" i="3" a="1"/>
  <c r="E1548" i="3" s="1"/>
  <c r="E1549" i="3" a="1"/>
  <c r="E1549" i="3" s="1"/>
  <c r="E1550" i="3" a="1"/>
  <c r="E1550" i="3" s="1"/>
  <c r="E1551" i="3" a="1"/>
  <c r="E1551" i="3" s="1"/>
  <c r="E1552" i="3" a="1"/>
  <c r="E1552" i="3" s="1"/>
  <c r="E1553" i="3" a="1"/>
  <c r="E1553" i="3" s="1"/>
  <c r="E1554" i="3" a="1"/>
  <c r="E1554" i="3" s="1"/>
  <c r="E1555" i="3" a="1"/>
  <c r="E1555" i="3" s="1"/>
  <c r="E1556" i="3" a="1"/>
  <c r="E1556" i="3" s="1"/>
  <c r="E1557" i="3" a="1"/>
  <c r="E1557" i="3" s="1"/>
  <c r="E1558" i="3" a="1"/>
  <c r="E1558" i="3" s="1"/>
  <c r="E1559" i="3" a="1"/>
  <c r="E1559" i="3" s="1"/>
  <c r="E1560" i="3" a="1"/>
  <c r="E1560" i="3" s="1"/>
  <c r="E1561" i="3" a="1"/>
  <c r="E1561" i="3" s="1"/>
  <c r="E1562" i="3" a="1"/>
  <c r="E1562" i="3" s="1"/>
  <c r="E1563" i="3" a="1"/>
  <c r="E1563" i="3" s="1"/>
  <c r="E1564" i="3" a="1"/>
  <c r="E1564" i="3" s="1"/>
  <c r="E1565" i="3" a="1"/>
  <c r="E1565" i="3" s="1"/>
  <c r="E1566" i="3" a="1"/>
  <c r="E1566" i="3" s="1"/>
  <c r="E1567" i="3" a="1"/>
  <c r="E1567" i="3" s="1"/>
  <c r="E1568" i="3" a="1"/>
  <c r="E1568" i="3" s="1"/>
  <c r="E1569" i="3" a="1"/>
  <c r="E1569" i="3" s="1"/>
  <c r="E1570" i="3" a="1"/>
  <c r="E1570" i="3" s="1"/>
  <c r="E1571" i="3" a="1"/>
  <c r="E1571" i="3" s="1"/>
  <c r="E1572" i="3" a="1"/>
  <c r="E1572" i="3" s="1"/>
  <c r="E1573" i="3" a="1"/>
  <c r="E1573" i="3" s="1"/>
  <c r="E1574" i="3" a="1"/>
  <c r="E1574" i="3" s="1"/>
  <c r="E1575" i="3" a="1"/>
  <c r="E1575" i="3" s="1"/>
  <c r="E1576" i="3" a="1"/>
  <c r="E1576" i="3" s="1"/>
  <c r="E1577" i="3" a="1"/>
  <c r="E1577" i="3" s="1"/>
  <c r="E1578" i="3" a="1"/>
  <c r="E1578" i="3" s="1"/>
  <c r="E1579" i="3" a="1"/>
  <c r="E1579" i="3" s="1"/>
  <c r="E1580" i="3" a="1"/>
  <c r="E1580" i="3" s="1"/>
  <c r="E1581" i="3" a="1"/>
  <c r="E1581" i="3" s="1"/>
  <c r="E1582" i="3" a="1"/>
  <c r="E1582" i="3" s="1"/>
  <c r="E1583" i="3" a="1"/>
  <c r="E1583" i="3" s="1"/>
  <c r="E1584" i="3" a="1"/>
  <c r="E1584" i="3" s="1"/>
  <c r="E1585" i="3" a="1"/>
  <c r="E1585" i="3" s="1"/>
  <c r="E1586" i="3" a="1"/>
  <c r="E1586" i="3" s="1"/>
  <c r="E1587" i="3" a="1"/>
  <c r="E1587" i="3" s="1"/>
  <c r="E1588" i="3" a="1"/>
  <c r="E1588" i="3" s="1"/>
  <c r="E1589" i="3" a="1"/>
  <c r="E1589" i="3" s="1"/>
  <c r="E1590" i="3" a="1"/>
  <c r="E1590" i="3" s="1"/>
  <c r="E1591" i="3" a="1"/>
  <c r="E1591" i="3" s="1"/>
  <c r="E1592" i="3" a="1"/>
  <c r="E1592" i="3" s="1"/>
  <c r="E1593" i="3" a="1"/>
  <c r="E1593" i="3" s="1"/>
  <c r="E1594" i="3" a="1"/>
  <c r="E1594" i="3" s="1"/>
  <c r="E1595" i="3" a="1"/>
  <c r="E1595" i="3" s="1"/>
  <c r="E1596" i="3" a="1"/>
  <c r="E1596" i="3" s="1"/>
  <c r="E1597" i="3" a="1"/>
  <c r="E1597" i="3" s="1"/>
  <c r="E1598" i="3" a="1"/>
  <c r="E1598" i="3" s="1"/>
  <c r="E1599" i="3" a="1"/>
  <c r="E1599" i="3" s="1"/>
  <c r="E1600" i="3" a="1"/>
  <c r="E1600" i="3" s="1"/>
  <c r="E1601" i="3" a="1"/>
  <c r="E1601" i="3" s="1"/>
  <c r="E1602" i="3" a="1"/>
  <c r="E1602" i="3" s="1"/>
  <c r="E1603" i="3" a="1"/>
  <c r="E1603" i="3" s="1"/>
  <c r="E1604" i="3" a="1"/>
  <c r="E1604" i="3" s="1"/>
  <c r="E1605" i="3" a="1"/>
  <c r="E1605" i="3" s="1"/>
  <c r="E1606" i="3" a="1"/>
  <c r="E1606" i="3" s="1"/>
  <c r="E1607" i="3" a="1"/>
  <c r="E1607" i="3" s="1"/>
  <c r="E1608" i="3" a="1"/>
  <c r="E1608" i="3" s="1"/>
  <c r="E1609" i="3" a="1"/>
  <c r="E1609" i="3" s="1"/>
  <c r="E1610" i="3" a="1"/>
  <c r="E1610" i="3" s="1"/>
  <c r="E1611" i="3" a="1"/>
  <c r="E1611" i="3" s="1"/>
  <c r="E1612" i="3" a="1"/>
  <c r="E1612" i="3" s="1"/>
  <c r="E1613" i="3" a="1"/>
  <c r="E1613" i="3" s="1"/>
  <c r="E1614" i="3" a="1"/>
  <c r="E1614" i="3" s="1"/>
  <c r="E1615" i="3" a="1"/>
  <c r="E1615" i="3" s="1"/>
  <c r="E1616" i="3" a="1"/>
  <c r="E1616" i="3" s="1"/>
  <c r="E1617" i="3" a="1"/>
  <c r="E1617" i="3" s="1"/>
  <c r="E1618" i="3" a="1"/>
  <c r="E1618" i="3" s="1"/>
  <c r="E1619" i="3" a="1"/>
  <c r="E1619" i="3" s="1"/>
  <c r="E1620" i="3" a="1"/>
  <c r="E1620" i="3" s="1"/>
  <c r="E1621" i="3" a="1"/>
  <c r="E1621" i="3" s="1"/>
  <c r="E1622" i="3" a="1"/>
  <c r="E1622" i="3" s="1"/>
  <c r="E1623" i="3" a="1"/>
  <c r="E1623" i="3" s="1"/>
  <c r="E1624" i="3" a="1"/>
  <c r="E1624" i="3" s="1"/>
  <c r="E1625" i="3" a="1"/>
  <c r="E1625" i="3" s="1"/>
  <c r="E1626" i="3" a="1"/>
  <c r="E1626" i="3" s="1"/>
  <c r="E1627" i="3" a="1"/>
  <c r="E1627" i="3" s="1"/>
  <c r="E1628" i="3" a="1"/>
  <c r="E1628" i="3" s="1"/>
  <c r="E1629" i="3" a="1"/>
  <c r="E1629" i="3" s="1"/>
  <c r="E1630" i="3" a="1"/>
  <c r="E1630" i="3" s="1"/>
  <c r="E1631" i="3" a="1"/>
  <c r="E1631" i="3" s="1"/>
  <c r="E1632" i="3" a="1"/>
  <c r="E1632" i="3" s="1"/>
  <c r="E1633" i="3" a="1"/>
  <c r="E1633" i="3" s="1"/>
  <c r="E1634" i="3" a="1"/>
  <c r="E1634" i="3" s="1"/>
  <c r="E1635" i="3" a="1"/>
  <c r="E1635" i="3" s="1"/>
  <c r="E1636" i="3" a="1"/>
  <c r="E1636" i="3" s="1"/>
  <c r="E1637" i="3" a="1"/>
  <c r="E1637" i="3" s="1"/>
  <c r="E1638" i="3" a="1"/>
  <c r="E1638" i="3" s="1"/>
  <c r="E1639" i="3" a="1"/>
  <c r="E1639" i="3" s="1"/>
  <c r="E1640" i="3" a="1"/>
  <c r="E1640" i="3" s="1"/>
  <c r="E1641" i="3" a="1"/>
  <c r="E1641" i="3" s="1"/>
  <c r="E1642" i="3" a="1"/>
  <c r="E1642" i="3" s="1"/>
  <c r="E1643" i="3" a="1"/>
  <c r="E1643" i="3" s="1"/>
  <c r="E1644" i="3" a="1"/>
  <c r="E1644" i="3" s="1"/>
  <c r="E1645" i="3" a="1"/>
  <c r="E1645" i="3" s="1"/>
  <c r="E1646" i="3" a="1"/>
  <c r="E1646" i="3" s="1"/>
  <c r="E1647" i="3" a="1"/>
  <c r="E1647" i="3" s="1"/>
  <c r="E1648" i="3" a="1"/>
  <c r="E1648" i="3" s="1"/>
  <c r="E1649" i="3" a="1"/>
  <c r="E1649" i="3" s="1"/>
  <c r="E1650" i="3" a="1"/>
  <c r="E1650" i="3" s="1"/>
  <c r="E1651" i="3" a="1"/>
  <c r="E1651" i="3" s="1"/>
  <c r="E1652" i="3" a="1"/>
  <c r="E1652" i="3" s="1"/>
  <c r="E1653" i="3" a="1"/>
  <c r="E1653" i="3" s="1"/>
  <c r="E1654" i="3" a="1"/>
  <c r="E1654" i="3" s="1"/>
  <c r="E1655" i="3" a="1"/>
  <c r="E1655" i="3" s="1"/>
  <c r="E1656" i="3" a="1"/>
  <c r="E1656" i="3" s="1"/>
  <c r="E1657" i="3" a="1"/>
  <c r="E1657" i="3" s="1"/>
  <c r="E1658" i="3" a="1"/>
  <c r="E1658" i="3" s="1"/>
  <c r="E1659" i="3" a="1"/>
  <c r="E1659" i="3" s="1"/>
  <c r="E1660" i="3" a="1"/>
  <c r="E1660" i="3" s="1"/>
  <c r="E1661" i="3" a="1"/>
  <c r="E1661" i="3" s="1"/>
  <c r="E1662" i="3" a="1"/>
  <c r="E1662" i="3" s="1"/>
  <c r="E1663" i="3" a="1"/>
  <c r="E1663" i="3" s="1"/>
  <c r="E1664" i="3" a="1"/>
  <c r="E1664" i="3" s="1"/>
  <c r="E1665" i="3" a="1"/>
  <c r="E1665" i="3" s="1"/>
  <c r="E1666" i="3" a="1"/>
  <c r="E1666" i="3" s="1"/>
  <c r="E1667" i="3" a="1"/>
  <c r="E1667" i="3" s="1"/>
  <c r="E1668" i="3" a="1"/>
  <c r="E1668" i="3" s="1"/>
  <c r="E1669" i="3" a="1"/>
  <c r="E1669" i="3" s="1"/>
  <c r="E1670" i="3" a="1"/>
  <c r="E1670" i="3" s="1"/>
  <c r="E1671" i="3" a="1"/>
  <c r="E1671" i="3" s="1"/>
  <c r="E1672" i="3" a="1"/>
  <c r="E1672" i="3" s="1"/>
  <c r="E1673" i="3" a="1"/>
  <c r="E1673" i="3" s="1"/>
  <c r="E1674" i="3" a="1"/>
  <c r="E1674" i="3" s="1"/>
  <c r="E1675" i="3" a="1"/>
  <c r="E1675" i="3" s="1"/>
  <c r="E1676" i="3" a="1"/>
  <c r="E1676" i="3" s="1"/>
  <c r="E1677" i="3" a="1"/>
  <c r="E1677" i="3" s="1"/>
  <c r="E1678" i="3" a="1"/>
  <c r="E1678" i="3" s="1"/>
  <c r="E1679" i="3" a="1"/>
  <c r="E1679" i="3" s="1"/>
  <c r="E1680" i="3" a="1"/>
  <c r="E1680" i="3" s="1"/>
  <c r="E1681" i="3" a="1"/>
  <c r="E1681" i="3" s="1"/>
  <c r="E1682" i="3" a="1"/>
  <c r="E1682" i="3" s="1"/>
  <c r="E1683" i="3" a="1"/>
  <c r="E1683" i="3" s="1"/>
  <c r="E1684" i="3" a="1"/>
  <c r="E1684" i="3" s="1"/>
  <c r="E1685" i="3" a="1"/>
  <c r="E1685" i="3" s="1"/>
  <c r="E1686" i="3" a="1"/>
  <c r="E1686" i="3" s="1"/>
  <c r="E1687" i="3" a="1"/>
  <c r="E1687" i="3" s="1"/>
  <c r="E1688" i="3" a="1"/>
  <c r="E1688" i="3" s="1"/>
  <c r="E1689" i="3" a="1"/>
  <c r="E1689" i="3" s="1"/>
  <c r="E1690" i="3" a="1"/>
  <c r="E1690" i="3" s="1"/>
  <c r="E1691" i="3" a="1"/>
  <c r="E1691" i="3" s="1"/>
  <c r="E1692" i="3" a="1"/>
  <c r="E1692" i="3" s="1"/>
  <c r="E1693" i="3" a="1"/>
  <c r="E1693" i="3" s="1"/>
  <c r="E1694" i="3" a="1"/>
  <c r="E1694" i="3" s="1"/>
  <c r="E1695" i="3" a="1"/>
  <c r="E1695" i="3" s="1"/>
  <c r="E1696" i="3" a="1"/>
  <c r="E1696" i="3" s="1"/>
  <c r="E1697" i="3" a="1"/>
  <c r="E1697" i="3" s="1"/>
  <c r="E1698" i="3" a="1"/>
  <c r="E1698" i="3" s="1"/>
  <c r="E1699" i="3" a="1"/>
  <c r="E1699" i="3" s="1"/>
  <c r="E1700" i="3" a="1"/>
  <c r="E1700" i="3" s="1"/>
  <c r="E1701" i="3" a="1"/>
  <c r="E1701" i="3" s="1"/>
  <c r="E1702" i="3" a="1"/>
  <c r="E1702" i="3" s="1"/>
  <c r="E1703" i="3" a="1"/>
  <c r="E1703" i="3" s="1"/>
  <c r="E1704" i="3" a="1"/>
  <c r="E1704" i="3" s="1"/>
  <c r="E1705" i="3" a="1"/>
  <c r="E1705" i="3" s="1"/>
  <c r="E1706" i="3" a="1"/>
  <c r="E1706" i="3" s="1"/>
  <c r="E1707" i="3" a="1"/>
  <c r="E1707" i="3" s="1"/>
  <c r="E1708" i="3" a="1"/>
  <c r="E1708" i="3" s="1"/>
  <c r="E1709" i="3" a="1"/>
  <c r="E1709" i="3" s="1"/>
  <c r="E1710" i="3" a="1"/>
  <c r="E1710" i="3" s="1"/>
  <c r="E1711" i="3" a="1"/>
  <c r="E1711" i="3" s="1"/>
  <c r="E1712" i="3" a="1"/>
  <c r="E1712" i="3" s="1"/>
  <c r="E1713" i="3" a="1"/>
  <c r="E1713" i="3" s="1"/>
  <c r="E1714" i="3" a="1"/>
  <c r="E1714" i="3" s="1"/>
  <c r="E1715" i="3" a="1"/>
  <c r="E1715" i="3" s="1"/>
  <c r="E1716" i="3" a="1"/>
  <c r="E1716" i="3" s="1"/>
  <c r="E1717" i="3" a="1"/>
  <c r="E1717" i="3" s="1"/>
  <c r="E1718" i="3" a="1"/>
  <c r="E1718" i="3" s="1"/>
  <c r="E1719" i="3" a="1"/>
  <c r="E1719" i="3" s="1"/>
  <c r="E1720" i="3" a="1"/>
  <c r="E1720" i="3" s="1"/>
  <c r="E1721" i="3" a="1"/>
  <c r="E1721" i="3" s="1"/>
  <c r="E1722" i="3" a="1"/>
  <c r="E1722" i="3" s="1"/>
  <c r="E1723" i="3" a="1"/>
  <c r="E1723" i="3" s="1"/>
  <c r="E1724" i="3" a="1"/>
  <c r="E1724" i="3" s="1"/>
  <c r="E1725" i="3" a="1"/>
  <c r="E1725" i="3" s="1"/>
  <c r="E1726" i="3" a="1"/>
  <c r="E1726" i="3" s="1"/>
  <c r="E1727" i="3" a="1"/>
  <c r="E1727" i="3" s="1"/>
  <c r="E1728" i="3" a="1"/>
  <c r="E1728" i="3" s="1"/>
  <c r="E1729" i="3" a="1"/>
  <c r="E1729" i="3" s="1"/>
  <c r="E1730" i="3" a="1"/>
  <c r="E1730" i="3" s="1"/>
  <c r="E1731" i="3" a="1"/>
  <c r="E1731" i="3" s="1"/>
  <c r="E1732" i="3" a="1"/>
  <c r="E1732" i="3" s="1"/>
  <c r="E1733" i="3" a="1"/>
  <c r="E1733" i="3" s="1"/>
  <c r="E1734" i="3" a="1"/>
  <c r="E1734" i="3" s="1"/>
  <c r="E1735" i="3" a="1"/>
  <c r="E1735" i="3" s="1"/>
  <c r="E1736" i="3" a="1"/>
  <c r="E1736" i="3" s="1"/>
  <c r="E1737" i="3" a="1"/>
  <c r="E1737" i="3" s="1"/>
  <c r="E1738" i="3" a="1"/>
  <c r="E1738" i="3" s="1"/>
  <c r="E1739" i="3" a="1"/>
  <c r="E1739" i="3" s="1"/>
  <c r="E1740" i="3" a="1"/>
  <c r="E1740" i="3" s="1"/>
  <c r="E1741" i="3" a="1"/>
  <c r="E1741" i="3" s="1"/>
  <c r="E1742" i="3" a="1"/>
  <c r="E1742" i="3" s="1"/>
  <c r="E1743" i="3" a="1"/>
  <c r="E1743" i="3" s="1"/>
  <c r="E1744" i="3" a="1"/>
  <c r="E1744" i="3" s="1"/>
  <c r="E1745" i="3" a="1"/>
  <c r="E1745" i="3" s="1"/>
  <c r="E1746" i="3" a="1"/>
  <c r="E1746" i="3" s="1"/>
  <c r="E1747" i="3" a="1"/>
  <c r="E1747" i="3" s="1"/>
  <c r="E1748" i="3" a="1"/>
  <c r="E1748" i="3" s="1"/>
  <c r="E1749" i="3" a="1"/>
  <c r="E1749" i="3" s="1"/>
  <c r="E1750" i="3" a="1"/>
  <c r="E1750" i="3" s="1"/>
  <c r="E1751" i="3" a="1"/>
  <c r="E1751" i="3" s="1"/>
  <c r="E1752" i="3" a="1"/>
  <c r="E1752" i="3" s="1"/>
  <c r="E1753" i="3" a="1"/>
  <c r="E1753" i="3" s="1"/>
  <c r="E1754" i="3" a="1"/>
  <c r="E1754" i="3" s="1"/>
  <c r="E1755" i="3" a="1"/>
  <c r="E1755" i="3" s="1"/>
  <c r="E1756" i="3" a="1"/>
  <c r="E1756" i="3" s="1"/>
  <c r="E1757" i="3" a="1"/>
  <c r="E1757" i="3" s="1"/>
  <c r="E1758" i="3" a="1"/>
  <c r="E1758" i="3" s="1"/>
  <c r="E1759" i="3" a="1"/>
  <c r="E1759" i="3" s="1"/>
  <c r="E1760" i="3" a="1"/>
  <c r="E1760" i="3" s="1"/>
  <c r="E1761" i="3" a="1"/>
  <c r="E1761" i="3" s="1"/>
  <c r="E1762" i="3" a="1"/>
  <c r="E1762" i="3" s="1"/>
  <c r="E1763" i="3" a="1"/>
  <c r="E1763" i="3" s="1"/>
  <c r="E1764" i="3" a="1"/>
  <c r="E1764" i="3" s="1"/>
  <c r="E1765" i="3" a="1"/>
  <c r="E1765" i="3" s="1"/>
  <c r="E1766" i="3" a="1"/>
  <c r="E1766" i="3" s="1"/>
  <c r="E1767" i="3" a="1"/>
  <c r="E1767" i="3" s="1"/>
  <c r="E1768" i="3" a="1"/>
  <c r="E1768" i="3" s="1"/>
  <c r="E1769" i="3" a="1"/>
  <c r="E1769" i="3" s="1"/>
  <c r="E1770" i="3" a="1"/>
  <c r="E1770" i="3" s="1"/>
  <c r="E1771" i="3" a="1"/>
  <c r="E1771" i="3" s="1"/>
  <c r="E1772" i="3" a="1"/>
  <c r="E1772" i="3" s="1"/>
  <c r="E1773" i="3" a="1"/>
  <c r="E1773" i="3" s="1"/>
  <c r="E1774" i="3" a="1"/>
  <c r="E1774" i="3" s="1"/>
  <c r="E1775" i="3" a="1"/>
  <c r="E1775" i="3" s="1"/>
  <c r="E1776" i="3" a="1"/>
  <c r="E1776" i="3" s="1"/>
  <c r="E1777" i="3" a="1"/>
  <c r="E1777" i="3" s="1"/>
  <c r="E1778" i="3" a="1"/>
  <c r="E1778" i="3" s="1"/>
  <c r="E1779" i="3" a="1"/>
  <c r="E1779" i="3" s="1"/>
  <c r="E1780" i="3" a="1"/>
  <c r="E1780" i="3" s="1"/>
  <c r="E1781" i="3" a="1"/>
  <c r="E1781" i="3" s="1"/>
  <c r="E1782" i="3" a="1"/>
  <c r="E1782" i="3" s="1"/>
  <c r="E1783" i="3" a="1"/>
  <c r="E1783" i="3" s="1"/>
  <c r="E1784" i="3" a="1"/>
  <c r="E1784" i="3" s="1"/>
  <c r="E1785" i="3" a="1"/>
  <c r="E1785" i="3" s="1"/>
  <c r="E1786" i="3" a="1"/>
  <c r="E1786" i="3" s="1"/>
  <c r="E1787" i="3" a="1"/>
  <c r="E1787" i="3" s="1"/>
  <c r="E1788" i="3" a="1"/>
  <c r="E1788" i="3" s="1"/>
  <c r="E1789" i="3" a="1"/>
  <c r="E1789" i="3" s="1"/>
  <c r="E1790" i="3" a="1"/>
  <c r="E1790" i="3" s="1"/>
  <c r="E1791" i="3" a="1"/>
  <c r="E1791" i="3" s="1"/>
  <c r="E1792" i="3" a="1"/>
  <c r="E1792" i="3" s="1"/>
  <c r="E1793" i="3" a="1"/>
  <c r="E1793" i="3" s="1"/>
  <c r="E1794" i="3" a="1"/>
  <c r="E1794" i="3" s="1"/>
  <c r="E1795" i="3" a="1"/>
  <c r="E1795" i="3" s="1"/>
  <c r="E1796" i="3" a="1"/>
  <c r="E1796" i="3" s="1"/>
  <c r="E1797" i="3" a="1"/>
  <c r="E1797" i="3" s="1"/>
  <c r="E1798" i="3" a="1"/>
  <c r="E1798" i="3" s="1"/>
  <c r="E1799" i="3" a="1"/>
  <c r="E1799" i="3" s="1"/>
  <c r="E1800" i="3" a="1"/>
  <c r="E1800" i="3" s="1"/>
  <c r="E1801" i="3" a="1"/>
  <c r="E1801" i="3" s="1"/>
  <c r="E1802" i="3" a="1"/>
  <c r="E1802" i="3" s="1"/>
  <c r="E1803" i="3" a="1"/>
  <c r="E1803" i="3" s="1"/>
  <c r="E1804" i="3" a="1"/>
  <c r="E1804" i="3" s="1"/>
  <c r="E1805" i="3" a="1"/>
  <c r="E1805" i="3" s="1"/>
  <c r="E1806" i="3" a="1"/>
  <c r="E1806" i="3" s="1"/>
  <c r="E1807" i="3" a="1"/>
  <c r="E1807" i="3" s="1"/>
  <c r="E1808" i="3" a="1"/>
  <c r="E1808" i="3" s="1"/>
  <c r="E1809" i="3" a="1"/>
  <c r="E1809" i="3" s="1"/>
  <c r="E1810" i="3" a="1"/>
  <c r="E1810" i="3" s="1"/>
  <c r="E1811" i="3" a="1"/>
  <c r="E1811" i="3" s="1"/>
  <c r="E1812" i="3" a="1"/>
  <c r="E1812" i="3" s="1"/>
  <c r="E1813" i="3" a="1"/>
  <c r="E1813" i="3" s="1"/>
  <c r="E1814" i="3" a="1"/>
  <c r="E1814" i="3" s="1"/>
  <c r="E1815" i="3" a="1"/>
  <c r="E1815" i="3" s="1"/>
  <c r="E1816" i="3" a="1"/>
  <c r="E1816" i="3" s="1"/>
  <c r="E1817" i="3" a="1"/>
  <c r="E1817" i="3" s="1"/>
  <c r="E1818" i="3" a="1"/>
  <c r="E1818" i="3" s="1"/>
  <c r="E1819" i="3" a="1"/>
  <c r="E1819" i="3" s="1"/>
  <c r="E1820" i="3" a="1"/>
  <c r="E1820" i="3" s="1"/>
  <c r="E1821" i="3" a="1"/>
  <c r="E1821" i="3" s="1"/>
  <c r="E1822" i="3" a="1"/>
  <c r="E1822" i="3" s="1"/>
  <c r="E1823" i="3" a="1"/>
  <c r="E1823" i="3" s="1"/>
  <c r="E1824" i="3" a="1"/>
  <c r="E1824" i="3" s="1"/>
  <c r="E1825" i="3" a="1"/>
  <c r="E1825" i="3" s="1"/>
  <c r="E1826" i="3" a="1"/>
  <c r="E1826" i="3" s="1"/>
  <c r="E1827" i="3" a="1"/>
  <c r="E1827" i="3" s="1"/>
  <c r="E1828" i="3" a="1"/>
  <c r="E1828" i="3" s="1"/>
  <c r="E1829" i="3" a="1"/>
  <c r="E1829" i="3" s="1"/>
  <c r="E1830" i="3" a="1"/>
  <c r="E1830" i="3" s="1"/>
  <c r="E1831" i="3" a="1"/>
  <c r="E1831" i="3" s="1"/>
  <c r="E1832" i="3" a="1"/>
  <c r="E1832" i="3" s="1"/>
  <c r="E1833" i="3" a="1"/>
  <c r="E1833" i="3" s="1"/>
  <c r="E1834" i="3" a="1"/>
  <c r="E1834" i="3" s="1"/>
  <c r="E1835" i="3" a="1"/>
  <c r="E1835" i="3" s="1"/>
  <c r="E1836" i="3" a="1"/>
  <c r="E1836" i="3" s="1"/>
  <c r="E1837" i="3" a="1"/>
  <c r="E1837" i="3" s="1"/>
  <c r="E1838" i="3" a="1"/>
  <c r="E1838" i="3" s="1"/>
  <c r="E1839" i="3" a="1"/>
  <c r="E1839" i="3" s="1"/>
  <c r="E1840" i="3" a="1"/>
  <c r="E1840" i="3" s="1"/>
  <c r="E1841" i="3" a="1"/>
  <c r="E1841" i="3" s="1"/>
  <c r="E1842" i="3" a="1"/>
  <c r="E1842" i="3" s="1"/>
  <c r="E1843" i="3" a="1"/>
  <c r="E1843" i="3" s="1"/>
  <c r="E1844" i="3" a="1"/>
  <c r="E1844" i="3" s="1"/>
  <c r="E1845" i="3" a="1"/>
  <c r="E1845" i="3" s="1"/>
  <c r="E1846" i="3" a="1"/>
  <c r="E1846" i="3" s="1"/>
  <c r="E1847" i="3" a="1"/>
  <c r="E1847" i="3" s="1"/>
  <c r="E1848" i="3" a="1"/>
  <c r="E1848" i="3" s="1"/>
  <c r="E1849" i="3" a="1"/>
  <c r="E1849" i="3" s="1"/>
  <c r="E1850" i="3" a="1"/>
  <c r="E1850" i="3" s="1"/>
  <c r="E1851" i="3" a="1"/>
  <c r="E1851" i="3" s="1"/>
  <c r="E1852" i="3" a="1"/>
  <c r="E1852" i="3" s="1"/>
  <c r="E1853" i="3" a="1"/>
  <c r="E1853" i="3" s="1"/>
  <c r="E1854" i="3" a="1"/>
  <c r="E1854" i="3" s="1"/>
  <c r="E1855" i="3" a="1"/>
  <c r="E1855" i="3" s="1"/>
  <c r="E1856" i="3" a="1"/>
  <c r="E1856" i="3" s="1"/>
  <c r="E1857" i="3" a="1"/>
  <c r="E1857" i="3" s="1"/>
  <c r="E1858" i="3" a="1"/>
  <c r="E1858" i="3" s="1"/>
  <c r="E1859" i="3" a="1"/>
  <c r="E1859" i="3" s="1"/>
  <c r="E1860" i="3" a="1"/>
  <c r="E1860" i="3" s="1"/>
  <c r="E1861" i="3" a="1"/>
  <c r="E1861" i="3" s="1"/>
  <c r="E1862" i="3" a="1"/>
  <c r="E1862" i="3" s="1"/>
  <c r="E1863" i="3" a="1"/>
  <c r="E1863" i="3" s="1"/>
  <c r="E1864" i="3" a="1"/>
  <c r="E1864" i="3" s="1"/>
  <c r="E1865" i="3" a="1"/>
  <c r="E1865" i="3" s="1"/>
  <c r="E1866" i="3" a="1"/>
  <c r="E1866" i="3" s="1"/>
  <c r="E1867" i="3" a="1"/>
  <c r="E1867" i="3" s="1"/>
  <c r="E1868" i="3" a="1"/>
  <c r="E1868" i="3" s="1"/>
  <c r="E1869" i="3" a="1"/>
  <c r="E1869" i="3" s="1"/>
  <c r="E1870" i="3" a="1"/>
  <c r="E1870" i="3" s="1"/>
  <c r="E1871" i="3" a="1"/>
  <c r="E1871" i="3" s="1"/>
  <c r="E1872" i="3" a="1"/>
  <c r="E1872" i="3" s="1"/>
  <c r="E1873" i="3" a="1"/>
  <c r="E1873" i="3" s="1"/>
  <c r="E1874" i="3" a="1"/>
  <c r="E1874" i="3" s="1"/>
  <c r="E1875" i="3" a="1"/>
  <c r="E1875" i="3" s="1"/>
  <c r="E1876" i="3" a="1"/>
  <c r="E1876" i="3" s="1"/>
  <c r="E1877" i="3" a="1"/>
  <c r="E1877" i="3" s="1"/>
  <c r="E1878" i="3" a="1"/>
  <c r="E1878" i="3" s="1"/>
  <c r="E1879" i="3" a="1"/>
  <c r="E1879" i="3" s="1"/>
  <c r="E1880" i="3" a="1"/>
  <c r="E1880" i="3" s="1"/>
  <c r="E1881" i="3" a="1"/>
  <c r="E1881" i="3" s="1"/>
  <c r="E1882" i="3" a="1"/>
  <c r="E1882" i="3" s="1"/>
  <c r="E1883" i="3" a="1"/>
  <c r="E1883" i="3" s="1"/>
  <c r="E1884" i="3" a="1"/>
  <c r="E1884" i="3" s="1"/>
  <c r="E1885" i="3" a="1"/>
  <c r="E1885" i="3" s="1"/>
  <c r="E1886" i="3" a="1"/>
  <c r="E1886" i="3" s="1"/>
  <c r="E1887" i="3" a="1"/>
  <c r="E1887" i="3" s="1"/>
  <c r="E1888" i="3" a="1"/>
  <c r="E1888" i="3" s="1"/>
  <c r="E1889" i="3" a="1"/>
  <c r="E1889" i="3" s="1"/>
  <c r="E1890" i="3" a="1"/>
  <c r="E1890" i="3" s="1"/>
  <c r="E1891" i="3" a="1"/>
  <c r="E1891" i="3" s="1"/>
  <c r="E1892" i="3" a="1"/>
  <c r="E1892" i="3" s="1"/>
  <c r="E1893" i="3" a="1"/>
  <c r="E1893" i="3" s="1"/>
  <c r="E1894" i="3" a="1"/>
  <c r="E1894" i="3" s="1"/>
  <c r="E1895" i="3" a="1"/>
  <c r="E1895" i="3" s="1"/>
  <c r="E1896" i="3" a="1"/>
  <c r="E1896" i="3" s="1"/>
  <c r="E1897" i="3" a="1"/>
  <c r="E1897" i="3" s="1"/>
  <c r="E1898" i="3" a="1"/>
  <c r="E1898" i="3" s="1"/>
  <c r="E1899" i="3" a="1"/>
  <c r="E1899" i="3" s="1"/>
  <c r="E1900" i="3" a="1"/>
  <c r="E1900" i="3" s="1"/>
  <c r="E1901" i="3" a="1"/>
  <c r="E1901" i="3" s="1"/>
  <c r="E1902" i="3" a="1"/>
  <c r="E1902" i="3" s="1"/>
  <c r="E1903" i="3" a="1"/>
  <c r="E1903" i="3" s="1"/>
  <c r="E1904" i="3" a="1"/>
  <c r="E1904" i="3" s="1"/>
  <c r="E1905" i="3" a="1"/>
  <c r="E1905" i="3" s="1"/>
  <c r="E1906" i="3" a="1"/>
  <c r="E1906" i="3" s="1"/>
  <c r="E1907" i="3" a="1"/>
  <c r="E1907" i="3" s="1"/>
  <c r="E1908" i="3" a="1"/>
  <c r="E1908" i="3" s="1"/>
  <c r="E1909" i="3" a="1"/>
  <c r="E1909" i="3" s="1"/>
  <c r="E1910" i="3" a="1"/>
  <c r="E1910" i="3" s="1"/>
  <c r="E1911" i="3" a="1"/>
  <c r="E1911" i="3" s="1"/>
  <c r="E1912" i="3" a="1"/>
  <c r="E1912" i="3" s="1"/>
  <c r="E1913" i="3" a="1"/>
  <c r="E1913" i="3" s="1"/>
  <c r="E1914" i="3" a="1"/>
  <c r="E1914" i="3" s="1"/>
  <c r="E1915" i="3" a="1"/>
  <c r="E1915" i="3" s="1"/>
  <c r="E1916" i="3" a="1"/>
  <c r="E1916" i="3" s="1"/>
  <c r="E1917" i="3" a="1"/>
  <c r="E1917" i="3" s="1"/>
  <c r="E1918" i="3" a="1"/>
  <c r="E1918" i="3" s="1"/>
  <c r="E1919" i="3" a="1"/>
  <c r="E1919" i="3" s="1"/>
  <c r="E1920" i="3" a="1"/>
  <c r="E1920" i="3" s="1"/>
  <c r="E1921" i="3" a="1"/>
  <c r="E1921" i="3" s="1"/>
  <c r="E1922" i="3" a="1"/>
  <c r="E1922" i="3" s="1"/>
  <c r="E1923" i="3" a="1"/>
  <c r="E1923" i="3" s="1"/>
  <c r="E1924" i="3" a="1"/>
  <c r="E1924" i="3" s="1"/>
  <c r="E1925" i="3" a="1"/>
  <c r="E1925" i="3" s="1"/>
  <c r="E1926" i="3" a="1"/>
  <c r="E1926" i="3" s="1"/>
  <c r="E1927" i="3" a="1"/>
  <c r="E1927" i="3" s="1"/>
  <c r="E1928" i="3" a="1"/>
  <c r="E1928" i="3" s="1"/>
  <c r="E1929" i="3" a="1"/>
  <c r="E1929" i="3" s="1"/>
  <c r="E1930" i="3" a="1"/>
  <c r="E1930" i="3" s="1"/>
  <c r="E1931" i="3" a="1"/>
  <c r="E1931" i="3" s="1"/>
  <c r="E1932" i="3" a="1"/>
  <c r="E1932" i="3" s="1"/>
  <c r="E1933" i="3" a="1"/>
  <c r="E1933" i="3" s="1"/>
  <c r="E1934" i="3" a="1"/>
  <c r="E1934" i="3" s="1"/>
  <c r="E1935" i="3" a="1"/>
  <c r="E1935" i="3" s="1"/>
  <c r="E1936" i="3" a="1"/>
  <c r="E1936" i="3" s="1"/>
  <c r="E1937" i="3" a="1"/>
  <c r="E1937" i="3" s="1"/>
  <c r="E1938" i="3" a="1"/>
  <c r="E1938" i="3" s="1"/>
  <c r="E1939" i="3" a="1"/>
  <c r="E1939" i="3" s="1"/>
  <c r="E1940" i="3" a="1"/>
  <c r="E1940" i="3" s="1"/>
  <c r="E1941" i="3" a="1"/>
  <c r="E1941" i="3" s="1"/>
  <c r="E1942" i="3" a="1"/>
  <c r="E1942" i="3" s="1"/>
  <c r="E1943" i="3" a="1"/>
  <c r="E1943" i="3" s="1"/>
  <c r="E1944" i="3" a="1"/>
  <c r="E1944" i="3" s="1"/>
  <c r="E1945" i="3" a="1"/>
  <c r="E1945" i="3" s="1"/>
  <c r="E1946" i="3" a="1"/>
  <c r="E1946" i="3" s="1"/>
  <c r="E1947" i="3" a="1"/>
  <c r="E1947" i="3" s="1"/>
  <c r="E1948" i="3" a="1"/>
  <c r="E1948" i="3" s="1"/>
  <c r="E1949" i="3" a="1"/>
  <c r="E1949" i="3" s="1"/>
  <c r="E1950" i="3" a="1"/>
  <c r="E1950" i="3" s="1"/>
  <c r="E1951" i="3" a="1"/>
  <c r="E1951" i="3" s="1"/>
  <c r="E1952" i="3" a="1"/>
  <c r="E1952" i="3" s="1"/>
  <c r="E1953" i="3" a="1"/>
  <c r="E1953" i="3" s="1"/>
  <c r="E1954" i="3" a="1"/>
  <c r="E1954" i="3" s="1"/>
  <c r="E1955" i="3" a="1"/>
  <c r="E1955" i="3" s="1"/>
  <c r="E1956" i="3" a="1"/>
  <c r="E1956" i="3" s="1"/>
  <c r="E1957" i="3" a="1"/>
  <c r="E1957" i="3" s="1"/>
  <c r="E1958" i="3" a="1"/>
  <c r="E1958" i="3" s="1"/>
  <c r="E1959" i="3" a="1"/>
  <c r="E1959" i="3" s="1"/>
  <c r="E1960" i="3" a="1"/>
  <c r="E1960" i="3" s="1"/>
  <c r="E1961" i="3" a="1"/>
  <c r="E1961" i="3" s="1"/>
  <c r="E1962" i="3" a="1"/>
  <c r="E1962" i="3" s="1"/>
  <c r="E1963" i="3" a="1"/>
  <c r="E1963" i="3" s="1"/>
  <c r="E1964" i="3" a="1"/>
  <c r="E1964" i="3" s="1"/>
  <c r="E1965" i="3" a="1"/>
  <c r="E1965" i="3" s="1"/>
  <c r="E1966" i="3" a="1"/>
  <c r="E1966" i="3" s="1"/>
  <c r="E1967" i="3" a="1"/>
  <c r="E1967" i="3" s="1"/>
  <c r="E1968" i="3" a="1"/>
  <c r="E1968" i="3" s="1"/>
  <c r="E1969" i="3" a="1"/>
  <c r="E1969" i="3" s="1"/>
  <c r="E1970" i="3" a="1"/>
  <c r="E1970" i="3" s="1"/>
  <c r="E1971" i="3" a="1"/>
  <c r="E1971" i="3" s="1"/>
  <c r="E1972" i="3" a="1"/>
  <c r="E1972" i="3" s="1"/>
  <c r="E1973" i="3" a="1"/>
  <c r="E1973" i="3" s="1"/>
  <c r="E1974" i="3" a="1"/>
  <c r="E1974" i="3" s="1"/>
  <c r="E1975" i="3" a="1"/>
  <c r="E1975" i="3" s="1"/>
  <c r="E1976" i="3" a="1"/>
  <c r="E1976" i="3" s="1"/>
  <c r="E1977" i="3" a="1"/>
  <c r="E1977" i="3" s="1"/>
  <c r="E1978" i="3" a="1"/>
  <c r="E1978" i="3" s="1"/>
  <c r="E1979" i="3" a="1"/>
  <c r="E1979" i="3" s="1"/>
  <c r="E1980" i="3" a="1"/>
  <c r="E1980" i="3" s="1"/>
  <c r="E1981" i="3" a="1"/>
  <c r="E1981" i="3" s="1"/>
  <c r="E1982" i="3" a="1"/>
  <c r="E1982" i="3" s="1"/>
  <c r="E1983" i="3" a="1"/>
  <c r="E1983" i="3" s="1"/>
  <c r="E1984" i="3" a="1"/>
  <c r="E1984" i="3" s="1"/>
  <c r="E1985" i="3" a="1"/>
  <c r="E1985" i="3" s="1"/>
  <c r="E1986" i="3" a="1"/>
  <c r="E1986" i="3" s="1"/>
  <c r="E1987" i="3" a="1"/>
  <c r="E1987" i="3" s="1"/>
  <c r="E1988" i="3" a="1"/>
  <c r="E1988" i="3" s="1"/>
  <c r="E1989" i="3" a="1"/>
  <c r="E1989" i="3" s="1"/>
  <c r="E1990" i="3" a="1"/>
  <c r="E1990" i="3" s="1"/>
  <c r="E1991" i="3" a="1"/>
  <c r="E1991" i="3" s="1"/>
  <c r="E1992" i="3" a="1"/>
  <c r="E1992" i="3" s="1"/>
  <c r="E5" i="3" a="1"/>
  <c r="E5" i="3" s="1"/>
  <c r="T7" i="1"/>
  <c r="AH7" i="1" s="1"/>
  <c r="T8" i="1"/>
  <c r="AH8" i="1" s="1"/>
  <c r="AH9" i="1"/>
  <c r="AH10" i="1"/>
  <c r="T11" i="1"/>
  <c r="AH11" i="1" s="1"/>
  <c r="T12" i="1"/>
  <c r="AH12" i="1" s="1"/>
  <c r="T13" i="1"/>
  <c r="AH13" i="1" s="1"/>
  <c r="T14" i="1"/>
  <c r="AH14" i="1" s="1"/>
  <c r="T15" i="1"/>
  <c r="AH15" i="1" s="1"/>
  <c r="T16" i="1"/>
  <c r="AH16" i="1" s="1"/>
  <c r="T17" i="1"/>
  <c r="AH17" i="1" s="1"/>
  <c r="T18" i="1"/>
  <c r="AH18" i="1" s="1"/>
  <c r="T19" i="1"/>
  <c r="AH19" i="1" s="1"/>
  <c r="T20" i="1"/>
  <c r="AH20" i="1" s="1"/>
  <c r="T21" i="1"/>
  <c r="AH21" i="1" s="1"/>
  <c r="T22" i="1"/>
  <c r="AH22" i="1" s="1"/>
  <c r="T23" i="1"/>
  <c r="AH23" i="1" s="1"/>
  <c r="T24" i="1"/>
  <c r="AH24" i="1" s="1"/>
  <c r="T25" i="1"/>
  <c r="AH25" i="1" s="1"/>
  <c r="T26" i="1"/>
  <c r="AH26" i="1" s="1"/>
  <c r="T27" i="1"/>
  <c r="AH27" i="1" s="1"/>
  <c r="T28" i="1"/>
  <c r="AH28" i="1" s="1"/>
  <c r="T29" i="1"/>
  <c r="AH29" i="1" s="1"/>
  <c r="T30" i="1"/>
  <c r="AH30" i="1" s="1"/>
  <c r="T31" i="1"/>
  <c r="AH31" i="1" s="1"/>
  <c r="T32" i="1"/>
  <c r="AH32" i="1" s="1"/>
  <c r="T33" i="1"/>
  <c r="AH33" i="1" s="1"/>
  <c r="T34" i="1"/>
  <c r="AH34" i="1" s="1"/>
  <c r="T35" i="1"/>
  <c r="AH35" i="1" s="1"/>
  <c r="T36" i="1"/>
  <c r="AH36" i="1" s="1"/>
  <c r="T37" i="1"/>
  <c r="AH37" i="1" s="1"/>
  <c r="T38" i="1"/>
  <c r="AH38" i="1" s="1"/>
  <c r="T39" i="1"/>
  <c r="AH39" i="1" s="1"/>
  <c r="T40" i="1"/>
  <c r="AH40" i="1" s="1"/>
  <c r="T41" i="1"/>
  <c r="T42" i="1"/>
  <c r="AH42" i="1" s="1"/>
  <c r="T43" i="1"/>
  <c r="AH43" i="1" s="1"/>
  <c r="T44" i="1"/>
  <c r="T45" i="1"/>
  <c r="T46" i="1"/>
  <c r="T47" i="1"/>
  <c r="T48" i="1"/>
  <c r="T49" i="1"/>
  <c r="T50" i="1"/>
  <c r="T52" i="1"/>
  <c r="AH52" i="1" s="1"/>
  <c r="T53" i="1"/>
  <c r="T54" i="1"/>
  <c r="AH54" i="1" s="1"/>
  <c r="T55" i="1"/>
  <c r="T57" i="1"/>
  <c r="AH57" i="1" s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6" i="1"/>
  <c r="AH6" i="1" s="1"/>
  <c r="H295" i="3"/>
  <c r="I295" i="3"/>
  <c r="H294" i="3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6" i="1"/>
  <c r="S281" i="1" l="1"/>
  <c r="R281" i="1"/>
  <c r="S280" i="1"/>
  <c r="R280" i="1"/>
  <c r="S279" i="1"/>
  <c r="R279" i="1"/>
  <c r="S278" i="1"/>
  <c r="R278" i="1"/>
  <c r="S277" i="1"/>
  <c r="R277" i="1"/>
  <c r="S276" i="1"/>
  <c r="R276" i="1"/>
  <c r="S275" i="1"/>
  <c r="R275" i="1"/>
  <c r="S274" i="1"/>
  <c r="R274" i="1"/>
  <c r="S273" i="1"/>
  <c r="R273" i="1"/>
  <c r="S272" i="1"/>
  <c r="R272" i="1"/>
  <c r="S271" i="1"/>
  <c r="R271" i="1"/>
  <c r="S270" i="1"/>
  <c r="R270" i="1"/>
  <c r="S269" i="1"/>
  <c r="R269" i="1"/>
  <c r="S268" i="1"/>
  <c r="R268" i="1"/>
  <c r="S267" i="1"/>
  <c r="R267" i="1"/>
  <c r="S266" i="1"/>
  <c r="R266" i="1"/>
  <c r="S265" i="1"/>
  <c r="R265" i="1"/>
  <c r="S264" i="1"/>
  <c r="R264" i="1"/>
  <c r="S263" i="1"/>
  <c r="R263" i="1"/>
  <c r="S262" i="1"/>
  <c r="R262" i="1"/>
  <c r="S261" i="1"/>
  <c r="R261" i="1"/>
  <c r="S260" i="1"/>
  <c r="R260" i="1"/>
  <c r="S259" i="1"/>
  <c r="R259" i="1"/>
  <c r="S258" i="1"/>
  <c r="R258" i="1"/>
  <c r="S257" i="1"/>
  <c r="R257" i="1"/>
  <c r="S256" i="1"/>
  <c r="R256" i="1"/>
  <c r="S255" i="1"/>
  <c r="R255" i="1"/>
  <c r="S254" i="1"/>
  <c r="R254" i="1"/>
  <c r="S253" i="1"/>
  <c r="R253" i="1"/>
  <c r="S252" i="1"/>
  <c r="R252" i="1"/>
  <c r="S251" i="1"/>
  <c r="R251" i="1"/>
  <c r="S250" i="1"/>
  <c r="R250" i="1"/>
  <c r="S249" i="1"/>
  <c r="R249" i="1"/>
  <c r="S248" i="1"/>
  <c r="R248" i="1"/>
  <c r="S247" i="1"/>
  <c r="R247" i="1"/>
  <c r="S246" i="1"/>
  <c r="R246" i="1"/>
  <c r="S245" i="1"/>
  <c r="R245" i="1"/>
  <c r="S244" i="1"/>
  <c r="R244" i="1"/>
  <c r="S243" i="1"/>
  <c r="R243" i="1"/>
  <c r="S242" i="1"/>
  <c r="R242" i="1"/>
  <c r="S241" i="1"/>
  <c r="R241" i="1"/>
  <c r="S240" i="1"/>
  <c r="R240" i="1"/>
  <c r="S239" i="1"/>
  <c r="R239" i="1"/>
  <c r="S238" i="1"/>
  <c r="R238" i="1"/>
  <c r="S237" i="1"/>
  <c r="R237" i="1"/>
  <c r="S236" i="1"/>
  <c r="R236" i="1"/>
  <c r="S235" i="1"/>
  <c r="R235" i="1"/>
  <c r="S234" i="1"/>
  <c r="R234" i="1"/>
  <c r="S233" i="1"/>
  <c r="R233" i="1"/>
  <c r="S232" i="1"/>
  <c r="R232" i="1"/>
  <c r="S231" i="1"/>
  <c r="R231" i="1"/>
  <c r="S230" i="1"/>
  <c r="R230" i="1"/>
  <c r="S229" i="1"/>
  <c r="R229" i="1"/>
  <c r="S228" i="1"/>
  <c r="R228" i="1"/>
  <c r="S227" i="1"/>
  <c r="R227" i="1"/>
  <c r="S226" i="1"/>
  <c r="R226" i="1"/>
  <c r="S225" i="1"/>
  <c r="R225" i="1"/>
  <c r="S224" i="1"/>
  <c r="R224" i="1"/>
  <c r="S223" i="1"/>
  <c r="R223" i="1"/>
  <c r="S222" i="1"/>
  <c r="R222" i="1"/>
  <c r="S221" i="1"/>
  <c r="R221" i="1"/>
  <c r="S220" i="1"/>
  <c r="R220" i="1"/>
  <c r="S219" i="1"/>
  <c r="R219" i="1"/>
  <c r="S218" i="1"/>
  <c r="R218" i="1"/>
  <c r="S217" i="1"/>
  <c r="R217" i="1"/>
  <c r="S216" i="1"/>
  <c r="R216" i="1"/>
  <c r="S215" i="1"/>
  <c r="R215" i="1"/>
  <c r="S214" i="1"/>
  <c r="R214" i="1"/>
  <c r="S213" i="1"/>
  <c r="R213" i="1"/>
  <c r="S212" i="1"/>
  <c r="R212" i="1"/>
  <c r="S211" i="1"/>
  <c r="R211" i="1"/>
  <c r="S210" i="1"/>
  <c r="R210" i="1"/>
  <c r="S209" i="1"/>
  <c r="R209" i="1"/>
  <c r="S208" i="1"/>
  <c r="R208" i="1"/>
  <c r="S207" i="1"/>
  <c r="R207" i="1"/>
  <c r="S206" i="1"/>
  <c r="R206" i="1"/>
  <c r="S205" i="1"/>
  <c r="R205" i="1"/>
  <c r="S204" i="1"/>
  <c r="R204" i="1"/>
  <c r="S203" i="1"/>
  <c r="R203" i="1"/>
  <c r="S202" i="1"/>
  <c r="R202" i="1"/>
  <c r="S201" i="1"/>
  <c r="R201" i="1"/>
  <c r="S200" i="1"/>
  <c r="R200" i="1"/>
  <c r="S199" i="1"/>
  <c r="R199" i="1"/>
  <c r="S198" i="1"/>
  <c r="R198" i="1"/>
  <c r="S197" i="1"/>
  <c r="R197" i="1"/>
  <c r="S196" i="1"/>
  <c r="R196" i="1"/>
  <c r="S195" i="1"/>
  <c r="R195" i="1"/>
  <c r="S194" i="1"/>
  <c r="R194" i="1"/>
  <c r="S193" i="1"/>
  <c r="R193" i="1"/>
  <c r="S192" i="1"/>
  <c r="R192" i="1"/>
  <c r="S191" i="1"/>
  <c r="R191" i="1"/>
  <c r="S190" i="1"/>
  <c r="R190" i="1"/>
  <c r="S189" i="1"/>
  <c r="R189" i="1"/>
  <c r="S188" i="1"/>
  <c r="R188" i="1"/>
  <c r="S187" i="1"/>
  <c r="R187" i="1"/>
  <c r="S186" i="1"/>
  <c r="R186" i="1"/>
  <c r="S185" i="1"/>
  <c r="R185" i="1"/>
  <c r="S184" i="1"/>
  <c r="R184" i="1"/>
  <c r="S183" i="1"/>
  <c r="R183" i="1"/>
  <c r="S182" i="1"/>
  <c r="R182" i="1"/>
  <c r="S181" i="1"/>
  <c r="R181" i="1"/>
  <c r="S180" i="1"/>
  <c r="R180" i="1"/>
  <c r="S179" i="1"/>
  <c r="R179" i="1"/>
  <c r="S178" i="1"/>
  <c r="R178" i="1"/>
  <c r="S177" i="1"/>
  <c r="R177" i="1"/>
  <c r="S176" i="1"/>
  <c r="R176" i="1"/>
  <c r="S175" i="1"/>
  <c r="R175" i="1"/>
  <c r="S174" i="1"/>
  <c r="R174" i="1"/>
  <c r="S173" i="1"/>
  <c r="R173" i="1"/>
  <c r="S172" i="1"/>
  <c r="R172" i="1"/>
  <c r="S171" i="1"/>
  <c r="R171" i="1"/>
  <c r="S170" i="1"/>
  <c r="R170" i="1"/>
  <c r="S169" i="1"/>
  <c r="R169" i="1"/>
  <c r="S168" i="1"/>
  <c r="R168" i="1"/>
  <c r="S167" i="1"/>
  <c r="R167" i="1"/>
  <c r="S166" i="1"/>
  <c r="R166" i="1"/>
  <c r="S165" i="1"/>
  <c r="R165" i="1"/>
  <c r="S164" i="1"/>
  <c r="R164" i="1"/>
  <c r="S163" i="1"/>
  <c r="R163" i="1"/>
  <c r="S162" i="1"/>
  <c r="R162" i="1"/>
  <c r="S161" i="1"/>
  <c r="R161" i="1"/>
  <c r="S160" i="1"/>
  <c r="R160" i="1"/>
  <c r="S159" i="1"/>
  <c r="R159" i="1"/>
  <c r="S158" i="1"/>
  <c r="R158" i="1"/>
  <c r="S157" i="1"/>
  <c r="R157" i="1"/>
  <c r="S156" i="1"/>
  <c r="R156" i="1"/>
  <c r="S155" i="1"/>
  <c r="R155" i="1"/>
  <c r="S154" i="1"/>
  <c r="R154" i="1"/>
  <c r="S153" i="1"/>
  <c r="R153" i="1"/>
  <c r="S152" i="1"/>
  <c r="R152" i="1"/>
  <c r="S151" i="1"/>
  <c r="R151" i="1"/>
  <c r="S150" i="1"/>
  <c r="R150" i="1"/>
  <c r="S149" i="1"/>
  <c r="R149" i="1"/>
  <c r="S148" i="1"/>
  <c r="R148" i="1"/>
  <c r="S147" i="1"/>
  <c r="R147" i="1"/>
  <c r="S146" i="1"/>
  <c r="R146" i="1"/>
  <c r="S145" i="1"/>
  <c r="R145" i="1"/>
  <c r="S144" i="1"/>
  <c r="R144" i="1"/>
  <c r="S143" i="1"/>
  <c r="R143" i="1"/>
  <c r="S142" i="1"/>
  <c r="R142" i="1"/>
  <c r="S141" i="1"/>
  <c r="R141" i="1"/>
  <c r="S140" i="1"/>
  <c r="R140" i="1"/>
  <c r="S139" i="1"/>
  <c r="R139" i="1"/>
  <c r="S138" i="1"/>
  <c r="R138" i="1"/>
  <c r="S137" i="1"/>
  <c r="R137" i="1"/>
  <c r="S136" i="1"/>
  <c r="R136" i="1"/>
  <c r="S135" i="1"/>
  <c r="R135" i="1"/>
  <c r="S134" i="1"/>
  <c r="R134" i="1"/>
  <c r="S133" i="1"/>
  <c r="R133" i="1"/>
  <c r="S132" i="1"/>
  <c r="R132" i="1"/>
  <c r="S131" i="1"/>
  <c r="R131" i="1"/>
  <c r="S130" i="1"/>
  <c r="R130" i="1"/>
  <c r="S129" i="1"/>
  <c r="R129" i="1"/>
  <c r="S128" i="1"/>
  <c r="R128" i="1"/>
  <c r="S127" i="1"/>
  <c r="R127" i="1"/>
  <c r="S126" i="1"/>
  <c r="R126" i="1"/>
  <c r="S125" i="1"/>
  <c r="R125" i="1"/>
  <c r="S124" i="1"/>
  <c r="R124" i="1"/>
  <c r="S123" i="1"/>
  <c r="R123" i="1"/>
  <c r="S122" i="1"/>
  <c r="R122" i="1"/>
  <c r="S121" i="1"/>
  <c r="R121" i="1"/>
  <c r="S120" i="1"/>
  <c r="R120" i="1"/>
  <c r="S119" i="1"/>
  <c r="R119" i="1"/>
  <c r="S118" i="1"/>
  <c r="R118" i="1"/>
  <c r="S117" i="1"/>
  <c r="R117" i="1"/>
  <c r="S116" i="1"/>
  <c r="R116" i="1"/>
  <c r="S115" i="1"/>
  <c r="R115" i="1"/>
  <c r="S114" i="1"/>
  <c r="R114" i="1"/>
  <c r="S113" i="1"/>
  <c r="R113" i="1"/>
  <c r="S112" i="1"/>
  <c r="R112" i="1"/>
  <c r="S111" i="1"/>
  <c r="R111" i="1"/>
  <c r="S110" i="1"/>
  <c r="R110" i="1"/>
  <c r="S109" i="1"/>
  <c r="R109" i="1"/>
  <c r="S108" i="1"/>
  <c r="R108" i="1"/>
  <c r="S107" i="1"/>
  <c r="R107" i="1"/>
  <c r="S106" i="1"/>
  <c r="R106" i="1"/>
  <c r="S105" i="1"/>
  <c r="R105" i="1"/>
  <c r="S104" i="1"/>
  <c r="R104" i="1"/>
  <c r="S103" i="1"/>
  <c r="R103" i="1"/>
  <c r="S102" i="1"/>
  <c r="R102" i="1"/>
  <c r="S101" i="1"/>
  <c r="R101" i="1"/>
  <c r="S100" i="1"/>
  <c r="R100" i="1"/>
  <c r="S99" i="1"/>
  <c r="R99" i="1"/>
  <c r="S98" i="1"/>
  <c r="R98" i="1"/>
  <c r="S97" i="1"/>
  <c r="R97" i="1"/>
  <c r="S96" i="1"/>
  <c r="R96" i="1"/>
  <c r="S95" i="1"/>
  <c r="R95" i="1"/>
  <c r="S94" i="1"/>
  <c r="R94" i="1"/>
  <c r="S93" i="1"/>
  <c r="R93" i="1"/>
  <c r="S92" i="1"/>
  <c r="R92" i="1"/>
  <c r="S91" i="1"/>
  <c r="R91" i="1"/>
  <c r="S90" i="1"/>
  <c r="R90" i="1"/>
  <c r="S89" i="1"/>
  <c r="R89" i="1"/>
  <c r="S88" i="1"/>
  <c r="R88" i="1"/>
  <c r="S87" i="1"/>
  <c r="R87" i="1"/>
  <c r="S86" i="1"/>
  <c r="R86" i="1"/>
  <c r="S85" i="1"/>
  <c r="R85" i="1"/>
  <c r="S84" i="1"/>
  <c r="R84" i="1"/>
  <c r="S83" i="1"/>
  <c r="R83" i="1"/>
  <c r="S82" i="1"/>
  <c r="R82" i="1"/>
  <c r="S81" i="1"/>
  <c r="R81" i="1"/>
  <c r="S80" i="1"/>
  <c r="R80" i="1"/>
  <c r="S79" i="1"/>
  <c r="R79" i="1"/>
  <c r="S78" i="1"/>
  <c r="R78" i="1"/>
  <c r="S77" i="1"/>
  <c r="R77" i="1"/>
  <c r="S76" i="1"/>
  <c r="R76" i="1"/>
  <c r="S75" i="1"/>
  <c r="R75" i="1"/>
  <c r="S74" i="1"/>
  <c r="R74" i="1"/>
  <c r="S73" i="1"/>
  <c r="R73" i="1"/>
  <c r="S72" i="1"/>
  <c r="R72" i="1"/>
  <c r="S71" i="1"/>
  <c r="R71" i="1"/>
  <c r="S70" i="1"/>
  <c r="R70" i="1"/>
  <c r="S69" i="1"/>
  <c r="R69" i="1"/>
  <c r="S68" i="1"/>
  <c r="R68" i="1"/>
  <c r="S67" i="1"/>
  <c r="R67" i="1"/>
  <c r="S66" i="1"/>
  <c r="R66" i="1"/>
  <c r="S65" i="1"/>
  <c r="R65" i="1"/>
  <c r="S64" i="1"/>
  <c r="R64" i="1"/>
  <c r="S63" i="1"/>
  <c r="R63" i="1"/>
  <c r="S62" i="1"/>
  <c r="R62" i="1"/>
  <c r="S61" i="1"/>
  <c r="R61" i="1"/>
  <c r="S60" i="1"/>
  <c r="R60" i="1"/>
  <c r="S59" i="1"/>
  <c r="R59" i="1"/>
  <c r="S58" i="1"/>
  <c r="R58" i="1"/>
  <c r="S57" i="1"/>
  <c r="R57" i="1"/>
  <c r="S56" i="1"/>
  <c r="R56" i="1"/>
  <c r="S55" i="1"/>
  <c r="R55" i="1"/>
  <c r="S54" i="1"/>
  <c r="R54" i="1"/>
  <c r="S53" i="1"/>
  <c r="R53" i="1"/>
  <c r="S52" i="1"/>
  <c r="C52" i="1"/>
  <c r="S51" i="1"/>
  <c r="R51" i="1"/>
  <c r="C51" i="1"/>
  <c r="S50" i="1"/>
  <c r="R50" i="1"/>
  <c r="S49" i="1"/>
  <c r="R49" i="1"/>
  <c r="C49" i="1"/>
  <c r="S48" i="1"/>
  <c r="R48" i="1"/>
  <c r="C48" i="1"/>
  <c r="S47" i="1"/>
  <c r="R47" i="1"/>
  <c r="C47" i="1"/>
  <c r="S46" i="1"/>
  <c r="R46" i="1"/>
  <c r="C46" i="1"/>
  <c r="S45" i="1"/>
  <c r="R45" i="1"/>
  <c r="C45" i="1"/>
  <c r="S44" i="1"/>
  <c r="R44" i="1"/>
  <c r="C44" i="1"/>
  <c r="S43" i="1"/>
  <c r="R43" i="1"/>
  <c r="C43" i="1"/>
  <c r="S42" i="1"/>
  <c r="R42" i="1"/>
  <c r="C42" i="1"/>
  <c r="S41" i="1"/>
  <c r="R41" i="1"/>
  <c r="C41" i="1"/>
  <c r="S40" i="1"/>
  <c r="R40" i="1"/>
  <c r="C40" i="1"/>
  <c r="S39" i="1"/>
  <c r="R39" i="1"/>
  <c r="C39" i="1"/>
  <c r="S38" i="1"/>
  <c r="R38" i="1"/>
  <c r="C38" i="1"/>
  <c r="R37" i="1"/>
  <c r="C37" i="1"/>
  <c r="S36" i="1"/>
  <c r="R36" i="1"/>
  <c r="C36" i="1"/>
  <c r="S35" i="1"/>
  <c r="R35" i="1"/>
  <c r="C35" i="1"/>
  <c r="S34" i="1"/>
  <c r="R34" i="1"/>
  <c r="C34" i="1"/>
  <c r="S33" i="1"/>
  <c r="R33" i="1"/>
  <c r="C33" i="1"/>
  <c r="S32" i="1"/>
  <c r="R32" i="1"/>
  <c r="C32" i="1"/>
  <c r="S31" i="1"/>
  <c r="R31" i="1"/>
  <c r="C31" i="1"/>
  <c r="S30" i="1"/>
  <c r="R30" i="1"/>
  <c r="C30" i="1"/>
  <c r="S29" i="1"/>
  <c r="R29" i="1"/>
  <c r="C29" i="1"/>
  <c r="S28" i="1"/>
  <c r="R28" i="1"/>
  <c r="C28" i="1"/>
  <c r="S27" i="1"/>
  <c r="R27" i="1"/>
  <c r="C27" i="1"/>
  <c r="S26" i="1"/>
  <c r="R26" i="1"/>
  <c r="C26" i="1"/>
  <c r="S25" i="1"/>
  <c r="R25" i="1"/>
  <c r="C25" i="1"/>
  <c r="S24" i="1"/>
  <c r="R24" i="1"/>
  <c r="C24" i="1"/>
  <c r="S23" i="1"/>
  <c r="R23" i="1"/>
  <c r="C23" i="1"/>
  <c r="S22" i="1"/>
  <c r="R22" i="1"/>
  <c r="C22" i="1"/>
  <c r="S21" i="1"/>
  <c r="R21" i="1"/>
  <c r="C21" i="1"/>
  <c r="S20" i="1"/>
  <c r="R20" i="1"/>
  <c r="C20" i="1"/>
  <c r="S19" i="1"/>
  <c r="R19" i="1"/>
  <c r="C19" i="1"/>
  <c r="S18" i="1"/>
  <c r="R18" i="1"/>
  <c r="C18" i="1"/>
  <c r="S17" i="1"/>
  <c r="R17" i="1"/>
  <c r="C17" i="1"/>
  <c r="S16" i="1"/>
  <c r="R16" i="1"/>
  <c r="C16" i="1"/>
  <c r="S15" i="1"/>
  <c r="R15" i="1"/>
  <c r="C15" i="1"/>
  <c r="S14" i="1"/>
  <c r="R14" i="1"/>
  <c r="C14" i="1"/>
  <c r="S13" i="1"/>
  <c r="R13" i="1"/>
  <c r="C13" i="1"/>
  <c r="S12" i="1"/>
  <c r="R12" i="1"/>
  <c r="C12" i="1"/>
  <c r="S11" i="1"/>
  <c r="R11" i="1"/>
  <c r="C11" i="1"/>
  <c r="S10" i="1"/>
  <c r="R10" i="1"/>
  <c r="C10" i="1"/>
  <c r="S9" i="1"/>
  <c r="R9" i="1"/>
  <c r="C9" i="1"/>
  <c r="S8" i="1"/>
  <c r="R8" i="1"/>
  <c r="C8" i="1"/>
  <c r="S7" i="1"/>
  <c r="R7" i="1"/>
  <c r="C7" i="1"/>
  <c r="S6" i="1"/>
  <c r="R6" i="1"/>
  <c r="C6" i="1"/>
  <c r="J318" i="3"/>
  <c r="R238" i="3"/>
  <c r="R239" i="3"/>
  <c r="R240" i="3"/>
  <c r="R249" i="3"/>
  <c r="R253" i="3"/>
  <c r="R258" i="3"/>
  <c r="R290" i="3"/>
  <c r="R291" i="3"/>
  <c r="R292" i="3"/>
  <c r="R293" i="3"/>
  <c r="R294" i="3"/>
  <c r="R295" i="3"/>
  <c r="R296" i="3"/>
  <c r="R297" i="3"/>
  <c r="R319" i="3"/>
  <c r="R332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1" i="3"/>
  <c r="K162" i="3"/>
  <c r="K165" i="3"/>
  <c r="K166" i="3"/>
  <c r="K167" i="3"/>
  <c r="K169" i="3"/>
  <c r="K170" i="3"/>
  <c r="K171" i="3"/>
  <c r="K172" i="3"/>
  <c r="K173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3" i="3"/>
  <c r="K194" i="3"/>
  <c r="K195" i="3"/>
  <c r="K196" i="3"/>
  <c r="K197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34" i="3"/>
  <c r="K216" i="3"/>
  <c r="K218" i="3"/>
  <c r="K220" i="3"/>
  <c r="K221" i="3"/>
  <c r="K222" i="3"/>
  <c r="K224" i="3"/>
  <c r="K225" i="3"/>
  <c r="K226" i="3"/>
  <c r="K228" i="3"/>
  <c r="K229" i="3"/>
  <c r="K231" i="3"/>
  <c r="K232" i="3"/>
  <c r="K241" i="3"/>
  <c r="K242" i="3"/>
  <c r="K243" i="3"/>
  <c r="K244" i="3"/>
  <c r="K245" i="3"/>
  <c r="K251" i="3"/>
  <c r="K252" i="3"/>
  <c r="K259" i="3"/>
  <c r="K260" i="3"/>
  <c r="K261" i="3"/>
  <c r="K264" i="3"/>
  <c r="K266" i="3"/>
  <c r="K271" i="3"/>
  <c r="K272" i="3"/>
  <c r="K273" i="3"/>
  <c r="K276" i="3"/>
  <c r="K277" i="3"/>
  <c r="K278" i="3"/>
  <c r="K279" i="3"/>
  <c r="K284" i="3"/>
  <c r="K285" i="3"/>
  <c r="K287" i="3"/>
  <c r="K292" i="3"/>
  <c r="K293" i="3"/>
  <c r="J82" i="3"/>
  <c r="K82" i="3" s="1"/>
  <c r="J9" i="3"/>
  <c r="J262" i="3"/>
  <c r="K262" i="3" s="1"/>
  <c r="J288" i="3"/>
  <c r="K288" i="3" s="1"/>
  <c r="J246" i="3"/>
  <c r="K246" i="3" s="1"/>
  <c r="J40" i="3"/>
  <c r="K40" i="3" s="1"/>
  <c r="J41" i="3"/>
  <c r="K41" i="3" s="1"/>
  <c r="J267" i="3"/>
  <c r="K267" i="3" s="1"/>
  <c r="K280" i="3"/>
  <c r="J233" i="3"/>
  <c r="K233" i="3" s="1"/>
  <c r="J283" i="3"/>
  <c r="K283" i="3" s="1"/>
  <c r="J234" i="3"/>
  <c r="K234" i="3" s="1"/>
  <c r="J42" i="3"/>
  <c r="K42" i="3" s="1"/>
  <c r="J6" i="3"/>
  <c r="J106" i="3"/>
  <c r="K253" i="3"/>
  <c r="J235" i="3"/>
  <c r="K235" i="3" s="1"/>
  <c r="J236" i="3"/>
  <c r="K236" i="3" s="1"/>
  <c r="K247" i="3"/>
  <c r="J43" i="3"/>
  <c r="J254" i="3"/>
  <c r="K254" i="3" s="1"/>
  <c r="J257" i="3"/>
  <c r="K257" i="3" s="1"/>
  <c r="J268" i="3"/>
  <c r="K268" i="3" s="1"/>
  <c r="J60" i="3"/>
  <c r="K60" i="3" s="1"/>
  <c r="J274" i="3"/>
  <c r="K274" i="3" s="1"/>
  <c r="J217" i="3"/>
  <c r="K217" i="3" s="1"/>
  <c r="J92" i="3"/>
  <c r="J44" i="3"/>
  <c r="J45" i="3"/>
  <c r="J81" i="3"/>
  <c r="K81" i="3" s="1"/>
  <c r="J21" i="3"/>
  <c r="J265" i="3"/>
  <c r="K265" i="3" s="1"/>
  <c r="J269" i="3"/>
  <c r="K269" i="3" s="1"/>
  <c r="J174" i="3"/>
  <c r="K174" i="3" s="1"/>
  <c r="K281" i="3"/>
  <c r="J198" i="3"/>
  <c r="K198" i="3" s="1"/>
  <c r="J33" i="3"/>
  <c r="K33" i="3" s="1"/>
  <c r="J80" i="3"/>
  <c r="J270" i="3"/>
  <c r="K270" i="3" s="1"/>
  <c r="J107" i="3"/>
  <c r="J84" i="3"/>
  <c r="J46" i="3"/>
  <c r="J29" i="3"/>
  <c r="J16" i="3"/>
  <c r="J77" i="3"/>
  <c r="K77" i="3" s="1"/>
  <c r="J47" i="3"/>
  <c r="J13" i="3"/>
  <c r="J256" i="3"/>
  <c r="K256" i="3" s="1"/>
  <c r="J61" i="3"/>
  <c r="K61" i="3" s="1"/>
  <c r="J48" i="3"/>
  <c r="K48" i="3" s="1"/>
  <c r="J263" i="3"/>
  <c r="K263" i="3" s="1"/>
  <c r="J30" i="3"/>
  <c r="K30" i="3" s="1"/>
  <c r="J7" i="3"/>
  <c r="J8" i="3"/>
  <c r="J248" i="3"/>
  <c r="K248" i="3" s="1"/>
  <c r="J214" i="3"/>
  <c r="K214" i="3" s="1"/>
  <c r="J49" i="3"/>
  <c r="K49" i="3" s="1"/>
  <c r="J50" i="3"/>
  <c r="J215" i="3"/>
  <c r="K215" i="3" s="1"/>
  <c r="J22" i="3"/>
  <c r="K22" i="3" s="1"/>
  <c r="J15" i="3"/>
  <c r="J65" i="3"/>
  <c r="J35" i="3"/>
  <c r="K35" i="3" s="1"/>
  <c r="J237" i="3"/>
  <c r="K237" i="3" s="1"/>
  <c r="K282" i="3"/>
  <c r="J163" i="3"/>
  <c r="K163" i="3" s="1"/>
  <c r="J36" i="3"/>
  <c r="J51" i="3"/>
  <c r="K51" i="3" s="1"/>
  <c r="J12" i="3"/>
  <c r="J52" i="3"/>
  <c r="J230" i="3"/>
  <c r="K230" i="3" s="1"/>
  <c r="K249" i="3"/>
  <c r="J290" i="3"/>
  <c r="K290" i="3" s="1"/>
  <c r="J227" i="3"/>
  <c r="K227" i="3" s="1"/>
  <c r="K238" i="3"/>
  <c r="J168" i="3"/>
  <c r="K168" i="3" s="1"/>
  <c r="J11" i="3"/>
  <c r="J255" i="3"/>
  <c r="K255" i="3" s="1"/>
  <c r="J219" i="3"/>
  <c r="K219" i="3" s="1"/>
  <c r="J90" i="3"/>
  <c r="J37" i="3"/>
  <c r="K37" i="3" s="1"/>
  <c r="J23" i="3"/>
  <c r="J160" i="3"/>
  <c r="K160" i="3" s="1"/>
  <c r="K239" i="3"/>
  <c r="J240" i="3"/>
  <c r="K240" i="3" s="1"/>
  <c r="J10" i="3"/>
  <c r="J14" i="3"/>
  <c r="J72" i="3"/>
  <c r="J275" i="3"/>
  <c r="K275" i="3" s="1"/>
  <c r="J24" i="3"/>
  <c r="J258" i="3"/>
  <c r="K258" i="3" s="1"/>
  <c r="J78" i="3"/>
  <c r="J25" i="3"/>
  <c r="J38" i="3"/>
  <c r="K38" i="3" s="1"/>
  <c r="J223" i="3"/>
  <c r="K223" i="3" s="1"/>
  <c r="J66" i="3"/>
  <c r="K66" i="3" s="1"/>
  <c r="J199" i="3"/>
  <c r="K199" i="3" s="1"/>
  <c r="J250" i="3"/>
  <c r="K250" i="3" s="1"/>
  <c r="J67" i="3"/>
  <c r="K67" i="3" s="1"/>
  <c r="J73" i="3"/>
  <c r="K73" i="3" s="1"/>
  <c r="J286" i="3"/>
  <c r="K286" i="3" s="1"/>
  <c r="J17" i="3"/>
  <c r="J26" i="3"/>
  <c r="J62" i="3"/>
  <c r="J5" i="3"/>
  <c r="R9" i="3"/>
  <c r="P70" i="5" l="1"/>
  <c r="P69" i="5"/>
  <c r="P68" i="5"/>
  <c r="P67" i="5"/>
  <c r="R82" i="3"/>
  <c r="P86" i="5" l="1"/>
  <c r="P75" i="5"/>
  <c r="P76" i="5"/>
  <c r="P77" i="5"/>
  <c r="P78" i="5"/>
  <c r="P79" i="5"/>
  <c r="P80" i="5"/>
  <c r="P81" i="5"/>
  <c r="P82" i="5"/>
  <c r="P83" i="5"/>
  <c r="P84" i="5"/>
  <c r="P56" i="5"/>
  <c r="P41" i="5"/>
  <c r="P4" i="5" l="1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7" i="5"/>
  <c r="P58" i="5"/>
  <c r="P59" i="5"/>
  <c r="P60" i="5"/>
  <c r="P61" i="5"/>
  <c r="P62" i="5"/>
  <c r="P63" i="5"/>
  <c r="P64" i="5"/>
  <c r="P65" i="5"/>
  <c r="P66" i="5"/>
  <c r="P71" i="5"/>
  <c r="P72" i="5"/>
  <c r="P73" i="5"/>
  <c r="P74" i="5"/>
  <c r="P85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H1" i="3" l="1"/>
  <c r="H2" i="3"/>
  <c r="R51" i="3"/>
  <c r="R73" i="3"/>
  <c r="R219" i="3"/>
  <c r="R223" i="3"/>
  <c r="R81" i="3"/>
  <c r="R49" i="3"/>
  <c r="R38" i="3"/>
  <c r="R102" i="3"/>
  <c r="R160" i="3"/>
  <c r="R214" i="3"/>
  <c r="R40" i="3"/>
  <c r="R107" i="3"/>
  <c r="R60" i="3"/>
  <c r="R90" i="3"/>
  <c r="R192" i="3"/>
  <c r="R215" i="3"/>
  <c r="R30" i="3"/>
  <c r="R35" i="3"/>
  <c r="R48" i="3"/>
  <c r="R77" i="3"/>
  <c r="R96" i="3"/>
  <c r="R168" i="3"/>
  <c r="R61" i="3"/>
  <c r="R92" i="3"/>
  <c r="R106" i="3"/>
  <c r="R42" i="3"/>
  <c r="R199" i="3"/>
  <c r="R66" i="3"/>
  <c r="R67" i="3"/>
  <c r="R200" i="3"/>
  <c r="R33" i="3"/>
  <c r="R41" i="3"/>
  <c r="R22" i="3"/>
  <c r="R37" i="3"/>
  <c r="R14" i="3"/>
  <c r="R16" i="3"/>
  <c r="R17" i="3"/>
  <c r="R15" i="3"/>
  <c r="R12" i="3"/>
  <c r="R13" i="3"/>
  <c r="R5" i="3"/>
  <c r="R7" i="3"/>
  <c r="R6" i="3"/>
  <c r="R10" i="3"/>
  <c r="R8" i="3"/>
  <c r="R11" i="3"/>
  <c r="K11" i="3"/>
  <c r="K8" i="3"/>
  <c r="K10" i="3"/>
  <c r="K6" i="3"/>
  <c r="K7" i="3"/>
  <c r="K5" i="3"/>
  <c r="F52" i="1" l="1"/>
  <c r="E58" i="1"/>
  <c r="D58" i="1"/>
  <c r="F58" i="1"/>
  <c r="G58" i="1"/>
  <c r="H58" i="1"/>
  <c r="E57" i="1"/>
  <c r="D57" i="1"/>
  <c r="H57" i="1"/>
  <c r="G57" i="1"/>
  <c r="F57" i="1"/>
  <c r="E55" i="1"/>
  <c r="E56" i="1"/>
  <c r="D55" i="1"/>
  <c r="D56" i="1"/>
  <c r="G56" i="1"/>
  <c r="H56" i="1"/>
  <c r="F56" i="1"/>
  <c r="G55" i="1"/>
  <c r="F55" i="1"/>
  <c r="H55" i="1"/>
  <c r="E54" i="1"/>
  <c r="D54" i="1"/>
  <c r="H54" i="1"/>
  <c r="G54" i="1"/>
  <c r="F54" i="1"/>
  <c r="G53" i="1"/>
  <c r="F53" i="1"/>
  <c r="D53" i="1"/>
  <c r="H53" i="1"/>
  <c r="H47" i="1"/>
  <c r="D37" i="1"/>
  <c r="G30" i="1"/>
  <c r="G22" i="1"/>
  <c r="E16" i="1"/>
  <c r="G6" i="1"/>
  <c r="G47" i="1"/>
  <c r="D40" i="1"/>
  <c r="D32" i="1"/>
  <c r="G25" i="1"/>
  <c r="E19" i="1"/>
  <c r="E11" i="1"/>
  <c r="H52" i="1"/>
  <c r="G50" i="1"/>
  <c r="D49" i="1"/>
  <c r="F47" i="1"/>
  <c r="H45" i="1"/>
  <c r="E44" i="1"/>
  <c r="F41" i="1"/>
  <c r="H39" i="1"/>
  <c r="E38" i="1"/>
  <c r="G36" i="1"/>
  <c r="D35" i="1"/>
  <c r="F33" i="1"/>
  <c r="H31" i="1"/>
  <c r="E30" i="1"/>
  <c r="G28" i="1"/>
  <c r="D27" i="1"/>
  <c r="F25" i="1"/>
  <c r="H23" i="1"/>
  <c r="E22" i="1"/>
  <c r="G20" i="1"/>
  <c r="D19" i="1"/>
  <c r="F17" i="1"/>
  <c r="H15" i="1"/>
  <c r="E14" i="1"/>
  <c r="G12" i="1"/>
  <c r="D11" i="1"/>
  <c r="F9" i="1"/>
  <c r="H7" i="1"/>
  <c r="E6" i="1"/>
  <c r="D48" i="1"/>
  <c r="H38" i="1"/>
  <c r="F32" i="1"/>
  <c r="D26" i="1"/>
  <c r="G19" i="1"/>
  <c r="E13" i="1"/>
  <c r="H6" i="1"/>
  <c r="F49" i="1"/>
  <c r="G38" i="1"/>
  <c r="D29" i="1"/>
  <c r="E24" i="1"/>
  <c r="G14" i="1"/>
  <c r="E8" i="1"/>
  <c r="H50" i="1"/>
  <c r="E35" i="1"/>
  <c r="E27" i="1"/>
  <c r="G17" i="1"/>
  <c r="G9" i="1"/>
  <c r="G52" i="1"/>
  <c r="F50" i="1"/>
  <c r="H48" i="1"/>
  <c r="E47" i="1"/>
  <c r="G45" i="1"/>
  <c r="D44" i="1"/>
  <c r="E41" i="1"/>
  <c r="G39" i="1"/>
  <c r="D38" i="1"/>
  <c r="H34" i="1"/>
  <c r="E33" i="1"/>
  <c r="G31" i="1"/>
  <c r="D30" i="1"/>
  <c r="F28" i="1"/>
  <c r="H26" i="1"/>
  <c r="E25" i="1"/>
  <c r="G23" i="1"/>
  <c r="D22" i="1"/>
  <c r="F20" i="1"/>
  <c r="H18" i="1"/>
  <c r="E17" i="1"/>
  <c r="G15" i="1"/>
  <c r="D14" i="1"/>
  <c r="F12" i="1"/>
  <c r="H10" i="1"/>
  <c r="E9" i="1"/>
  <c r="G7" i="1"/>
  <c r="D6" i="1"/>
  <c r="F46" i="1"/>
  <c r="G35" i="1"/>
  <c r="E29" i="1"/>
  <c r="H22" i="1"/>
  <c r="F16" i="1"/>
  <c r="F8" i="1"/>
  <c r="E51" i="1"/>
  <c r="H41" i="1"/>
  <c r="H33" i="1"/>
  <c r="H25" i="1"/>
  <c r="H17" i="1"/>
  <c r="H9" i="1"/>
  <c r="E49" i="1"/>
  <c r="H36" i="1"/>
  <c r="H28" i="1"/>
  <c r="H20" i="1"/>
  <c r="H12" i="1"/>
  <c r="E50" i="1"/>
  <c r="G48" i="1"/>
  <c r="D47" i="1"/>
  <c r="F45" i="1"/>
  <c r="D41" i="1"/>
  <c r="F39" i="1"/>
  <c r="H37" i="1"/>
  <c r="E36" i="1"/>
  <c r="G34" i="1"/>
  <c r="D33" i="1"/>
  <c r="F31" i="1"/>
  <c r="H29" i="1"/>
  <c r="E28" i="1"/>
  <c r="G26" i="1"/>
  <c r="D25" i="1"/>
  <c r="F23" i="1"/>
  <c r="H21" i="1"/>
  <c r="E20" i="1"/>
  <c r="G18" i="1"/>
  <c r="D17" i="1"/>
  <c r="F15" i="1"/>
  <c r="H13" i="1"/>
  <c r="E12" i="1"/>
  <c r="G10" i="1"/>
  <c r="D9" i="1"/>
  <c r="F7" i="1"/>
  <c r="H51" i="1"/>
  <c r="D50" i="1"/>
  <c r="F48" i="1"/>
  <c r="H46" i="1"/>
  <c r="E45" i="1"/>
  <c r="H40" i="1"/>
  <c r="E39" i="1"/>
  <c r="G37" i="1"/>
  <c r="D36" i="1"/>
  <c r="F34" i="1"/>
  <c r="H32" i="1"/>
  <c r="E31" i="1"/>
  <c r="G29" i="1"/>
  <c r="D28" i="1"/>
  <c r="F26" i="1"/>
  <c r="H24" i="1"/>
  <c r="E23" i="1"/>
  <c r="G21" i="1"/>
  <c r="D20" i="1"/>
  <c r="F18" i="1"/>
  <c r="H16" i="1"/>
  <c r="E15" i="1"/>
  <c r="G13" i="1"/>
  <c r="D12" i="1"/>
  <c r="F10" i="1"/>
  <c r="H8" i="1"/>
  <c r="E7" i="1"/>
  <c r="G49" i="1"/>
  <c r="H44" i="1"/>
  <c r="E37" i="1"/>
  <c r="H30" i="1"/>
  <c r="F24" i="1"/>
  <c r="D18" i="1"/>
  <c r="G11" i="1"/>
  <c r="G44" i="1"/>
  <c r="E40" i="1"/>
  <c r="E32" i="1"/>
  <c r="D21" i="1"/>
  <c r="D13" i="1"/>
  <c r="D46" i="1"/>
  <c r="G41" i="1"/>
  <c r="G33" i="1"/>
  <c r="D24" i="1"/>
  <c r="D16" i="1"/>
  <c r="D8" i="1"/>
  <c r="G51" i="1"/>
  <c r="H49" i="1"/>
  <c r="E48" i="1"/>
  <c r="G46" i="1"/>
  <c r="D45" i="1"/>
  <c r="G40" i="1"/>
  <c r="D39" i="1"/>
  <c r="F37" i="1"/>
  <c r="H35" i="1"/>
  <c r="E34" i="1"/>
  <c r="G32" i="1"/>
  <c r="D31" i="1"/>
  <c r="F29" i="1"/>
  <c r="H27" i="1"/>
  <c r="E26" i="1"/>
  <c r="G24" i="1"/>
  <c r="D23" i="1"/>
  <c r="F21" i="1"/>
  <c r="H19" i="1"/>
  <c r="E18" i="1"/>
  <c r="G16" i="1"/>
  <c r="D15" i="1"/>
  <c r="F13" i="1"/>
  <c r="H11" i="1"/>
  <c r="E10" i="1"/>
  <c r="G8" i="1"/>
  <c r="D7" i="1"/>
  <c r="F51" i="1"/>
  <c r="F40" i="1"/>
  <c r="D34" i="1"/>
  <c r="G27" i="1"/>
  <c r="E21" i="1"/>
  <c r="H14" i="1"/>
  <c r="D10" i="1"/>
  <c r="E46" i="1"/>
  <c r="F35" i="1"/>
  <c r="F27" i="1"/>
  <c r="F19" i="1"/>
  <c r="F11" i="1"/>
  <c r="F44" i="1"/>
  <c r="F38" i="1"/>
  <c r="F30" i="1"/>
  <c r="F22" i="1"/>
  <c r="F14" i="1"/>
  <c r="F6" i="1"/>
  <c r="K13" i="3"/>
  <c r="K12" i="3"/>
  <c r="K15" i="3"/>
  <c r="K17" i="3"/>
  <c r="K16" i="3"/>
  <c r="K14" i="3"/>
  <c r="K26" i="3" l="1"/>
  <c r="K24" i="3"/>
  <c r="K23" i="3"/>
  <c r="K25" i="3"/>
  <c r="K90" i="3"/>
  <c r="K107" i="3"/>
  <c r="K21" i="3"/>
  <c r="K106" i="3"/>
  <c r="K92" i="3"/>
  <c r="K36" i="3" l="1"/>
  <c r="K65" i="3"/>
  <c r="K29" i="3"/>
  <c r="K46" i="3"/>
  <c r="K62" i="3"/>
  <c r="K78" i="3"/>
  <c r="K43" i="3"/>
  <c r="K80" i="3"/>
  <c r="K47" i="3"/>
  <c r="K45" i="3"/>
  <c r="K52" i="3"/>
  <c r="K50" i="3"/>
  <c r="K44" i="3"/>
  <c r="K84" i="3"/>
  <c r="K72" i="3"/>
  <c r="K9" i="3" l="1"/>
  <c r="J276" i="3"/>
  <c r="J244" i="3"/>
  <c r="J272" i="3"/>
  <c r="J243" i="3"/>
  <c r="J252" i="3"/>
  <c r="J31" i="3"/>
  <c r="K31" i="3"/>
  <c r="J132" i="3"/>
  <c r="J158" i="3"/>
  <c r="J164" i="3"/>
  <c r="K164" i="3" s="1"/>
  <c r="J134" i="3"/>
  <c r="J103" i="3"/>
  <c r="K103" i="3"/>
  <c r="J285" i="3"/>
  <c r="J190" i="3"/>
  <c r="K57" i="3"/>
  <c r="J57" i="3"/>
  <c r="J59" i="3"/>
  <c r="K59" i="3"/>
  <c r="J19" i="3"/>
  <c r="K19" i="3"/>
  <c r="J204" i="3"/>
  <c r="J197" i="3"/>
  <c r="J245" i="3"/>
  <c r="J97" i="3"/>
  <c r="K97" i="3"/>
  <c r="J88" i="3"/>
  <c r="K88" i="3"/>
  <c r="J156" i="3"/>
  <c r="J159" i="3"/>
  <c r="J260" i="3"/>
  <c r="J118" i="3"/>
  <c r="K118" i="3"/>
  <c r="J96" i="3"/>
  <c r="K96" i="3" s="1"/>
  <c r="J135" i="3"/>
  <c r="J202" i="3"/>
  <c r="J101" i="3"/>
  <c r="K101" i="3"/>
  <c r="J176" i="3"/>
  <c r="J167" i="3"/>
  <c r="J129" i="3"/>
  <c r="J70" i="3"/>
  <c r="K70" i="3"/>
  <c r="J54" i="3"/>
  <c r="K54" i="3"/>
  <c r="J136" i="3"/>
  <c r="J206" i="3"/>
  <c r="K85" i="3"/>
  <c r="J85" i="3"/>
  <c r="J153" i="3"/>
  <c r="J228" i="3"/>
  <c r="J104" i="3"/>
  <c r="K104" i="3"/>
  <c r="J173" i="3"/>
  <c r="J179" i="3"/>
  <c r="J123" i="3"/>
  <c r="J191" i="3"/>
  <c r="J225" i="3"/>
  <c r="J116" i="3"/>
  <c r="K116" i="3"/>
  <c r="J184" i="3"/>
  <c r="J53" i="3"/>
  <c r="K53" i="3"/>
  <c r="J264" i="3"/>
  <c r="J125" i="3"/>
  <c r="J193" i="3"/>
  <c r="J63" i="3"/>
  <c r="K63" i="3"/>
  <c r="J142" i="3"/>
  <c r="J212" i="3"/>
  <c r="I2" i="3"/>
  <c r="I1" i="3"/>
  <c r="J172" i="3"/>
  <c r="J93" i="3"/>
  <c r="K93" i="3"/>
  <c r="J128" i="3"/>
  <c r="J196" i="3"/>
  <c r="J145" i="3"/>
  <c r="J218" i="3"/>
  <c r="J115" i="3"/>
  <c r="K115" i="3"/>
  <c r="J165" i="3"/>
  <c r="J151" i="3"/>
  <c r="J232" i="3"/>
  <c r="J117" i="3"/>
  <c r="K117" i="3"/>
  <c r="J180" i="3"/>
  <c r="J34" i="3"/>
  <c r="J266" i="3"/>
  <c r="J95" i="3"/>
  <c r="K95" i="3"/>
  <c r="J113" i="3"/>
  <c r="K113" i="3"/>
  <c r="J162" i="3"/>
  <c r="J181" i="3"/>
  <c r="J271" i="3"/>
  <c r="J27" i="3"/>
  <c r="K27" i="3"/>
  <c r="J130" i="3"/>
  <c r="J182" i="3"/>
  <c r="J200" i="3"/>
  <c r="K200" i="3" s="1"/>
  <c r="K28" i="3"/>
  <c r="J28" i="3"/>
  <c r="J71" i="3"/>
  <c r="K71" i="3"/>
  <c r="J131" i="3"/>
  <c r="J147" i="3"/>
  <c r="J201" i="3"/>
  <c r="J220" i="3"/>
  <c r="J273" i="3"/>
  <c r="J64" i="3"/>
  <c r="K64" i="3"/>
  <c r="J111" i="3"/>
  <c r="K111" i="3"/>
  <c r="J58" i="3"/>
  <c r="K58" i="3"/>
  <c r="J124" i="3"/>
  <c r="J140" i="3"/>
  <c r="J192" i="3"/>
  <c r="K192" i="3" s="1"/>
  <c r="J210" i="3"/>
  <c r="J79" i="3"/>
  <c r="K79" i="3"/>
  <c r="J119" i="3"/>
  <c r="K119" i="3"/>
  <c r="K32" i="3"/>
  <c r="J32" i="3"/>
  <c r="J75" i="3"/>
  <c r="K75" i="3"/>
  <c r="J133" i="3"/>
  <c r="J149" i="3"/>
  <c r="J203" i="3"/>
  <c r="J222" i="3"/>
  <c r="K76" i="3"/>
  <c r="J76" i="3"/>
  <c r="J100" i="3"/>
  <c r="K100" i="3"/>
  <c r="J169" i="3"/>
  <c r="J224" i="3"/>
  <c r="J261" i="3"/>
  <c r="J18" i="3"/>
  <c r="K18" i="3"/>
  <c r="K68" i="3"/>
  <c r="J68" i="3"/>
  <c r="J144" i="3"/>
  <c r="J216" i="3"/>
  <c r="J114" i="3"/>
  <c r="K114" i="3"/>
  <c r="J205" i="3"/>
  <c r="J279" i="3"/>
  <c r="J108" i="3"/>
  <c r="K108" i="3"/>
  <c r="J213" i="3"/>
  <c r="J150" i="3"/>
  <c r="J83" i="3"/>
  <c r="K83" i="3"/>
  <c r="J152" i="3"/>
  <c r="J226" i="3"/>
  <c r="J122" i="3"/>
  <c r="J139" i="3"/>
  <c r="J209" i="3"/>
  <c r="J141" i="3"/>
  <c r="J211" i="3"/>
  <c r="J91" i="3"/>
  <c r="K91" i="3"/>
  <c r="J242" i="3"/>
  <c r="J112" i="3"/>
  <c r="K112" i="3"/>
  <c r="J69" i="3"/>
  <c r="K69" i="3"/>
  <c r="J146" i="3"/>
  <c r="J251" i="3"/>
  <c r="J183" i="3"/>
  <c r="J195" i="3"/>
  <c r="J99" i="3"/>
  <c r="K99" i="3"/>
  <c r="J185" i="3"/>
  <c r="J39" i="3"/>
  <c r="K39" i="3"/>
  <c r="J186" i="3"/>
  <c r="J94" i="3"/>
  <c r="K94" i="3"/>
  <c r="J161" i="3"/>
  <c r="J20" i="3"/>
  <c r="K20" i="3"/>
  <c r="J102" i="3"/>
  <c r="K102" i="3" s="1"/>
  <c r="J120" i="3"/>
  <c r="J171" i="3"/>
  <c r="J188" i="3"/>
  <c r="J284" i="3"/>
  <c r="J55" i="3"/>
  <c r="K55" i="3"/>
  <c r="J121" i="3"/>
  <c r="J137" i="3"/>
  <c r="J189" i="3"/>
  <c r="J207" i="3"/>
  <c r="J56" i="3"/>
  <c r="K56" i="3"/>
  <c r="J86" i="3"/>
  <c r="K86" i="3"/>
  <c r="J138" i="3"/>
  <c r="J154" i="3"/>
  <c r="J208" i="3"/>
  <c r="J229" i="3"/>
  <c r="J287" i="3"/>
  <c r="J87" i="3"/>
  <c r="K87" i="3"/>
  <c r="J105" i="3"/>
  <c r="K105" i="3"/>
  <c r="J155" i="3"/>
  <c r="J175" i="3"/>
  <c r="J231" i="3"/>
  <c r="J127" i="3"/>
  <c r="J170" i="3"/>
  <c r="J74" i="3"/>
  <c r="K74" i="3"/>
  <c r="J98" i="3"/>
  <c r="K98" i="3"/>
  <c r="J148" i="3"/>
  <c r="J166" i="3"/>
  <c r="J221" i="3"/>
  <c r="J259" i="3"/>
  <c r="J143" i="3"/>
  <c r="J187" i="3"/>
  <c r="J89" i="3"/>
  <c r="K89" i="3"/>
  <c r="J109" i="3"/>
  <c r="K109" i="3"/>
  <c r="J157" i="3"/>
  <c r="J177" i="3"/>
  <c r="J241" i="3"/>
  <c r="J110" i="3"/>
  <c r="K110" i="3"/>
  <c r="J126" i="3"/>
  <c r="J178" i="3"/>
  <c r="J194" i="3"/>
  <c r="J278" i="3"/>
  <c r="J1955" i="3"/>
  <c r="J1891" i="3"/>
  <c r="J1817" i="3"/>
  <c r="J1683" i="3"/>
  <c r="J1533" i="3"/>
  <c r="J1427" i="3"/>
  <c r="J1295" i="3"/>
  <c r="J1134" i="3"/>
  <c r="J368" i="3"/>
  <c r="J1990" i="3"/>
  <c r="J1979" i="3"/>
  <c r="J1965" i="3"/>
  <c r="J1953" i="3"/>
  <c r="J1940" i="3"/>
  <c r="J1926" i="3"/>
  <c r="J1915" i="3"/>
  <c r="J1901" i="3"/>
  <c r="J1889" i="3"/>
  <c r="J1876" i="3"/>
  <c r="J1862" i="3"/>
  <c r="J1846" i="3"/>
  <c r="J1830" i="3"/>
  <c r="J1814" i="3"/>
  <c r="J1798" i="3"/>
  <c r="J1782" i="3"/>
  <c r="J1766" i="3"/>
  <c r="J1750" i="3"/>
  <c r="J1734" i="3"/>
  <c r="J1718" i="3"/>
  <c r="J1700" i="3"/>
  <c r="J1678" i="3"/>
  <c r="J1658" i="3"/>
  <c r="J1636" i="3"/>
  <c r="J1614" i="3"/>
  <c r="J1594" i="3"/>
  <c r="J1572" i="3"/>
  <c r="J1550" i="3"/>
  <c r="J1530" i="3"/>
  <c r="J1508" i="3"/>
  <c r="J1486" i="3"/>
  <c r="J1466" i="3"/>
  <c r="J1444" i="3"/>
  <c r="J1422" i="3"/>
  <c r="J1399" i="3"/>
  <c r="J1374" i="3"/>
  <c r="J1348" i="3"/>
  <c r="J1323" i="3"/>
  <c r="J1292" i="3"/>
  <c r="J1239" i="3"/>
  <c r="J1190" i="3"/>
  <c r="J1127" i="3"/>
  <c r="J1039" i="3"/>
  <c r="J966" i="3"/>
  <c r="J871" i="3"/>
  <c r="J783" i="3"/>
  <c r="J710" i="3"/>
  <c r="J612" i="3"/>
  <c r="J1661" i="3"/>
  <c r="J1716" i="3"/>
  <c r="J943" i="3"/>
  <c r="J1961" i="3"/>
  <c r="J1980" i="3"/>
  <c r="J1929" i="3"/>
  <c r="J1849" i="3"/>
  <c r="J1801" i="3"/>
  <c r="J1721" i="3"/>
  <c r="J1597" i="3"/>
  <c r="J1511" i="3"/>
  <c r="J1379" i="3"/>
  <c r="J967" i="3"/>
  <c r="J711" i="3"/>
  <c r="J1977" i="3"/>
  <c r="J1913" i="3"/>
  <c r="J1844" i="3"/>
  <c r="J1812" i="3"/>
  <c r="J1748" i="3"/>
  <c r="J1698" i="3"/>
  <c r="J1612" i="3"/>
  <c r="J1570" i="3"/>
  <c r="J1506" i="3"/>
  <c r="J1396" i="3"/>
  <c r="J1319" i="3"/>
  <c r="J1235" i="3"/>
  <c r="J870" i="3"/>
  <c r="J687" i="3"/>
  <c r="J1974" i="3"/>
  <c r="J1937" i="3"/>
  <c r="J1899" i="3"/>
  <c r="J1859" i="3"/>
  <c r="J1811" i="3"/>
  <c r="J1779" i="3"/>
  <c r="J1731" i="3"/>
  <c r="J1653" i="3"/>
  <c r="J1503" i="3"/>
  <c r="J1439" i="3"/>
  <c r="J1343" i="3"/>
  <c r="J1279" i="3"/>
  <c r="J1103" i="3"/>
  <c r="J935" i="3"/>
  <c r="J774" i="3"/>
  <c r="J560" i="3"/>
  <c r="J1987" i="3"/>
  <c r="J1973" i="3"/>
  <c r="J1948" i="3"/>
  <c r="J1934" i="3"/>
  <c r="J1923" i="3"/>
  <c r="J1909" i="3"/>
  <c r="J1897" i="3"/>
  <c r="J1884" i="3"/>
  <c r="J1870" i="3"/>
  <c r="J1857" i="3"/>
  <c r="J1841" i="3"/>
  <c r="J1825" i="3"/>
  <c r="J1809" i="3"/>
  <c r="J1793" i="3"/>
  <c r="J1777" i="3"/>
  <c r="J1761" i="3"/>
  <c r="J1745" i="3"/>
  <c r="J1729" i="3"/>
  <c r="J1713" i="3"/>
  <c r="J1693" i="3"/>
  <c r="J1671" i="3"/>
  <c r="J1651" i="3"/>
  <c r="J1629" i="3"/>
  <c r="J1607" i="3"/>
  <c r="J1587" i="3"/>
  <c r="J1565" i="3"/>
  <c r="J1543" i="3"/>
  <c r="J1523" i="3"/>
  <c r="J1501" i="3"/>
  <c r="J1479" i="3"/>
  <c r="J1459" i="3"/>
  <c r="J1437" i="3"/>
  <c r="J1415" i="3"/>
  <c r="J1391" i="3"/>
  <c r="J1366" i="3"/>
  <c r="J1340" i="3"/>
  <c r="J1315" i="3"/>
  <c r="J1276" i="3"/>
  <c r="J1219" i="3"/>
  <c r="J1167" i="3"/>
  <c r="J1095" i="3"/>
  <c r="J1007" i="3"/>
  <c r="J934" i="3"/>
  <c r="J839" i="3"/>
  <c r="J751" i="3"/>
  <c r="J678" i="3"/>
  <c r="J537" i="3"/>
  <c r="J1858" i="3"/>
  <c r="J1941" i="3"/>
  <c r="J1877" i="3"/>
  <c r="J1785" i="3"/>
  <c r="J1703" i="3"/>
  <c r="J1575" i="3"/>
  <c r="J1469" i="3"/>
  <c r="J1327" i="3"/>
  <c r="J1254" i="3"/>
  <c r="J879" i="3"/>
  <c r="J806" i="3"/>
  <c r="J1939" i="3"/>
  <c r="J1886" i="3"/>
  <c r="J1860" i="3"/>
  <c r="J1796" i="3"/>
  <c r="J1732" i="3"/>
  <c r="J1676" i="3"/>
  <c r="J1590" i="3"/>
  <c r="J1548" i="3"/>
  <c r="J1526" i="3"/>
  <c r="J1442" i="3"/>
  <c r="J1346" i="3"/>
  <c r="J1031" i="3"/>
  <c r="J775" i="3"/>
  <c r="J609" i="3"/>
  <c r="J1988" i="3"/>
  <c r="J1924" i="3"/>
  <c r="J1873" i="3"/>
  <c r="J1795" i="3"/>
  <c r="J1715" i="3"/>
  <c r="J1675" i="3"/>
  <c r="J1567" i="3"/>
  <c r="J1483" i="3"/>
  <c r="J1419" i="3"/>
  <c r="J1318" i="3"/>
  <c r="J1231" i="3"/>
  <c r="J1171" i="3"/>
  <c r="J1030" i="3"/>
  <c r="J847" i="3"/>
  <c r="J679" i="3"/>
  <c r="J1894" i="3"/>
  <c r="J1985" i="3"/>
  <c r="J1972" i="3"/>
  <c r="J1958" i="3"/>
  <c r="J1947" i="3"/>
  <c r="J1933" i="3"/>
  <c r="J1921" i="3"/>
  <c r="J1908" i="3"/>
  <c r="J1883" i="3"/>
  <c r="J1869" i="3"/>
  <c r="J1854" i="3"/>
  <c r="J1838" i="3"/>
  <c r="J1822" i="3"/>
  <c r="J1806" i="3"/>
  <c r="J1790" i="3"/>
  <c r="J1774" i="3"/>
  <c r="J1758" i="3"/>
  <c r="J1742" i="3"/>
  <c r="J1726" i="3"/>
  <c r="J1710" i="3"/>
  <c r="J1690" i="3"/>
  <c r="J1668" i="3"/>
  <c r="J1646" i="3"/>
  <c r="J1626" i="3"/>
  <c r="J1604" i="3"/>
  <c r="J1582" i="3"/>
  <c r="J1562" i="3"/>
  <c r="J1540" i="3"/>
  <c r="J1518" i="3"/>
  <c r="J1498" i="3"/>
  <c r="J1476" i="3"/>
  <c r="J1454" i="3"/>
  <c r="J1434" i="3"/>
  <c r="J1412" i="3"/>
  <c r="J1387" i="3"/>
  <c r="J1362" i="3"/>
  <c r="J1335" i="3"/>
  <c r="J1310" i="3"/>
  <c r="J1275" i="3"/>
  <c r="J1214" i="3"/>
  <c r="J1155" i="3"/>
  <c r="J1094" i="3"/>
  <c r="J999" i="3"/>
  <c r="J911" i="3"/>
  <c r="J838" i="3"/>
  <c r="J743" i="3"/>
  <c r="J655" i="3"/>
  <c r="J536" i="3"/>
  <c r="J1600" i="3"/>
  <c r="J1916" i="3"/>
  <c r="J1865" i="3"/>
  <c r="J1769" i="3"/>
  <c r="J1737" i="3"/>
  <c r="J1639" i="3"/>
  <c r="J1555" i="3"/>
  <c r="J1447" i="3"/>
  <c r="J1354" i="3"/>
  <c r="J1062" i="3"/>
  <c r="J622" i="3"/>
  <c r="J1964" i="3"/>
  <c r="J1900" i="3"/>
  <c r="J1828" i="3"/>
  <c r="J1764" i="3"/>
  <c r="J1634" i="3"/>
  <c r="J1484" i="3"/>
  <c r="J1420" i="3"/>
  <c r="J1291" i="3"/>
  <c r="J1126" i="3"/>
  <c r="J1949" i="3"/>
  <c r="J1885" i="3"/>
  <c r="J1827" i="3"/>
  <c r="J1747" i="3"/>
  <c r="J1631" i="3"/>
  <c r="J1547" i="3"/>
  <c r="J1461" i="3"/>
  <c r="J1370" i="3"/>
  <c r="J1982" i="3"/>
  <c r="J1971" i="3"/>
  <c r="J1957" i="3"/>
  <c r="J1945" i="3"/>
  <c r="J1932" i="3"/>
  <c r="J1918" i="3"/>
  <c r="J1907" i="3"/>
  <c r="J1893" i="3"/>
  <c r="J1881" i="3"/>
  <c r="J1868" i="3"/>
  <c r="J1852" i="3"/>
  <c r="J1836" i="3"/>
  <c r="J1820" i="3"/>
  <c r="J1804" i="3"/>
  <c r="J1788" i="3"/>
  <c r="J1772" i="3"/>
  <c r="J1756" i="3"/>
  <c r="J1740" i="3"/>
  <c r="J1724" i="3"/>
  <c r="J1708" i="3"/>
  <c r="J1686" i="3"/>
  <c r="J1666" i="3"/>
  <c r="J1644" i="3"/>
  <c r="J1622" i="3"/>
  <c r="J1602" i="3"/>
  <c r="J1580" i="3"/>
  <c r="J1558" i="3"/>
  <c r="J1538" i="3"/>
  <c r="J1516" i="3"/>
  <c r="J1494" i="3"/>
  <c r="J1474" i="3"/>
  <c r="J1452" i="3"/>
  <c r="J1430" i="3"/>
  <c r="J1410" i="3"/>
  <c r="J1383" i="3"/>
  <c r="J1358" i="3"/>
  <c r="J1332" i="3"/>
  <c r="J1307" i="3"/>
  <c r="J1262" i="3"/>
  <c r="J1211" i="3"/>
  <c r="J1150" i="3"/>
  <c r="J1071" i="3"/>
  <c r="J998" i="3"/>
  <c r="J903" i="3"/>
  <c r="J815" i="3"/>
  <c r="J742" i="3"/>
  <c r="J647" i="3"/>
  <c r="J432" i="3"/>
  <c r="J1445" i="3"/>
  <c r="J1966" i="3"/>
  <c r="J1902" i="3"/>
  <c r="J1833" i="3"/>
  <c r="J1753" i="3"/>
  <c r="J1619" i="3"/>
  <c r="J1491" i="3"/>
  <c r="J1404" i="3"/>
  <c r="J1191" i="3"/>
  <c r="J1989" i="3"/>
  <c r="J1950" i="3"/>
  <c r="J1925" i="3"/>
  <c r="J1875" i="3"/>
  <c r="J1780" i="3"/>
  <c r="J1654" i="3"/>
  <c r="J1462" i="3"/>
  <c r="J1371" i="3"/>
  <c r="J1175" i="3"/>
  <c r="J1963" i="3"/>
  <c r="J1910" i="3"/>
  <c r="J1843" i="3"/>
  <c r="J1763" i="3"/>
  <c r="J1695" i="3"/>
  <c r="J1611" i="3"/>
  <c r="J1589" i="3"/>
  <c r="J1525" i="3"/>
  <c r="J1395" i="3"/>
  <c r="J1981" i="3"/>
  <c r="J1969" i="3"/>
  <c r="J1956" i="3"/>
  <c r="J1942" i="3"/>
  <c r="J1931" i="3"/>
  <c r="J1917" i="3"/>
  <c r="J1905" i="3"/>
  <c r="J1892" i="3"/>
  <c r="J1878" i="3"/>
  <c r="J1867" i="3"/>
  <c r="J1851" i="3"/>
  <c r="J1835" i="3"/>
  <c r="J1819" i="3"/>
  <c r="J1803" i="3"/>
  <c r="J1787" i="3"/>
  <c r="J1771" i="3"/>
  <c r="J1755" i="3"/>
  <c r="J1739" i="3"/>
  <c r="J1723" i="3"/>
  <c r="J1707" i="3"/>
  <c r="J1685" i="3"/>
  <c r="J1663" i="3"/>
  <c r="J1643" i="3"/>
  <c r="J1621" i="3"/>
  <c r="J1599" i="3"/>
  <c r="J1579" i="3"/>
  <c r="J1557" i="3"/>
  <c r="J1535" i="3"/>
  <c r="J1515" i="3"/>
  <c r="J1493" i="3"/>
  <c r="J1471" i="3"/>
  <c r="J1451" i="3"/>
  <c r="J1429" i="3"/>
  <c r="J1407" i="3"/>
  <c r="J1382" i="3"/>
  <c r="J1356" i="3"/>
  <c r="J1331" i="3"/>
  <c r="J1306" i="3"/>
  <c r="J1255" i="3"/>
  <c r="J1198" i="3"/>
  <c r="J1147" i="3"/>
  <c r="J1063" i="3"/>
  <c r="J975" i="3"/>
  <c r="J902" i="3"/>
  <c r="J807" i="3"/>
  <c r="J719" i="3"/>
  <c r="J646" i="3"/>
  <c r="J390" i="3"/>
  <c r="J1365" i="3"/>
  <c r="J1861" i="3"/>
  <c r="J1853" i="3"/>
  <c r="J1845" i="3"/>
  <c r="J1837" i="3"/>
  <c r="J1829" i="3"/>
  <c r="J1821" i="3"/>
  <c r="J1813" i="3"/>
  <c r="J1805" i="3"/>
  <c r="J1797" i="3"/>
  <c r="J1789" i="3"/>
  <c r="J1781" i="3"/>
  <c r="J1773" i="3"/>
  <c r="J1765" i="3"/>
  <c r="J1757" i="3"/>
  <c r="J1749" i="3"/>
  <c r="J1741" i="3"/>
  <c r="J1733" i="3"/>
  <c r="J1725" i="3"/>
  <c r="J1717" i="3"/>
  <c r="J1709" i="3"/>
  <c r="J1699" i="3"/>
  <c r="J1687" i="3"/>
  <c r="J1677" i="3"/>
  <c r="J1667" i="3"/>
  <c r="J1655" i="3"/>
  <c r="J1645" i="3"/>
  <c r="J1635" i="3"/>
  <c r="J1623" i="3"/>
  <c r="J1613" i="3"/>
  <c r="J1603" i="3"/>
  <c r="J1591" i="3"/>
  <c r="J1581" i="3"/>
  <c r="J1571" i="3"/>
  <c r="J1559" i="3"/>
  <c r="J1549" i="3"/>
  <c r="J1539" i="3"/>
  <c r="J1527" i="3"/>
  <c r="J1517" i="3"/>
  <c r="J1507" i="3"/>
  <c r="J1495" i="3"/>
  <c r="J1485" i="3"/>
  <c r="J1475" i="3"/>
  <c r="J1463" i="3"/>
  <c r="J1453" i="3"/>
  <c r="J1443" i="3"/>
  <c r="J1431" i="3"/>
  <c r="J1421" i="3"/>
  <c r="J1411" i="3"/>
  <c r="J1398" i="3"/>
  <c r="J1386" i="3"/>
  <c r="J1372" i="3"/>
  <c r="J1359" i="3"/>
  <c r="J1347" i="3"/>
  <c r="J1334" i="3"/>
  <c r="J1322" i="3"/>
  <c r="J1308" i="3"/>
  <c r="J1294" i="3"/>
  <c r="J1278" i="3"/>
  <c r="J1259" i="3"/>
  <c r="J1238" i="3"/>
  <c r="J1215" i="3"/>
  <c r="J1195" i="3"/>
  <c r="J1174" i="3"/>
  <c r="J1151" i="3"/>
  <c r="J1131" i="3"/>
  <c r="J1102" i="3"/>
  <c r="J1070" i="3"/>
  <c r="J1038" i="3"/>
  <c r="J1006" i="3"/>
  <c r="J974" i="3"/>
  <c r="J942" i="3"/>
  <c r="J910" i="3"/>
  <c r="J878" i="3"/>
  <c r="J846" i="3"/>
  <c r="J814" i="3"/>
  <c r="J782" i="3"/>
  <c r="J750" i="3"/>
  <c r="J718" i="3"/>
  <c r="J686" i="3"/>
  <c r="J654" i="3"/>
  <c r="J621" i="3"/>
  <c r="J558" i="3"/>
  <c r="J409" i="3"/>
  <c r="J1534" i="3"/>
  <c r="J1986" i="3"/>
  <c r="J1978" i="3"/>
  <c r="J1970" i="3"/>
  <c r="J1962" i="3"/>
  <c r="J1954" i="3"/>
  <c r="J1946" i="3"/>
  <c r="J1938" i="3"/>
  <c r="J1930" i="3"/>
  <c r="J1922" i="3"/>
  <c r="J1914" i="3"/>
  <c r="J1906" i="3"/>
  <c r="J1898" i="3"/>
  <c r="J1890" i="3"/>
  <c r="J1882" i="3"/>
  <c r="J1874" i="3"/>
  <c r="J1866" i="3"/>
  <c r="J1850" i="3"/>
  <c r="J1842" i="3"/>
  <c r="J1834" i="3"/>
  <c r="J1826" i="3"/>
  <c r="J1818" i="3"/>
  <c r="J1810" i="3"/>
  <c r="J1802" i="3"/>
  <c r="J1794" i="3"/>
  <c r="J1786" i="3"/>
  <c r="J1778" i="3"/>
  <c r="J1770" i="3"/>
  <c r="J1762" i="3"/>
  <c r="J1754" i="3"/>
  <c r="J1746" i="3"/>
  <c r="J1738" i="3"/>
  <c r="J1730" i="3"/>
  <c r="J1722" i="3"/>
  <c r="J1714" i="3"/>
  <c r="J1706" i="3"/>
  <c r="J1694" i="3"/>
  <c r="J1684" i="3"/>
  <c r="J1674" i="3"/>
  <c r="J1662" i="3"/>
  <c r="J1652" i="3"/>
  <c r="J1642" i="3"/>
  <c r="J1630" i="3"/>
  <c r="J1620" i="3"/>
  <c r="J1610" i="3"/>
  <c r="J1598" i="3"/>
  <c r="J1588" i="3"/>
  <c r="J1578" i="3"/>
  <c r="J1566" i="3"/>
  <c r="J1556" i="3"/>
  <c r="J1546" i="3"/>
  <c r="J1524" i="3"/>
  <c r="J1514" i="3"/>
  <c r="J1502" i="3"/>
  <c r="J1492" i="3"/>
  <c r="J1482" i="3"/>
  <c r="J1470" i="3"/>
  <c r="J1460" i="3"/>
  <c r="J1450" i="3"/>
  <c r="J1438" i="3"/>
  <c r="J1428" i="3"/>
  <c r="J1418" i="3"/>
  <c r="J1406" i="3"/>
  <c r="J1394" i="3"/>
  <c r="J1380" i="3"/>
  <c r="J1367" i="3"/>
  <c r="J1355" i="3"/>
  <c r="J1342" i="3"/>
  <c r="J1330" i="3"/>
  <c r="J1316" i="3"/>
  <c r="J1303" i="3"/>
  <c r="J1287" i="3"/>
  <c r="J1271" i="3"/>
  <c r="J1251" i="3"/>
  <c r="J1230" i="3"/>
  <c r="J1207" i="3"/>
  <c r="J1187" i="3"/>
  <c r="J1166" i="3"/>
  <c r="J1143" i="3"/>
  <c r="J1119" i="3"/>
  <c r="J1087" i="3"/>
  <c r="J1055" i="3"/>
  <c r="J1023" i="3"/>
  <c r="J991" i="3"/>
  <c r="J959" i="3"/>
  <c r="J927" i="3"/>
  <c r="J895" i="3"/>
  <c r="J863" i="3"/>
  <c r="J831" i="3"/>
  <c r="J799" i="3"/>
  <c r="J767" i="3"/>
  <c r="J735" i="3"/>
  <c r="J703" i="3"/>
  <c r="J671" i="3"/>
  <c r="J639" i="3"/>
  <c r="J597" i="3"/>
  <c r="J518" i="3"/>
  <c r="J346" i="3"/>
  <c r="J1248" i="3"/>
  <c r="J1302" i="3"/>
  <c r="J1286" i="3"/>
  <c r="J1270" i="3"/>
  <c r="J1247" i="3"/>
  <c r="J1227" i="3"/>
  <c r="J1206" i="3"/>
  <c r="J1183" i="3"/>
  <c r="J1163" i="3"/>
  <c r="J1142" i="3"/>
  <c r="J1118" i="3"/>
  <c r="J1086" i="3"/>
  <c r="J1054" i="3"/>
  <c r="J1022" i="3"/>
  <c r="J990" i="3"/>
  <c r="J958" i="3"/>
  <c r="J926" i="3"/>
  <c r="J894" i="3"/>
  <c r="J862" i="3"/>
  <c r="J830" i="3"/>
  <c r="J798" i="3"/>
  <c r="J766" i="3"/>
  <c r="J734" i="3"/>
  <c r="J702" i="3"/>
  <c r="J670" i="3"/>
  <c r="J638" i="3"/>
  <c r="J593" i="3"/>
  <c r="J496" i="3"/>
  <c r="J327" i="3"/>
  <c r="J1992" i="3"/>
  <c r="J1984" i="3"/>
  <c r="J1976" i="3"/>
  <c r="J1968" i="3"/>
  <c r="J1960" i="3"/>
  <c r="J1952" i="3"/>
  <c r="J1944" i="3"/>
  <c r="J1936" i="3"/>
  <c r="J1928" i="3"/>
  <c r="J1920" i="3"/>
  <c r="J1912" i="3"/>
  <c r="J1904" i="3"/>
  <c r="J1896" i="3"/>
  <c r="J1888" i="3"/>
  <c r="J1880" i="3"/>
  <c r="J1872" i="3"/>
  <c r="J1864" i="3"/>
  <c r="J1856" i="3"/>
  <c r="J1848" i="3"/>
  <c r="J1840" i="3"/>
  <c r="J1832" i="3"/>
  <c r="J1824" i="3"/>
  <c r="J1816" i="3"/>
  <c r="J1808" i="3"/>
  <c r="J1800" i="3"/>
  <c r="J1792" i="3"/>
  <c r="J1784" i="3"/>
  <c r="J1776" i="3"/>
  <c r="J1768" i="3"/>
  <c r="J1760" i="3"/>
  <c r="J1752" i="3"/>
  <c r="J1744" i="3"/>
  <c r="J1736" i="3"/>
  <c r="J1728" i="3"/>
  <c r="J1720" i="3"/>
  <c r="J1712" i="3"/>
  <c r="J1702" i="3"/>
  <c r="J1692" i="3"/>
  <c r="J1682" i="3"/>
  <c r="J1670" i="3"/>
  <c r="J1660" i="3"/>
  <c r="J1650" i="3"/>
  <c r="J1638" i="3"/>
  <c r="J1628" i="3"/>
  <c r="J1618" i="3"/>
  <c r="J1606" i="3"/>
  <c r="J1596" i="3"/>
  <c r="J1586" i="3"/>
  <c r="J1574" i="3"/>
  <c r="J1564" i="3"/>
  <c r="J1554" i="3"/>
  <c r="J1542" i="3"/>
  <c r="J1532" i="3"/>
  <c r="J1522" i="3"/>
  <c r="J1510" i="3"/>
  <c r="J1500" i="3"/>
  <c r="J1490" i="3"/>
  <c r="J1478" i="3"/>
  <c r="J1468" i="3"/>
  <c r="J1458" i="3"/>
  <c r="J1446" i="3"/>
  <c r="J1436" i="3"/>
  <c r="J1426" i="3"/>
  <c r="J1414" i="3"/>
  <c r="J1403" i="3"/>
  <c r="J1390" i="3"/>
  <c r="J1378" i="3"/>
  <c r="J1364" i="3"/>
  <c r="J1351" i="3"/>
  <c r="J1339" i="3"/>
  <c r="J1326" i="3"/>
  <c r="J1314" i="3"/>
  <c r="J1300" i="3"/>
  <c r="J1284" i="3"/>
  <c r="J1267" i="3"/>
  <c r="J1246" i="3"/>
  <c r="J1223" i="3"/>
  <c r="J1203" i="3"/>
  <c r="J1182" i="3"/>
  <c r="J1159" i="3"/>
  <c r="J1139" i="3"/>
  <c r="J1111" i="3"/>
  <c r="J1079" i="3"/>
  <c r="J1047" i="3"/>
  <c r="J1015" i="3"/>
  <c r="J983" i="3"/>
  <c r="J951" i="3"/>
  <c r="J919" i="3"/>
  <c r="J887" i="3"/>
  <c r="J855" i="3"/>
  <c r="J823" i="3"/>
  <c r="J791" i="3"/>
  <c r="J759" i="3"/>
  <c r="J727" i="3"/>
  <c r="J695" i="3"/>
  <c r="J663" i="3"/>
  <c r="J631" i="3"/>
  <c r="J581" i="3"/>
  <c r="J473" i="3"/>
  <c r="J310" i="3"/>
  <c r="J1024" i="3"/>
  <c r="J1991" i="3"/>
  <c r="J1983" i="3"/>
  <c r="J1975" i="3"/>
  <c r="J1967" i="3"/>
  <c r="J1959" i="3"/>
  <c r="J1951" i="3"/>
  <c r="J1943" i="3"/>
  <c r="J1935" i="3"/>
  <c r="J1927" i="3"/>
  <c r="J1919" i="3"/>
  <c r="J1911" i="3"/>
  <c r="J1903" i="3"/>
  <c r="J1895" i="3"/>
  <c r="J1887" i="3"/>
  <c r="J1879" i="3"/>
  <c r="J1871" i="3"/>
  <c r="J1863" i="3"/>
  <c r="J1855" i="3"/>
  <c r="J1847" i="3"/>
  <c r="J1839" i="3"/>
  <c r="J1831" i="3"/>
  <c r="J1823" i="3"/>
  <c r="J1815" i="3"/>
  <c r="J1807" i="3"/>
  <c r="J1799" i="3"/>
  <c r="J1791" i="3"/>
  <c r="J1783" i="3"/>
  <c r="J1775" i="3"/>
  <c r="J1767" i="3"/>
  <c r="J1759" i="3"/>
  <c r="J1751" i="3"/>
  <c r="J1743" i="3"/>
  <c r="J1735" i="3"/>
  <c r="J1727" i="3"/>
  <c r="J1719" i="3"/>
  <c r="J1711" i="3"/>
  <c r="J1701" i="3"/>
  <c r="J1691" i="3"/>
  <c r="J1679" i="3"/>
  <c r="J1669" i="3"/>
  <c r="J1659" i="3"/>
  <c r="J1647" i="3"/>
  <c r="J1637" i="3"/>
  <c r="J1627" i="3"/>
  <c r="J1615" i="3"/>
  <c r="J1605" i="3"/>
  <c r="J1595" i="3"/>
  <c r="J1583" i="3"/>
  <c r="J1573" i="3"/>
  <c r="J1563" i="3"/>
  <c r="J1551" i="3"/>
  <c r="J1541" i="3"/>
  <c r="J1531" i="3"/>
  <c r="J1519" i="3"/>
  <c r="J1509" i="3"/>
  <c r="J1499" i="3"/>
  <c r="J1487" i="3"/>
  <c r="J1477" i="3"/>
  <c r="J1467" i="3"/>
  <c r="J1455" i="3"/>
  <c r="J1435" i="3"/>
  <c r="J1423" i="3"/>
  <c r="J1413" i="3"/>
  <c r="J1402" i="3"/>
  <c r="J1388" i="3"/>
  <c r="J1375" i="3"/>
  <c r="J1363" i="3"/>
  <c r="J1350" i="3"/>
  <c r="J1338" i="3"/>
  <c r="J1324" i="3"/>
  <c r="J1311" i="3"/>
  <c r="J1299" i="3"/>
  <c r="J1283" i="3"/>
  <c r="J1263" i="3"/>
  <c r="J1243" i="3"/>
  <c r="J1222" i="3"/>
  <c r="J1199" i="3"/>
  <c r="J1179" i="3"/>
  <c r="J1158" i="3"/>
  <c r="J1135" i="3"/>
  <c r="J1110" i="3"/>
  <c r="J1078" i="3"/>
  <c r="J1046" i="3"/>
  <c r="J1014" i="3"/>
  <c r="J982" i="3"/>
  <c r="J950" i="3"/>
  <c r="J918" i="3"/>
  <c r="J886" i="3"/>
  <c r="J854" i="3"/>
  <c r="J822" i="3"/>
  <c r="J790" i="3"/>
  <c r="J758" i="3"/>
  <c r="J726" i="3"/>
  <c r="J694" i="3"/>
  <c r="J662" i="3"/>
  <c r="J630" i="3"/>
  <c r="J577" i="3"/>
  <c r="J454" i="3"/>
  <c r="J1656" i="3"/>
  <c r="J809" i="3"/>
  <c r="J513" i="3"/>
  <c r="J494" i="3"/>
  <c r="J472" i="3"/>
  <c r="J449" i="3"/>
  <c r="J430" i="3"/>
  <c r="J408" i="3"/>
  <c r="J385" i="3"/>
  <c r="J366" i="3"/>
  <c r="J345" i="3"/>
  <c r="J325" i="3"/>
  <c r="J308" i="3"/>
  <c r="J1341" i="3"/>
  <c r="J1120" i="3"/>
  <c r="J1003" i="3"/>
  <c r="J1405" i="3"/>
  <c r="J1397" i="3"/>
  <c r="J1389" i="3"/>
  <c r="J1381" i="3"/>
  <c r="J1373" i="3"/>
  <c r="J1357" i="3"/>
  <c r="J1349" i="3"/>
  <c r="J1333" i="3"/>
  <c r="J1325" i="3"/>
  <c r="J1317" i="3"/>
  <c r="J1309" i="3"/>
  <c r="J1301" i="3"/>
  <c r="J1293" i="3"/>
  <c r="J1285" i="3"/>
  <c r="J1277" i="3"/>
  <c r="J1269" i="3"/>
  <c r="J1261" i="3"/>
  <c r="J1253" i="3"/>
  <c r="J1245" i="3"/>
  <c r="J1237" i="3"/>
  <c r="J1229" i="3"/>
  <c r="J1221" i="3"/>
  <c r="J1213" i="3"/>
  <c r="J1205" i="3"/>
  <c r="J1197" i="3"/>
  <c r="J1189" i="3"/>
  <c r="J1181" i="3"/>
  <c r="J1173" i="3"/>
  <c r="J1165" i="3"/>
  <c r="J1157" i="3"/>
  <c r="J1149" i="3"/>
  <c r="J1141" i="3"/>
  <c r="J1133" i="3"/>
  <c r="J1125" i="3"/>
  <c r="J1117" i="3"/>
  <c r="J1109" i="3"/>
  <c r="J1101" i="3"/>
  <c r="J1093" i="3"/>
  <c r="J1085" i="3"/>
  <c r="J1077" i="3"/>
  <c r="J1069" i="3"/>
  <c r="J1061" i="3"/>
  <c r="J1053" i="3"/>
  <c r="J1045" i="3"/>
  <c r="J1037" i="3"/>
  <c r="J1029" i="3"/>
  <c r="J1021" i="3"/>
  <c r="J1013" i="3"/>
  <c r="J1005" i="3"/>
  <c r="J997" i="3"/>
  <c r="J989" i="3"/>
  <c r="J981" i="3"/>
  <c r="J973" i="3"/>
  <c r="J965" i="3"/>
  <c r="J957" i="3"/>
  <c r="J949" i="3"/>
  <c r="J941" i="3"/>
  <c r="J933" i="3"/>
  <c r="J925" i="3"/>
  <c r="J917" i="3"/>
  <c r="J909" i="3"/>
  <c r="J901" i="3"/>
  <c r="J893" i="3"/>
  <c r="J885" i="3"/>
  <c r="J877" i="3"/>
  <c r="J869" i="3"/>
  <c r="J861" i="3"/>
  <c r="J853" i="3"/>
  <c r="J845" i="3"/>
  <c r="J837" i="3"/>
  <c r="J829" i="3"/>
  <c r="J821" i="3"/>
  <c r="J813" i="3"/>
  <c r="J805" i="3"/>
  <c r="J797" i="3"/>
  <c r="J789" i="3"/>
  <c r="J781" i="3"/>
  <c r="J773" i="3"/>
  <c r="J765" i="3"/>
  <c r="J757" i="3"/>
  <c r="J749" i="3"/>
  <c r="J741" i="3"/>
  <c r="J733" i="3"/>
  <c r="J725" i="3"/>
  <c r="J717" i="3"/>
  <c r="J709" i="3"/>
  <c r="J701" i="3"/>
  <c r="J693" i="3"/>
  <c r="J685" i="3"/>
  <c r="J677" i="3"/>
  <c r="J669" i="3"/>
  <c r="J661" i="3"/>
  <c r="J653" i="3"/>
  <c r="J645" i="3"/>
  <c r="J637" i="3"/>
  <c r="J629" i="3"/>
  <c r="J620" i="3"/>
  <c r="J608" i="3"/>
  <c r="J592" i="3"/>
  <c r="J576" i="3"/>
  <c r="J553" i="3"/>
  <c r="J534" i="3"/>
  <c r="J512" i="3"/>
  <c r="J489" i="3"/>
  <c r="J470" i="3"/>
  <c r="J448" i="3"/>
  <c r="J425" i="3"/>
  <c r="J406" i="3"/>
  <c r="J384" i="3"/>
  <c r="J361" i="3"/>
  <c r="J343" i="3"/>
  <c r="J324" i="3"/>
  <c r="J303" i="3"/>
  <c r="J1115" i="3"/>
  <c r="J713" i="3"/>
  <c r="J1268" i="3"/>
  <c r="J1260" i="3"/>
  <c r="J1252" i="3"/>
  <c r="J1244" i="3"/>
  <c r="J1236" i="3"/>
  <c r="J1228" i="3"/>
  <c r="J1220" i="3"/>
  <c r="J1212" i="3"/>
  <c r="J1204" i="3"/>
  <c r="J1196" i="3"/>
  <c r="J1188" i="3"/>
  <c r="J1180" i="3"/>
  <c r="J1172" i="3"/>
  <c r="J1164" i="3"/>
  <c r="J1156" i="3"/>
  <c r="J1148" i="3"/>
  <c r="J1140" i="3"/>
  <c r="J1132" i="3"/>
  <c r="J1124" i="3"/>
  <c r="J1116" i="3"/>
  <c r="J1108" i="3"/>
  <c r="J1100" i="3"/>
  <c r="J1092" i="3"/>
  <c r="J1084" i="3"/>
  <c r="J1076" i="3"/>
  <c r="J1068" i="3"/>
  <c r="J1060" i="3"/>
  <c r="J1052" i="3"/>
  <c r="J1044" i="3"/>
  <c r="J1036" i="3"/>
  <c r="J1028" i="3"/>
  <c r="J1020" i="3"/>
  <c r="J1012" i="3"/>
  <c r="J1004" i="3"/>
  <c r="J996" i="3"/>
  <c r="J988" i="3"/>
  <c r="J980" i="3"/>
  <c r="J972" i="3"/>
  <c r="J964" i="3"/>
  <c r="J956" i="3"/>
  <c r="J948" i="3"/>
  <c r="J940" i="3"/>
  <c r="J932" i="3"/>
  <c r="J924" i="3"/>
  <c r="J916" i="3"/>
  <c r="J908" i="3"/>
  <c r="J900" i="3"/>
  <c r="J892" i="3"/>
  <c r="J884" i="3"/>
  <c r="J876" i="3"/>
  <c r="J868" i="3"/>
  <c r="J860" i="3"/>
  <c r="J852" i="3"/>
  <c r="J844" i="3"/>
  <c r="J836" i="3"/>
  <c r="J828" i="3"/>
  <c r="J820" i="3"/>
  <c r="J812" i="3"/>
  <c r="J804" i="3"/>
  <c r="J796" i="3"/>
  <c r="J788" i="3"/>
  <c r="J780" i="3"/>
  <c r="J772" i="3"/>
  <c r="J764" i="3"/>
  <c r="J756" i="3"/>
  <c r="J748" i="3"/>
  <c r="J740" i="3"/>
  <c r="J732" i="3"/>
  <c r="J724" i="3"/>
  <c r="J716" i="3"/>
  <c r="J708" i="3"/>
  <c r="J700" i="3"/>
  <c r="J692" i="3"/>
  <c r="J684" i="3"/>
  <c r="J676" i="3"/>
  <c r="J668" i="3"/>
  <c r="J660" i="3"/>
  <c r="J652" i="3"/>
  <c r="J644" i="3"/>
  <c r="J636" i="3"/>
  <c r="J628" i="3"/>
  <c r="J618" i="3"/>
  <c r="J606" i="3"/>
  <c r="J590" i="3"/>
  <c r="J574" i="3"/>
  <c r="J552" i="3"/>
  <c r="J529" i="3"/>
  <c r="J510" i="3"/>
  <c r="J488" i="3"/>
  <c r="J465" i="3"/>
  <c r="J446" i="3"/>
  <c r="J424" i="3"/>
  <c r="J401" i="3"/>
  <c r="J382" i="3"/>
  <c r="J360" i="3"/>
  <c r="J338" i="3"/>
  <c r="J322" i="3"/>
  <c r="J302" i="3"/>
  <c r="J1123" i="3"/>
  <c r="J1107" i="3"/>
  <c r="J1099" i="3"/>
  <c r="J1091" i="3"/>
  <c r="J1083" i="3"/>
  <c r="J1075" i="3"/>
  <c r="J1067" i="3"/>
  <c r="J1059" i="3"/>
  <c r="J1051" i="3"/>
  <c r="J1043" i="3"/>
  <c r="J1035" i="3"/>
  <c r="J1027" i="3"/>
  <c r="J1019" i="3"/>
  <c r="J1011" i="3"/>
  <c r="J995" i="3"/>
  <c r="J987" i="3"/>
  <c r="J979" i="3"/>
  <c r="J971" i="3"/>
  <c r="J963" i="3"/>
  <c r="J955" i="3"/>
  <c r="J947" i="3"/>
  <c r="J939" i="3"/>
  <c r="J931" i="3"/>
  <c r="J923" i="3"/>
  <c r="J915" i="3"/>
  <c r="J907" i="3"/>
  <c r="J899" i="3"/>
  <c r="J891" i="3"/>
  <c r="J883" i="3"/>
  <c r="J875" i="3"/>
  <c r="J867" i="3"/>
  <c r="J859" i="3"/>
  <c r="J851" i="3"/>
  <c r="J843" i="3"/>
  <c r="J835" i="3"/>
  <c r="J827" i="3"/>
  <c r="J819" i="3"/>
  <c r="J811" i="3"/>
  <c r="J803" i="3"/>
  <c r="J795" i="3"/>
  <c r="J787" i="3"/>
  <c r="J779" i="3"/>
  <c r="J771" i="3"/>
  <c r="J763" i="3"/>
  <c r="J755" i="3"/>
  <c r="J747" i="3"/>
  <c r="J739" i="3"/>
  <c r="J731" i="3"/>
  <c r="J723" i="3"/>
  <c r="J715" i="3"/>
  <c r="J707" i="3"/>
  <c r="J699" i="3"/>
  <c r="J691" i="3"/>
  <c r="J683" i="3"/>
  <c r="J675" i="3"/>
  <c r="J667" i="3"/>
  <c r="J659" i="3"/>
  <c r="J651" i="3"/>
  <c r="J643" i="3"/>
  <c r="J635" i="3"/>
  <c r="J626" i="3"/>
  <c r="J617" i="3"/>
  <c r="J605" i="3"/>
  <c r="J589" i="3"/>
  <c r="J569" i="3"/>
  <c r="J550" i="3"/>
  <c r="J528" i="3"/>
  <c r="J505" i="3"/>
  <c r="J486" i="3"/>
  <c r="J464" i="3"/>
  <c r="J441" i="3"/>
  <c r="J422" i="3"/>
  <c r="J400" i="3"/>
  <c r="J377" i="3"/>
  <c r="J358" i="3"/>
  <c r="J337" i="3"/>
  <c r="K318" i="3"/>
  <c r="J300" i="3"/>
  <c r="J1408" i="3"/>
  <c r="J1296" i="3"/>
  <c r="J937" i="3"/>
  <c r="J664" i="3"/>
  <c r="J1298" i="3"/>
  <c r="J1290" i="3"/>
  <c r="J1282" i="3"/>
  <c r="J1274" i="3"/>
  <c r="J1266" i="3"/>
  <c r="J1258" i="3"/>
  <c r="J1250" i="3"/>
  <c r="J1242" i="3"/>
  <c r="J1234" i="3"/>
  <c r="J1226" i="3"/>
  <c r="J1218" i="3"/>
  <c r="J1210" i="3"/>
  <c r="J1202" i="3"/>
  <c r="J1194" i="3"/>
  <c r="J1186" i="3"/>
  <c r="J1178" i="3"/>
  <c r="J1170" i="3"/>
  <c r="J1162" i="3"/>
  <c r="J1154" i="3"/>
  <c r="J1146" i="3"/>
  <c r="J1138" i="3"/>
  <c r="J1130" i="3"/>
  <c r="J1122" i="3"/>
  <c r="J1114" i="3"/>
  <c r="J1106" i="3"/>
  <c r="J1098" i="3"/>
  <c r="J1090" i="3"/>
  <c r="J1082" i="3"/>
  <c r="J1074" i="3"/>
  <c r="J1066" i="3"/>
  <c r="J1058" i="3"/>
  <c r="J1050" i="3"/>
  <c r="J1042" i="3"/>
  <c r="J1034" i="3"/>
  <c r="J1026" i="3"/>
  <c r="J1018" i="3"/>
  <c r="J1010" i="3"/>
  <c r="J1002" i="3"/>
  <c r="J994" i="3"/>
  <c r="J986" i="3"/>
  <c r="J978" i="3"/>
  <c r="J970" i="3"/>
  <c r="J962" i="3"/>
  <c r="J954" i="3"/>
  <c r="J946" i="3"/>
  <c r="J938" i="3"/>
  <c r="J930" i="3"/>
  <c r="J922" i="3"/>
  <c r="J914" i="3"/>
  <c r="J906" i="3"/>
  <c r="J898" i="3"/>
  <c r="J890" i="3"/>
  <c r="J882" i="3"/>
  <c r="J874" i="3"/>
  <c r="J866" i="3"/>
  <c r="J858" i="3"/>
  <c r="J850" i="3"/>
  <c r="J842" i="3"/>
  <c r="J834" i="3"/>
  <c r="J826" i="3"/>
  <c r="J818" i="3"/>
  <c r="J810" i="3"/>
  <c r="J802" i="3"/>
  <c r="J794" i="3"/>
  <c r="J786" i="3"/>
  <c r="J778" i="3"/>
  <c r="J770" i="3"/>
  <c r="J762" i="3"/>
  <c r="J754" i="3"/>
  <c r="J746" i="3"/>
  <c r="J738" i="3"/>
  <c r="J730" i="3"/>
  <c r="J722" i="3"/>
  <c r="J714" i="3"/>
  <c r="J706" i="3"/>
  <c r="J698" i="3"/>
  <c r="J690" i="3"/>
  <c r="J682" i="3"/>
  <c r="J674" i="3"/>
  <c r="J666" i="3"/>
  <c r="J658" i="3"/>
  <c r="J650" i="3"/>
  <c r="J642" i="3"/>
  <c r="J634" i="3"/>
  <c r="J625" i="3"/>
  <c r="J616" i="3"/>
  <c r="J601" i="3"/>
  <c r="J585" i="3"/>
  <c r="J568" i="3"/>
  <c r="J545" i="3"/>
  <c r="J526" i="3"/>
  <c r="J504" i="3"/>
  <c r="J481" i="3"/>
  <c r="J462" i="3"/>
  <c r="J440" i="3"/>
  <c r="J417" i="3"/>
  <c r="J398" i="3"/>
  <c r="J376" i="3"/>
  <c r="J353" i="3"/>
  <c r="J335" i="3"/>
  <c r="J317" i="3"/>
  <c r="J1168" i="3"/>
  <c r="J1705" i="3"/>
  <c r="J1697" i="3"/>
  <c r="J1689" i="3"/>
  <c r="J1681" i="3"/>
  <c r="J1673" i="3"/>
  <c r="J1665" i="3"/>
  <c r="J1657" i="3"/>
  <c r="J1649" i="3"/>
  <c r="J1641" i="3"/>
  <c r="J1633" i="3"/>
  <c r="J1625" i="3"/>
  <c r="J1617" i="3"/>
  <c r="J1609" i="3"/>
  <c r="J1601" i="3"/>
  <c r="J1593" i="3"/>
  <c r="J1585" i="3"/>
  <c r="J1577" i="3"/>
  <c r="J1569" i="3"/>
  <c r="J1561" i="3"/>
  <c r="J1553" i="3"/>
  <c r="J1545" i="3"/>
  <c r="J1537" i="3"/>
  <c r="J1529" i="3"/>
  <c r="J1521" i="3"/>
  <c r="J1513" i="3"/>
  <c r="J1505" i="3"/>
  <c r="J1497" i="3"/>
  <c r="J1489" i="3"/>
  <c r="J1481" i="3"/>
  <c r="J1473" i="3"/>
  <c r="J1465" i="3"/>
  <c r="J1457" i="3"/>
  <c r="J1449" i="3"/>
  <c r="J1441" i="3"/>
  <c r="J1433" i="3"/>
  <c r="J1425" i="3"/>
  <c r="J1417" i="3"/>
  <c r="J1409" i="3"/>
  <c r="J1401" i="3"/>
  <c r="J1393" i="3"/>
  <c r="J1385" i="3"/>
  <c r="J1377" i="3"/>
  <c r="J1369" i="3"/>
  <c r="J1361" i="3"/>
  <c r="J1353" i="3"/>
  <c r="J1345" i="3"/>
  <c r="J1337" i="3"/>
  <c r="J1329" i="3"/>
  <c r="J1321" i="3"/>
  <c r="J1313" i="3"/>
  <c r="J1305" i="3"/>
  <c r="J1297" i="3"/>
  <c r="J1289" i="3"/>
  <c r="J1281" i="3"/>
  <c r="J1273" i="3"/>
  <c r="J1265" i="3"/>
  <c r="J1257" i="3"/>
  <c r="J1249" i="3"/>
  <c r="J1241" i="3"/>
  <c r="J1233" i="3"/>
  <c r="J1225" i="3"/>
  <c r="J1217" i="3"/>
  <c r="J1209" i="3"/>
  <c r="J1201" i="3"/>
  <c r="J1193" i="3"/>
  <c r="J1185" i="3"/>
  <c r="J1177" i="3"/>
  <c r="J1169" i="3"/>
  <c r="J1161" i="3"/>
  <c r="J1153" i="3"/>
  <c r="J1145" i="3"/>
  <c r="J1137" i="3"/>
  <c r="J1129" i="3"/>
  <c r="J1121" i="3"/>
  <c r="J1113" i="3"/>
  <c r="J1105" i="3"/>
  <c r="J1097" i="3"/>
  <c r="J1089" i="3"/>
  <c r="J1081" i="3"/>
  <c r="J1073" i="3"/>
  <c r="J1065" i="3"/>
  <c r="J1057" i="3"/>
  <c r="J1049" i="3"/>
  <c r="J1041" i="3"/>
  <c r="J1033" i="3"/>
  <c r="J1025" i="3"/>
  <c r="J1017" i="3"/>
  <c r="J1009" i="3"/>
  <c r="J1001" i="3"/>
  <c r="J993" i="3"/>
  <c r="J985" i="3"/>
  <c r="J977" i="3"/>
  <c r="J969" i="3"/>
  <c r="J961" i="3"/>
  <c r="J953" i="3"/>
  <c r="J945" i="3"/>
  <c r="J929" i="3"/>
  <c r="J921" i="3"/>
  <c r="J913" i="3"/>
  <c r="J905" i="3"/>
  <c r="J897" i="3"/>
  <c r="J889" i="3"/>
  <c r="J881" i="3"/>
  <c r="J873" i="3"/>
  <c r="J865" i="3"/>
  <c r="J857" i="3"/>
  <c r="J849" i="3"/>
  <c r="J841" i="3"/>
  <c r="J833" i="3"/>
  <c r="J825" i="3"/>
  <c r="J817" i="3"/>
  <c r="J801" i="3"/>
  <c r="J793" i="3"/>
  <c r="J785" i="3"/>
  <c r="J777" i="3"/>
  <c r="J769" i="3"/>
  <c r="J761" i="3"/>
  <c r="J753" i="3"/>
  <c r="J745" i="3"/>
  <c r="J737" i="3"/>
  <c r="J729" i="3"/>
  <c r="J721" i="3"/>
  <c r="J705" i="3"/>
  <c r="J697" i="3"/>
  <c r="J689" i="3"/>
  <c r="J681" i="3"/>
  <c r="J673" i="3"/>
  <c r="J665" i="3"/>
  <c r="J657" i="3"/>
  <c r="J649" i="3"/>
  <c r="J641" i="3"/>
  <c r="J633" i="3"/>
  <c r="J624" i="3"/>
  <c r="J614" i="3"/>
  <c r="J600" i="3"/>
  <c r="J584" i="3"/>
  <c r="J566" i="3"/>
  <c r="J544" i="3"/>
  <c r="J521" i="3"/>
  <c r="J502" i="3"/>
  <c r="J480" i="3"/>
  <c r="J457" i="3"/>
  <c r="J438" i="3"/>
  <c r="J416" i="3"/>
  <c r="J393" i="3"/>
  <c r="J374" i="3"/>
  <c r="J352" i="3"/>
  <c r="J330" i="3"/>
  <c r="J315" i="3"/>
  <c r="J1680" i="3"/>
  <c r="J1552" i="3"/>
  <c r="J1280" i="3"/>
  <c r="J1040" i="3"/>
  <c r="J1704" i="3"/>
  <c r="J1696" i="3"/>
  <c r="J1688" i="3"/>
  <c r="J1672" i="3"/>
  <c r="J1664" i="3"/>
  <c r="J1648" i="3"/>
  <c r="J1640" i="3"/>
  <c r="J1632" i="3"/>
  <c r="J1624" i="3"/>
  <c r="J1616" i="3"/>
  <c r="J1608" i="3"/>
  <c r="J1592" i="3"/>
  <c r="J1584" i="3"/>
  <c r="J1576" i="3"/>
  <c r="J1568" i="3"/>
  <c r="J1560" i="3"/>
  <c r="J1544" i="3"/>
  <c r="J1536" i="3"/>
  <c r="J1528" i="3"/>
  <c r="J1520" i="3"/>
  <c r="J1512" i="3"/>
  <c r="J1504" i="3"/>
  <c r="J1496" i="3"/>
  <c r="J1488" i="3"/>
  <c r="J1480" i="3"/>
  <c r="J1472" i="3"/>
  <c r="J1464" i="3"/>
  <c r="J1456" i="3"/>
  <c r="J1448" i="3"/>
  <c r="J1440" i="3"/>
  <c r="J1432" i="3"/>
  <c r="J1424" i="3"/>
  <c r="J1416" i="3"/>
  <c r="J1400" i="3"/>
  <c r="J1392" i="3"/>
  <c r="J1384" i="3"/>
  <c r="J1376" i="3"/>
  <c r="J1368" i="3"/>
  <c r="J1360" i="3"/>
  <c r="J1352" i="3"/>
  <c r="J1344" i="3"/>
  <c r="J1336" i="3"/>
  <c r="J1328" i="3"/>
  <c r="J1320" i="3"/>
  <c r="J1312" i="3"/>
  <c r="J1304" i="3"/>
  <c r="J1288" i="3"/>
  <c r="J1272" i="3"/>
  <c r="J1264" i="3"/>
  <c r="J1256" i="3"/>
  <c r="J1240" i="3"/>
  <c r="J1232" i="3"/>
  <c r="J1224" i="3"/>
  <c r="J1216" i="3"/>
  <c r="J1208" i="3"/>
  <c r="J1200" i="3"/>
  <c r="J1192" i="3"/>
  <c r="J1184" i="3"/>
  <c r="J1176" i="3"/>
  <c r="J1160" i="3"/>
  <c r="J1152" i="3"/>
  <c r="J1144" i="3"/>
  <c r="J1136" i="3"/>
  <c r="J1128" i="3"/>
  <c r="J1112" i="3"/>
  <c r="J1104" i="3"/>
  <c r="J1096" i="3"/>
  <c r="J1088" i="3"/>
  <c r="J1080" i="3"/>
  <c r="J1072" i="3"/>
  <c r="J1064" i="3"/>
  <c r="J1056" i="3"/>
  <c r="J1048" i="3"/>
  <c r="J1032" i="3"/>
  <c r="J1016" i="3"/>
  <c r="J1008" i="3"/>
  <c r="J1000" i="3"/>
  <c r="J992" i="3"/>
  <c r="J984" i="3"/>
  <c r="J976" i="3"/>
  <c r="J968" i="3"/>
  <c r="J960" i="3"/>
  <c r="J952" i="3"/>
  <c r="J944" i="3"/>
  <c r="J936" i="3"/>
  <c r="J928" i="3"/>
  <c r="J920" i="3"/>
  <c r="J912" i="3"/>
  <c r="J904" i="3"/>
  <c r="J896" i="3"/>
  <c r="J888" i="3"/>
  <c r="J880" i="3"/>
  <c r="J872" i="3"/>
  <c r="J864" i="3"/>
  <c r="J856" i="3"/>
  <c r="J848" i="3"/>
  <c r="J840" i="3"/>
  <c r="J832" i="3"/>
  <c r="J824" i="3"/>
  <c r="J816" i="3"/>
  <c r="J808" i="3"/>
  <c r="J800" i="3"/>
  <c r="J792" i="3"/>
  <c r="J784" i="3"/>
  <c r="J776" i="3"/>
  <c r="J768" i="3"/>
  <c r="J760" i="3"/>
  <c r="J752" i="3"/>
  <c r="J744" i="3"/>
  <c r="J736" i="3"/>
  <c r="J728" i="3"/>
  <c r="J720" i="3"/>
  <c r="J712" i="3"/>
  <c r="J704" i="3"/>
  <c r="J696" i="3"/>
  <c r="J688" i="3"/>
  <c r="J680" i="3"/>
  <c r="J672" i="3"/>
  <c r="J656" i="3"/>
  <c r="J648" i="3"/>
  <c r="J640" i="3"/>
  <c r="J632" i="3"/>
  <c r="J623" i="3"/>
  <c r="J613" i="3"/>
  <c r="J598" i="3"/>
  <c r="J582" i="3"/>
  <c r="J561" i="3"/>
  <c r="J542" i="3"/>
  <c r="J520" i="3"/>
  <c r="J497" i="3"/>
  <c r="J478" i="3"/>
  <c r="J456" i="3"/>
  <c r="J433" i="3"/>
  <c r="J414" i="3"/>
  <c r="J392" i="3"/>
  <c r="J369" i="3"/>
  <c r="J351" i="3"/>
  <c r="J329" i="3"/>
  <c r="J311" i="3"/>
  <c r="J615" i="3"/>
  <c r="J607" i="3"/>
  <c r="J599" i="3"/>
  <c r="J591" i="3"/>
  <c r="J583" i="3"/>
  <c r="J575" i="3"/>
  <c r="J567" i="3"/>
  <c r="J559" i="3"/>
  <c r="J551" i="3"/>
  <c r="J543" i="3"/>
  <c r="J535" i="3"/>
  <c r="J527" i="3"/>
  <c r="J519" i="3"/>
  <c r="J511" i="3"/>
  <c r="J503" i="3"/>
  <c r="J495" i="3"/>
  <c r="J487" i="3"/>
  <c r="J479" i="3"/>
  <c r="J471" i="3"/>
  <c r="J463" i="3"/>
  <c r="J455" i="3"/>
  <c r="J447" i="3"/>
  <c r="J439" i="3"/>
  <c r="J431" i="3"/>
  <c r="J423" i="3"/>
  <c r="J415" i="3"/>
  <c r="J407" i="3"/>
  <c r="J399" i="3"/>
  <c r="J391" i="3"/>
  <c r="J383" i="3"/>
  <c r="J375" i="3"/>
  <c r="J367" i="3"/>
  <c r="J359" i="3"/>
  <c r="J344" i="3"/>
  <c r="J336" i="3"/>
  <c r="J328" i="3"/>
  <c r="J323" i="3"/>
  <c r="J316" i="3"/>
  <c r="J309" i="3"/>
  <c r="J301" i="3"/>
  <c r="J573" i="3"/>
  <c r="J565" i="3"/>
  <c r="J557" i="3"/>
  <c r="J549" i="3"/>
  <c r="J541" i="3"/>
  <c r="J533" i="3"/>
  <c r="J525" i="3"/>
  <c r="J517" i="3"/>
  <c r="J509" i="3"/>
  <c r="J501" i="3"/>
  <c r="J493" i="3"/>
  <c r="J485" i="3"/>
  <c r="J477" i="3"/>
  <c r="J469" i="3"/>
  <c r="J461" i="3"/>
  <c r="J453" i="3"/>
  <c r="J445" i="3"/>
  <c r="J437" i="3"/>
  <c r="J429" i="3"/>
  <c r="J421" i="3"/>
  <c r="J413" i="3"/>
  <c r="J405" i="3"/>
  <c r="J397" i="3"/>
  <c r="J389" i="3"/>
  <c r="J381" i="3"/>
  <c r="J373" i="3"/>
  <c r="J365" i="3"/>
  <c r="J357" i="3"/>
  <c r="J350" i="3"/>
  <c r="J342" i="3"/>
  <c r="J334" i="3"/>
  <c r="J326" i="3"/>
  <c r="J314" i="3"/>
  <c r="J307" i="3"/>
  <c r="J299" i="3"/>
  <c r="J604" i="3"/>
  <c r="J596" i="3"/>
  <c r="J588" i="3"/>
  <c r="J580" i="3"/>
  <c r="J572" i="3"/>
  <c r="J564" i="3"/>
  <c r="J556" i="3"/>
  <c r="J548" i="3"/>
  <c r="J540" i="3"/>
  <c r="J532" i="3"/>
  <c r="J524" i="3"/>
  <c r="J516" i="3"/>
  <c r="J508" i="3"/>
  <c r="J500" i="3"/>
  <c r="J492" i="3"/>
  <c r="J484" i="3"/>
  <c r="J476" i="3"/>
  <c r="J468" i="3"/>
  <c r="J460" i="3"/>
  <c r="J452" i="3"/>
  <c r="J444" i="3"/>
  <c r="J436" i="3"/>
  <c r="J428" i="3"/>
  <c r="J420" i="3"/>
  <c r="J412" i="3"/>
  <c r="J404" i="3"/>
  <c r="J396" i="3"/>
  <c r="J388" i="3"/>
  <c r="J380" i="3"/>
  <c r="J372" i="3"/>
  <c r="J364" i="3"/>
  <c r="J356" i="3"/>
  <c r="J349" i="3"/>
  <c r="J341" i="3"/>
  <c r="J321" i="3"/>
  <c r="J313" i="3"/>
  <c r="J306" i="3"/>
  <c r="J298" i="3"/>
  <c r="J627" i="3"/>
  <c r="J619" i="3"/>
  <c r="J611" i="3"/>
  <c r="J603" i="3"/>
  <c r="J595" i="3"/>
  <c r="J587" i="3"/>
  <c r="J579" i="3"/>
  <c r="J571" i="3"/>
  <c r="J563" i="3"/>
  <c r="J555" i="3"/>
  <c r="J547" i="3"/>
  <c r="J539" i="3"/>
  <c r="J531" i="3"/>
  <c r="J523" i="3"/>
  <c r="J515" i="3"/>
  <c r="J507" i="3"/>
  <c r="J499" i="3"/>
  <c r="J491" i="3"/>
  <c r="J483" i="3"/>
  <c r="J475" i="3"/>
  <c r="J467" i="3"/>
  <c r="J459" i="3"/>
  <c r="J451" i="3"/>
  <c r="J443" i="3"/>
  <c r="J435" i="3"/>
  <c r="J427" i="3"/>
  <c r="J419" i="3"/>
  <c r="J411" i="3"/>
  <c r="J403" i="3"/>
  <c r="J395" i="3"/>
  <c r="J387" i="3"/>
  <c r="J379" i="3"/>
  <c r="J371" i="3"/>
  <c r="J363" i="3"/>
  <c r="J355" i="3"/>
  <c r="J348" i="3"/>
  <c r="J340" i="3"/>
  <c r="J332" i="3"/>
  <c r="K332" i="3" s="1"/>
  <c r="J320" i="3"/>
  <c r="J312" i="3"/>
  <c r="J305" i="3"/>
  <c r="J297" i="3"/>
  <c r="K297" i="3" s="1"/>
  <c r="J610" i="3"/>
  <c r="J602" i="3"/>
  <c r="J594" i="3"/>
  <c r="J586" i="3"/>
  <c r="J578" i="3"/>
  <c r="J570" i="3"/>
  <c r="J562" i="3"/>
  <c r="J554" i="3"/>
  <c r="J546" i="3"/>
  <c r="J538" i="3"/>
  <c r="J530" i="3"/>
  <c r="J522" i="3"/>
  <c r="J514" i="3"/>
  <c r="J506" i="3"/>
  <c r="J498" i="3"/>
  <c r="J490" i="3"/>
  <c r="J482" i="3"/>
  <c r="J474" i="3"/>
  <c r="J466" i="3"/>
  <c r="J458" i="3"/>
  <c r="J450" i="3"/>
  <c r="J442" i="3"/>
  <c r="J434" i="3"/>
  <c r="J426" i="3"/>
  <c r="J418" i="3"/>
  <c r="J410" i="3"/>
  <c r="J402" i="3"/>
  <c r="J394" i="3"/>
  <c r="J386" i="3"/>
  <c r="J378" i="3"/>
  <c r="J370" i="3"/>
  <c r="J362" i="3"/>
  <c r="J354" i="3"/>
  <c r="J347" i="3"/>
  <c r="J339" i="3"/>
  <c r="J331" i="3"/>
  <c r="J319" i="3"/>
  <c r="K319" i="3" s="1"/>
  <c r="J304" i="3"/>
  <c r="J296" i="3"/>
  <c r="K296" i="3" s="1"/>
  <c r="J295" i="3"/>
  <c r="K295" i="3" s="1"/>
  <c r="J293" i="3"/>
  <c r="J294" i="3"/>
  <c r="K294" i="3" s="1"/>
  <c r="J292" i="3"/>
  <c r="J291" i="3"/>
  <c r="K291" i="3" s="1"/>
  <c r="J2" i="3" l="1"/>
  <c r="J1" i="3"/>
  <c r="K1" i="3"/>
  <c r="K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Rodrigues De Almeida Santos (DHL Supply Chain)</author>
  </authors>
  <commentList>
    <comment ref="G4" authorId="0" shapeId="0" xr:uid="{05E88E14-294D-43BE-8719-1E6F4221C0D7}">
      <text>
        <r>
          <rPr>
            <b/>
            <sz val="9"/>
            <color indexed="81"/>
            <rFont val="Segoe UI"/>
            <family val="2"/>
          </rPr>
          <t xml:space="preserve">PLEITO INICIAL
</t>
        </r>
        <r>
          <rPr>
            <sz val="9"/>
            <color indexed="81"/>
            <rFont val="Segoe UI"/>
            <family val="2"/>
          </rPr>
          <t xml:space="preserve">VALOR INSERIDO NA SURVEYS, CID OU EMAIL SEM QUE HAJA O PROCESSO DE TRIAGEM
</t>
        </r>
      </text>
    </comment>
    <comment ref="H4" authorId="0" shapeId="0" xr:uid="{728DE085-40A1-4F01-B049-85979B9C9C69}">
      <text>
        <r>
          <rPr>
            <b/>
            <sz val="9"/>
            <color indexed="81"/>
            <rFont val="Segoe UI"/>
            <family val="2"/>
          </rPr>
          <t xml:space="preserve">PLEITO VALIDADO
</t>
        </r>
        <r>
          <rPr>
            <sz val="9"/>
            <color indexed="81"/>
            <rFont val="Segoe UI"/>
            <family val="2"/>
          </rPr>
          <t xml:space="preserve">VALOR DO PLEITO APÓS TRIAGEM INICIAL, PORÉM AINDA SEM NEGOCIAÇÃO, OU ANÁLISE DO PROCESSO
</t>
        </r>
      </text>
    </comment>
    <comment ref="I4" authorId="0" shapeId="0" xr:uid="{32B56DAA-3B87-4176-B695-C83CC678814D}">
      <text>
        <r>
          <rPr>
            <b/>
            <sz val="9"/>
            <color indexed="81"/>
            <rFont val="Segoe UI"/>
            <family val="2"/>
          </rPr>
          <t xml:space="preserve">VALOR FINAL
</t>
        </r>
        <r>
          <rPr>
            <sz val="9"/>
            <color indexed="81"/>
            <rFont val="Segoe UI"/>
            <family val="2"/>
          </rPr>
          <t xml:space="preserve">CONSISTE NO VALOR QUE FOI LEVADO PARA APROVAÇÃO NO SAIC
</t>
        </r>
      </text>
    </comment>
    <comment ref="J4" authorId="0" shapeId="0" xr:uid="{CAEEA0F6-DA79-4803-9127-83007FF69DB3}">
      <text>
        <r>
          <rPr>
            <b/>
            <sz val="9"/>
            <color indexed="81"/>
            <rFont val="Segoe UI"/>
            <family val="2"/>
          </rPr>
          <t>VALOR REDUÇÃO</t>
        </r>
        <r>
          <rPr>
            <sz val="9"/>
            <color indexed="81"/>
            <rFont val="Segoe UI"/>
            <family val="2"/>
          </rPr>
          <t xml:space="preserve">
DELTA EM RELAÇÃO AO VALOR DE PLEITO INICIAL. SIGNIFICA O QUANTO ATRAVÉS DO DESDOBRAMENTO FOI REDUZIDO</t>
        </r>
      </text>
    </comment>
    <comment ref="K4" authorId="0" shapeId="0" xr:uid="{CE15590D-3743-427B-8455-4E464E2E1B06}">
      <text>
        <r>
          <rPr>
            <b/>
            <sz val="9"/>
            <color indexed="81"/>
            <rFont val="Segoe UI"/>
            <family val="2"/>
          </rPr>
          <t>COST AVOIDANCE</t>
        </r>
        <r>
          <rPr>
            <sz val="9"/>
            <color indexed="81"/>
            <rFont val="Segoe UI"/>
            <family val="2"/>
          </rPr>
          <t xml:space="preserve">
DELTA ENTRE O PLEITO INICIAL E O VALOR FINAL ENVIADO PARA APROVAÇÃO
</t>
        </r>
      </text>
    </comment>
    <comment ref="P4" authorId="0" shapeId="0" xr:uid="{00BDA8C1-136C-44A5-8687-37BDEBA0DA37}">
      <text>
        <r>
          <rPr>
            <b/>
            <sz val="9"/>
            <color indexed="81"/>
            <rFont val="Segoe UI"/>
            <family val="2"/>
          </rPr>
          <t xml:space="preserve">ID RESUMIDO:
</t>
        </r>
        <r>
          <rPr>
            <sz val="9"/>
            <color indexed="81"/>
            <rFont val="Segoe UI"/>
            <family val="2"/>
          </rPr>
          <t xml:space="preserve">UTILIZAR EM TODAS AS TROCAS DE EMAILS ENQUANTO DESDOBRAMENTO DE INVESTIMENTO
</t>
        </r>
      </text>
    </comment>
    <comment ref="Q4" authorId="0" shapeId="0" xr:uid="{D016B7A8-B500-4B5D-A007-012DD46F66A4}">
      <text>
        <r>
          <rPr>
            <b/>
            <sz val="9"/>
            <color indexed="81"/>
            <rFont val="Segoe UI"/>
            <family val="2"/>
          </rPr>
          <t xml:space="preserve">ID EXTENDIDO
APÉNAS USO INTERNO
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Rodrigues De Almeida Santos (DHL Supply Chain)</author>
  </authors>
  <commentList>
    <comment ref="A5" authorId="0" shapeId="0" xr:uid="{409E5878-B78D-4BF4-8FD4-D78D2E724CCB}">
      <text>
        <r>
          <rPr>
            <b/>
            <sz val="9"/>
            <color indexed="81"/>
            <rFont val="Segoe UI"/>
            <family val="2"/>
          </rPr>
          <t>SE O SEU PLEITO FOI APROVADO E VAI SER PROJETO, INSIRA O NESTE CAMPO, E AO LADO SERÁ GERADO O ID DE PROJETO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tc={0BFA1225-DA96-4C29-934D-92AF02D235A7}</author>
    <author>tc={30AB2315-6486-4CC9-8AD9-4EF597B3730F}</author>
    <author>tc={6FD45D79-A1DD-45BB-9BAC-0A6DB7E2CEE0}</author>
    <author>tc={3086095A-608F-4785-9F67-BA9EE9317E39}</author>
    <author>tc={3539CE92-1CAD-47AC-B97F-AE00C98F367D}</author>
    <author>tc={E3E0CB23-94F0-47F9-A1EA-0E913E37F3A8}</author>
    <author>tc={BB6DCB0D-59D3-45CD-9481-788CD42F1D3D}</author>
    <author>tc={A07C55F2-916C-4EE8-801E-703D2FEFD559}</author>
    <author>tc={786E808A-A5E4-49D8-AAC5-475DADA2CA48}</author>
    <author>tc={594BEADA-FCFE-4D10-B955-A23D5C652468}</author>
    <author>tc={662BC747-916D-4814-A021-334143441C1A}</author>
    <author>tc={F029F677-E54D-4D0D-BC72-578E6F343580}</author>
    <author>tc={456D7DAB-E730-4044-87FD-454FDB5ADFFD}</author>
    <author>tc={CE3F571C-7679-4B08-B05D-99DE0BF2C4A6}</author>
    <author>tc={2EA726C5-052E-4347-9E63-9FAD7F20E370}</author>
    <author>tc={CD74DA60-5608-4673-9A78-24F2C96A2449}</author>
    <author>tc={0FFB0FEF-36E7-4283-B184-92A8CC12FE13}</author>
    <author>tc={2A23A619-A940-4CEA-A30E-3557F4009DC0}</author>
    <author>tc={7E1B8DD6-3BAE-4431-8721-3621532F6373}</author>
    <author>tc={D03AF455-A82D-4FFC-8DD3-E67780F52CCB}</author>
    <author>tc={015BF9BC-5C34-41CF-B573-5082B720CA61}</author>
    <author>tc={B59C22AB-CB20-4864-A7B6-72593E74CAAF}</author>
    <author>tc={2E216F18-885C-4E72-B5E6-932418374C0F}</author>
    <author>tc={1F1AB199-FD4D-40E7-B546-48E86E2F50D3}</author>
    <author>tc={76EE8A44-10B3-4208-AB98-DEFDFFA1B410}</author>
    <author>tc={834405AF-4A8D-45D7-9AC0-6F8CAD44FFD2}</author>
    <author>tc={E7045055-1354-40F4-9BD6-79AB33B76E5C}</author>
    <author>tc={D0480DF1-0304-4FCE-8467-8B267945E0A5}</author>
    <author>tc={3A17EDAB-226D-4FF5-BE34-460FD4CD8B8B}</author>
    <author>tc={F889E85B-F172-441A-A8FC-C3800458BFF4}</author>
    <author>tc={624C41FE-293C-4D38-89AC-7C15DB92CB63}</author>
    <author>tc={D42EF80B-E1F3-451A-B5A2-764DD5E9B41A}</author>
    <author>tc={56E9FDCA-AACD-45E1-86CA-238F5D0B0C12}</author>
    <author>tc={80FB2A03-2DA7-45EB-89C1-43A1CBB55E06}</author>
    <author>tc={345BF29D-2579-4C87-8825-F7C0D03A9D9F}</author>
    <author>tc={BB718A88-F111-4C30-BAA7-BC9E74E8FB8D}</author>
    <author>tc={90EA9F58-A45C-41AB-8260-B78D4151E618}</author>
    <author>tc={5EED5EED-796D-432F-BA0B-6CEEF280D5B8}</author>
    <author>tc={6B73DC48-B7BE-40FC-AEC4-4077F028FF8A}</author>
    <author>tc={BCB85A18-C078-4B39-AC45-6565EBF83916}</author>
    <author>tc={0EB59404-5CE9-4BAD-937C-108E91023C2F}</author>
    <author>tc={CBF3927D-6875-460A-8014-0505770075C4}</author>
  </authors>
  <commentList>
    <comment ref="N7" authorId="0" shapeId="0" xr:uid="{0BFA1225-DA96-4C29-934D-92AF02D235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projects</t>
      </text>
    </comment>
    <comment ref="N8" authorId="1" shapeId="0" xr:uid="{30AB2315-6486-4CC9-8AD9-4EF597B373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peojects</t>
      </text>
    </comment>
    <comment ref="N11" authorId="2" shapeId="0" xr:uid="{6FD45D79-A1DD-45BB-9BAC-0A6DB7E2CE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projects</t>
      </text>
    </comment>
    <comment ref="O11" authorId="3" shapeId="0" xr:uid="{3086095A-608F-4785-9F67-BA9EE9317E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21984557</t>
      </text>
    </comment>
    <comment ref="O12" authorId="4" shapeId="0" xr:uid="{3539CE92-1CAD-47AC-B97F-AE00C98F36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21983903</t>
      </text>
    </comment>
    <comment ref="N15" authorId="5" shapeId="0" xr:uid="{E3E0CB23-94F0-47F9-A1EA-0E913E37F3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projects</t>
      </text>
    </comment>
    <comment ref="N16" authorId="6" shapeId="0" xr:uid="{BB6DCB0D-59D3-45CD-9481-788CD42F1D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projects</t>
      </text>
    </comment>
    <comment ref="N18" authorId="7" shapeId="0" xr:uid="{A07C55F2-916C-4EE8-801E-703D2FEFD55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Projetos</t>
      </text>
    </comment>
    <comment ref="N19" authorId="8" shapeId="0" xr:uid="{786E808A-A5E4-49D8-AAC5-475DADA2CA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projetos</t>
      </text>
    </comment>
    <comment ref="O22" authorId="9" shapeId="0" xr:uid="{594BEADA-FCFE-4D10-B955-A23D5C6524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21984142 e 21984101</t>
      </text>
    </comment>
    <comment ref="O23" authorId="10" shapeId="0" xr:uid="{662BC747-916D-4814-A021-334143441C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21984142 e 21984101</t>
      </text>
    </comment>
    <comment ref="O24" authorId="11" shapeId="0" xr:uid="{F029F677-E54D-4D0D-BC72-578E6F34358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21984142 e 21984101</t>
      </text>
    </comment>
    <comment ref="O25" authorId="12" shapeId="0" xr:uid="{456D7DAB-E730-4044-87FD-454FDB5ADF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21984142 e 21984101</t>
      </text>
    </comment>
    <comment ref="O26" authorId="13" shapeId="0" xr:uid="{CE3F571C-7679-4B08-B05D-99DE0BF2C4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21984142 e 21984101</t>
      </text>
    </comment>
    <comment ref="O27" authorId="14" shapeId="0" xr:uid="{2EA726C5-052E-4347-9E63-9FAD7F20E3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21984142 e 21984101</t>
      </text>
    </comment>
    <comment ref="O28" authorId="15" shapeId="0" xr:uid="{CD74DA60-5608-4673-9A78-24F2C96A24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21984142 e 21984101</t>
      </text>
    </comment>
    <comment ref="O29" authorId="16" shapeId="0" xr:uid="{0FFB0FEF-36E7-4283-B184-92A8CC12FE1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21984142 e 21984101</t>
      </text>
    </comment>
    <comment ref="O30" authorId="17" shapeId="0" xr:uid="{2A23A619-A940-4CEA-A30E-3557F4009D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21984142 e 21984101</t>
      </text>
    </comment>
    <comment ref="O31" authorId="18" shapeId="0" xr:uid="{7E1B8DD6-3BAE-4431-8721-3621532F63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21984142 e 21984101</t>
      </text>
    </comment>
    <comment ref="O32" authorId="19" shapeId="0" xr:uid="{D03AF455-A82D-4FFC-8DD3-E67780F52C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21984142 e 21984101</t>
      </text>
    </comment>
    <comment ref="O33" authorId="20" shapeId="0" xr:uid="{015BF9BC-5C34-41CF-B573-5082B720CA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21984142 e 21984101</t>
      </text>
    </comment>
    <comment ref="N34" authorId="21" shapeId="0" xr:uid="{B59C22AB-CB20-4864-A7B6-72593E74CA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projects.</t>
      </text>
    </comment>
    <comment ref="N35" authorId="22" shapeId="0" xr:uid="{2E216F18-885C-4E72-B5E6-932418374C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projects</t>
      </text>
    </comment>
    <comment ref="O35" authorId="23" shapeId="0" xr:uid="{1F1AB199-FD4D-40E7-B546-48E86E2F50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projects</t>
      </text>
    </comment>
    <comment ref="N36" authorId="24" shapeId="0" xr:uid="{76EE8A44-10B3-4208-AB98-DEFDFFA1B41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projects.
</t>
      </text>
    </comment>
    <comment ref="N37" authorId="25" shapeId="0" xr:uid="{834405AF-4A8D-45D7-9AC0-6F8CAD44FF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21984832</t>
      </text>
    </comment>
    <comment ref="N38" authorId="26" shapeId="0" xr:uid="{E7045055-1354-40F4-9BD6-79AB33B76E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21984833</t>
      </text>
    </comment>
    <comment ref="N39" authorId="27" shapeId="0" xr:uid="{D0480DF1-0304-4FCE-8467-8B267945E0A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21984834</t>
      </text>
    </comment>
    <comment ref="N40" authorId="28" shapeId="0" xr:uid="{3A17EDAB-226D-4FF5-BE34-460FD4CD8B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21984835</t>
      </text>
    </comment>
    <comment ref="N58" authorId="29" shapeId="0" xr:uid="{F889E85B-F172-441A-A8FC-C3800458BF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projects</t>
      </text>
    </comment>
    <comment ref="N61" authorId="30" shapeId="0" xr:uid="{624C41FE-293C-4D38-89AC-7C15DB92CB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projects.</t>
      </text>
    </comment>
    <comment ref="N65" authorId="31" shapeId="0" xr:uid="{D42EF80B-E1F3-451A-B5A2-764DD5E9B41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projects.
</t>
      </text>
    </comment>
    <comment ref="N71" authorId="32" shapeId="0" xr:uid="{56E9FDCA-AACD-45E1-86CA-238F5D0B0C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projecst</t>
      </text>
    </comment>
    <comment ref="N72" authorId="33" shapeId="0" xr:uid="{80FB2A03-2DA7-45EB-89C1-43A1CBB55E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projecst</t>
      </text>
    </comment>
    <comment ref="N79" authorId="34" shapeId="0" xr:uid="{345BF29D-2579-4C87-8825-F7C0D03A9D9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projecst</t>
      </text>
    </comment>
    <comment ref="N80" authorId="35" shapeId="0" xr:uid="{BB718A88-F111-4C30-BAA7-BC9E74E8FB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Planilha new projecst</t>
      </text>
    </comment>
    <comment ref="N105" authorId="36" shapeId="0" xr:uid="{90EA9F58-A45C-41AB-8260-B78D4151E6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62048778 e 21984115</t>
      </text>
    </comment>
    <comment ref="X116" authorId="37" shapeId="0" xr:uid="{5EED5EED-796D-432F-BA0B-6CEEF280D5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Verba Rampage de 2023</t>
      </text>
    </comment>
    <comment ref="O122" authorId="38" shapeId="0" xr:uid="{6B73DC48-B7BE-40FC-AEC4-4077F028FF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21983555 e 21984427</t>
      </text>
    </comment>
    <comment ref="O123" authorId="39" shapeId="0" xr:uid="{BCB85A18-C078-4B39-AC45-6565EBF839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21983555 e 21984427</t>
      </text>
    </comment>
    <comment ref="O124" authorId="40" shapeId="0" xr:uid="{0EB59404-5CE9-4BAD-937C-108E91023C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21983555 e 21984427</t>
      </text>
    </comment>
    <comment ref="O125" authorId="41" shapeId="0" xr:uid="{CBF3927D-6875-460A-8014-0505770075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Pedidos 21983555 e 21984427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Rodrigues De Almeida Santos (DHL Supply Chain)</author>
  </authors>
  <commentList>
    <comment ref="A3" authorId="0" shapeId="0" xr:uid="{80F1AEB9-9059-4271-9E30-8CC2842618EA}">
      <text>
        <r>
          <rPr>
            <b/>
            <sz val="9"/>
            <color indexed="81"/>
            <rFont val="Segoe UI"/>
            <family val="2"/>
          </rPr>
          <t>SE O SEU PLEITO FOI APROVADO E VAI SER PROJETO, INSIRA O NESTE CAMPO, E AO LADO SERÁ GERADO O ID DE PROJETO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Rodrigues De Almeida Santos (DHL Supply Chain)</author>
  </authors>
  <commentList>
    <comment ref="A3" authorId="0" shapeId="0" xr:uid="{45DC6393-0BC1-47EE-837C-F68C8F501842}">
      <text>
        <r>
          <rPr>
            <b/>
            <sz val="9"/>
            <color indexed="81"/>
            <rFont val="Segoe UI"/>
            <family val="2"/>
          </rPr>
          <t>SE O SEU PLEITO FOI APROVADO E VAI SER PROJETO, INSIRA O NESTE CAMPO, E AO LADO SERÁ GERADO O ID DE PROJETO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75FD5F-3E5D-4D32-B9FF-AAE9502AA37D}" keepAlive="1" name="Consulta - Consulta2" description="Conexão com a consulta 'Consulta2' na pasta de trabalho." type="5" refreshedVersion="8" background="1" saveData="1">
    <dbPr connection="Provider=Microsoft.Mashup.OleDb.1;Data Source=$Workbook$;Location=Consulta2;Extended Properties=&quot;&quot;" command="SELECT * FROM [Consulta2]"/>
  </connection>
  <connection id="2" xr16:uid="{8B803DA7-3F79-4907-B5BE-560C2EC960D8}" keepAlive="1" name="Consulta - Transformar_Arquivo_SAP" description="Conexão com a consulta 'Transformar_Arquivo_SAP' na pasta de trabalho." type="5" refreshedVersion="0" background="1">
    <dbPr connection="Provider=Microsoft.Mashup.OleDb.1;Data Source=$Workbook$;Location=Transformar_Arquivo_SAP;Extended Properties=&quot;&quot;" command="SELECT * FROM [Transformar_Arquivo_SAP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<sst xmlns="http://schemas.openxmlformats.org/spreadsheetml/2006/main" count="16887" uniqueCount="2454">
  <si>
    <t>Subtotal</t>
  </si>
  <si>
    <t>Total</t>
  </si>
  <si>
    <t>DATA PLEITO</t>
  </si>
  <si>
    <t>ORIGEM PLEITO</t>
  </si>
  <si>
    <t>Nº SURVEY</t>
  </si>
  <si>
    <t>SAP SUPPLIER</t>
  </si>
  <si>
    <t>Fornecedor SOLICITADO</t>
  </si>
  <si>
    <t>PROJETO SURVEY</t>
  </si>
  <si>
    <t>PLEITO INICIAL (SURVEY)</t>
  </si>
  <si>
    <t>PLEITO VALIDADO</t>
  </si>
  <si>
    <t>PLEITO VALOR FINAL</t>
  </si>
  <si>
    <t>VALOR DE REDUÇÃO</t>
  </si>
  <si>
    <t>COST AVOIDANCE</t>
  </si>
  <si>
    <t>ANALISTA RESPONSÁVEL</t>
  </si>
  <si>
    <t>RESPONSABILIDADE SORTING</t>
  </si>
  <si>
    <t>STATUS PLEITO</t>
  </si>
  <si>
    <t>DATA ANÁLISE FINAL</t>
  </si>
  <si>
    <t>ID PLEITO</t>
  </si>
  <si>
    <t>ID PLEITO EXTENDIDO</t>
  </si>
  <si>
    <t>SURVEY</t>
  </si>
  <si>
    <t>VOLUMES POWERTRAIN 2024</t>
  </si>
  <si>
    <t>GABRIEL MONTEIRO</t>
  </si>
  <si>
    <t>CAPACITY SUPPLIER</t>
  </si>
  <si>
    <t>APROVADO</t>
  </si>
  <si>
    <t>MOBI PL8</t>
  </si>
  <si>
    <t>MOISÉS TORRES</t>
  </si>
  <si>
    <t>STRADA 770 | INCREASE FIASA</t>
  </si>
  <si>
    <t>OSMAIR GONÇALVES</t>
  </si>
  <si>
    <t>ELIMINADO</t>
  </si>
  <si>
    <t>PURCHASING</t>
  </si>
  <si>
    <t>PACKAGING</t>
  </si>
  <si>
    <t>RETOOLING/SQD</t>
  </si>
  <si>
    <t>ISABELA SANTOS</t>
  </si>
  <si>
    <t>SDRM</t>
  </si>
  <si>
    <t>DETLEY GOMES</t>
  </si>
  <si>
    <t>REVALIDAÇÃO VOLUMES 2025 | CRÍTICOS</t>
  </si>
  <si>
    <t>SUPPLIER INVESTMENT</t>
  </si>
  <si>
    <t>CAPEX SUPPLIER</t>
  </si>
  <si>
    <t>SEMICONDUTOR</t>
  </si>
  <si>
    <t>ESTUDO DE CAPACIDADE</t>
  </si>
  <si>
    <t>-</t>
  </si>
  <si>
    <t>VOLUMES FIASA, FAASA E FIAPE 2025</t>
  </si>
  <si>
    <t>FREDERICO SANTIAGO</t>
  </si>
  <si>
    <t>STRADA 770 2810</t>
  </si>
  <si>
    <t>POLLYANNA PINHEIRO</t>
  </si>
  <si>
    <t>20240093</t>
  </si>
  <si>
    <t>VOLUMES POWERTRAIN 2025</t>
  </si>
  <si>
    <t>SURVEY MOBI PL8</t>
  </si>
  <si>
    <t>THIAGO FEU</t>
  </si>
  <si>
    <t>FLÁVIA MARQUES</t>
  </si>
  <si>
    <t>REVALIDAÇÃO VOLUMES 2025 | REGULARES</t>
  </si>
  <si>
    <t>KEDMA ALVES</t>
  </si>
  <si>
    <t>PLATAFORM VEHICLE</t>
  </si>
  <si>
    <t>EM ANÁLISE</t>
  </si>
  <si>
    <t>JÉSSICA RIBEIRO</t>
  </si>
  <si>
    <t>VINCENT PERNARH</t>
  </si>
  <si>
    <t>STRADA 850 | INCREASE FIASA</t>
  </si>
  <si>
    <t>AMANDA PENA</t>
  </si>
  <si>
    <t>Vincent Pernarh</t>
  </si>
  <si>
    <t>REVALIDAÇÃO VOLUMES 2025 | PWT</t>
  </si>
  <si>
    <t>INCREASE FIASA</t>
  </si>
  <si>
    <t>CARPATIA</t>
  </si>
  <si>
    <t>4936EMEA</t>
  </si>
  <si>
    <t>FIAPE GOIANA MMH RAMPAGE HASTE</t>
  </si>
  <si>
    <t>INCREASE ADAS</t>
  </si>
  <si>
    <t>20250190</t>
  </si>
  <si>
    <t>PWT WEEKLY PEAK CAPABILITY ANALYSIS</t>
  </si>
  <si>
    <t>Survey</t>
  </si>
  <si>
    <t>20250186</t>
  </si>
  <si>
    <t>STRADA 500 |ERRATA CABINE DUPLA</t>
  </si>
  <si>
    <t xml:space="preserve">LUCAS OLIVEIRA </t>
  </si>
  <si>
    <t xml:space="preserve"> BASE HÍBRIDOS STELLANTIS </t>
  </si>
  <si>
    <t xml:space="preserve"> ISABELA SANTOS </t>
  </si>
  <si>
    <t xml:space="preserve"> CAPACITY SUPPLIER </t>
  </si>
  <si>
    <t xml:space="preserve"> AMANDA PENA </t>
  </si>
  <si>
    <t>FIAPE MIX ADJUSTMENT - CAPACITY</t>
  </si>
  <si>
    <t>CADASTRO DE PLEITO</t>
  </si>
  <si>
    <t>SONAR - PERFORMANCE</t>
  </si>
  <si>
    <t>ID GERADOR</t>
  </si>
  <si>
    <t>PLANTA</t>
  </si>
  <si>
    <t>GERADOR ID PROJETO</t>
  </si>
  <si>
    <t>ANALISTA</t>
  </si>
  <si>
    <t>ORIGEM</t>
  </si>
  <si>
    <t>SAP</t>
  </si>
  <si>
    <t>FORNECEDOR</t>
  </si>
  <si>
    <t>PROJETO INVESTIMENTO</t>
  </si>
  <si>
    <t>MODELOS</t>
  </si>
  <si>
    <t>TIPO DE INVESTIMENTO</t>
  </si>
  <si>
    <t>INVESTIMENTO APROVADO</t>
  </si>
  <si>
    <t>APROVAÇÃO SAIC</t>
  </si>
  <si>
    <t>KICK OFF PROJETO</t>
  </si>
  <si>
    <t>LEAD TIME SUPPLIER (MESES)</t>
  </si>
  <si>
    <t>APROVAÇÃO COMERCIAL</t>
  </si>
  <si>
    <t>LEAD TIME PROJETO (MESES)</t>
  </si>
  <si>
    <t>QTY REUNIÕES PREVISTAS</t>
  </si>
  <si>
    <t>QTY VISITAS PREVISTAS</t>
  </si>
  <si>
    <t>SOP TARGET</t>
  </si>
  <si>
    <t xml:space="preserve">QTD REUNIÕES REALIZADAS </t>
  </si>
  <si>
    <t>QTD VISITAS REALIZADAS</t>
  </si>
  <si>
    <t>LAST MEETING</t>
  </si>
  <si>
    <t>NEXT MEETING</t>
  </si>
  <si>
    <t>PO (DATA)</t>
  </si>
  <si>
    <t>% DE CONCLUSÃO DO FERRAMENTAL</t>
  </si>
  <si>
    <t>OTOP</t>
  </si>
  <si>
    <t xml:space="preserve">SPV </t>
  </si>
  <si>
    <t>IAA</t>
  </si>
  <si>
    <t>DATA BENESTARE</t>
  </si>
  <si>
    <t>DATA PPAP FULL</t>
  </si>
  <si>
    <t>STATUS PROJETO</t>
  </si>
  <si>
    <t>SOP EXECUTADO</t>
  </si>
  <si>
    <t>STATUS SOP</t>
  </si>
  <si>
    <t>SV057-00059</t>
  </si>
  <si>
    <t>POWERTRAIN</t>
  </si>
  <si>
    <t>N4</t>
  </si>
  <si>
    <t/>
  </si>
  <si>
    <t>1</t>
  </si>
  <si>
    <t>N/A</t>
  </si>
  <si>
    <t>ON GOING</t>
  </si>
  <si>
    <t>SV057-06651</t>
  </si>
  <si>
    <t>SV057-44479</t>
  </si>
  <si>
    <t>SV080-02635</t>
  </si>
  <si>
    <t>FIASA</t>
  </si>
  <si>
    <t>NOVO FERRAMENTAL</t>
  </si>
  <si>
    <t>SV080-05713</t>
  </si>
  <si>
    <t>3410; 2651</t>
  </si>
  <si>
    <t>NOVA LINHA DE MONTAGEM, EQUIPAMENTO DE SOLDAGEM E TESTE DE VAZAMENTO NO PROCESSO ATUAL</t>
  </si>
  <si>
    <t>SV080-05169</t>
  </si>
  <si>
    <t>DUPLICAÇÃO LINHA DE MONTAGEM E AQUISIÇÃO DE UMA MÁQUINA DE LIQUITEST</t>
  </si>
  <si>
    <t>SV080-02731</t>
  </si>
  <si>
    <t>2810; 3410; 2651</t>
  </si>
  <si>
    <t>DISPOSITIVO DE SOLDAGEM</t>
  </si>
  <si>
    <t>FINALIZADO</t>
  </si>
  <si>
    <t>SV085-02635</t>
  </si>
  <si>
    <t>NOVO CENTRO DE MÁQUINAS E DISPOSITIVOS DE SOLDA</t>
  </si>
  <si>
    <t>SV085-27687</t>
  </si>
  <si>
    <t>NOVA CELULA DE SOLDA</t>
  </si>
  <si>
    <t>SV085-27551</t>
  </si>
  <si>
    <t>NOVO MOLDE CELLASTO</t>
  </si>
  <si>
    <t>SV085-25281</t>
  </si>
  <si>
    <t>NOVO CENTRO DE MÁQUINAS E DISPOSITIVOS.</t>
  </si>
  <si>
    <t>SV085-05740</t>
  </si>
  <si>
    <t>MOLDE DE INJEÇÃO 8 CAVIDADES</t>
  </si>
  <si>
    <t>SV085-02464</t>
  </si>
  <si>
    <t>2810; 3630; 3760</t>
  </si>
  <si>
    <t>COMPRA DE 10 MANDRIL</t>
  </si>
  <si>
    <t>SV085-14209</t>
  </si>
  <si>
    <t>CONSTRUÇÃO DE NOVOS DISPOSITIVOS PARA DISTRIBUIR PONTOS DE SOLDA E AS PORCAS</t>
  </si>
  <si>
    <t>SV085-46299</t>
  </si>
  <si>
    <t>DUPLICAÇÃO CELULA DE SOLDAGEM</t>
  </si>
  <si>
    <t>SV085-00022</t>
  </si>
  <si>
    <t>NOVA LINHA DE MONTAGEM DE PCBS</t>
  </si>
  <si>
    <t>SV085-00055</t>
  </si>
  <si>
    <t>DUPLICAÇÃO DA LINHA DE MONTAGEM</t>
  </si>
  <si>
    <t>SV085-02863</t>
  </si>
  <si>
    <t>MÁQUINA DE SOLDA E DUPLICAÇÃO DO DISPOSITIVO DE REBARBAÇÃO</t>
  </si>
  <si>
    <t>SV085-36730</t>
  </si>
  <si>
    <t>SV085-36904</t>
  </si>
  <si>
    <t>COMPRA DE NOVA LINHA DE SOLDA</t>
  </si>
  <si>
    <t>SV085-06557</t>
  </si>
  <si>
    <t>DUPLCAÇÃO DOS MOLDES</t>
  </si>
  <si>
    <t>SV085-05834</t>
  </si>
  <si>
    <t>SV085-02731</t>
  </si>
  <si>
    <t>CONSTRUÇÃO DE DUAS CÉLULAS DE SOLDA</t>
  </si>
  <si>
    <t>SV085-46836</t>
  </si>
  <si>
    <t>2810; 358; 3630; 3590</t>
  </si>
  <si>
    <t>SV085-06612</t>
  </si>
  <si>
    <t>DUPLICAÇÃO DO MOLDE DE INJEÇÃO</t>
  </si>
  <si>
    <t>SV085-03820</t>
  </si>
  <si>
    <t>FERRAMENTAL DE MONTAGEM DE CLIPS</t>
  </si>
  <si>
    <t>ADAPTAÇÃO DE LAYOUT</t>
  </si>
  <si>
    <t>SV085-34387</t>
  </si>
  <si>
    <t>MOLDE DE RODAS</t>
  </si>
  <si>
    <t>SV085-06335</t>
  </si>
  <si>
    <t>MOLDE DE INJEÇÃO DE PU</t>
  </si>
  <si>
    <t>5511;5980;2261;5211;376;363</t>
  </si>
  <si>
    <t>MÁQUINA DE SOLDA</t>
  </si>
  <si>
    <t>DUPLICAÇÃO MOLDES</t>
  </si>
  <si>
    <t>SV085-30798</t>
  </si>
  <si>
    <t>NOVOS DISPOSITIVOS E ROBÔS DE SOLDAGEM</t>
  </si>
  <si>
    <t>SV093-29515</t>
  </si>
  <si>
    <t>N3; N4</t>
  </si>
  <si>
    <t>SV093-00043</t>
  </si>
  <si>
    <t>C513</t>
  </si>
  <si>
    <t>SV093-06295</t>
  </si>
  <si>
    <t>SV131-03157</t>
  </si>
  <si>
    <t>FIAPE</t>
  </si>
  <si>
    <t>LINHA DE SOLDAGEM</t>
  </si>
  <si>
    <t>5980; 5211</t>
  </si>
  <si>
    <t>AUTOMATIZAÇÃO DE UM PROCESSO MANUAL</t>
  </si>
  <si>
    <t>SV130-02635</t>
  </si>
  <si>
    <t>SV130-16859</t>
  </si>
  <si>
    <t>SV130-22684</t>
  </si>
  <si>
    <t>SV130-06557</t>
  </si>
  <si>
    <t>SV130-32056</t>
  </si>
  <si>
    <t>SV130-05741</t>
  </si>
  <si>
    <t>TODOS</t>
  </si>
  <si>
    <t>DUPLICAÇÃO DE FERRAMENTAL (DISPOSITIVO DE MONTAGEM, MONTAGEM 180 E TESTE DE ESTANQUEIDADR)</t>
  </si>
  <si>
    <t>04</t>
  </si>
  <si>
    <t>SV130-45144</t>
  </si>
  <si>
    <t>SV131-27551</t>
  </si>
  <si>
    <t>2810;3580;3590;3410;2650;3630;3760</t>
  </si>
  <si>
    <t>MOLDE DE INJEÇÃO COM 2 E 1 CAVIDADES</t>
  </si>
  <si>
    <t>R$              278,925.62</t>
  </si>
  <si>
    <t>15/05/2025</t>
  </si>
  <si>
    <t>24/03/2025</t>
  </si>
  <si>
    <t>18/08/2025</t>
  </si>
  <si>
    <t>29/09/2025</t>
  </si>
  <si>
    <t>30/09/2025</t>
  </si>
  <si>
    <t>2810;3580;3590;3410;3630;3760, CC22</t>
  </si>
  <si>
    <t>NOVO CELULA DE MONTAGEM</t>
  </si>
  <si>
    <t>Motivação do pleito</t>
  </si>
  <si>
    <t>Saving / Economia do processo</t>
  </si>
  <si>
    <t>% de desenvolvimento</t>
  </si>
  <si>
    <t>Média de Lead time</t>
  </si>
  <si>
    <t>Datas para acompanhar o desenvolvimento do projeto</t>
  </si>
  <si>
    <t xml:space="preserve"> </t>
  </si>
  <si>
    <t>ID</t>
  </si>
  <si>
    <t>PN</t>
  </si>
  <si>
    <t>DESCRIÇÃO</t>
  </si>
  <si>
    <t>ORIGEM SOLICITAÇÃO</t>
  </si>
  <si>
    <t>PROJETO</t>
  </si>
  <si>
    <t>MOTIVAÇÃO DO INVESTIMENTO</t>
  </si>
  <si>
    <t>INVESTIMENTO SOLICITADO</t>
  </si>
  <si>
    <t>SAVING</t>
  </si>
  <si>
    <t>Qtd de Reuniões Realizadas</t>
  </si>
  <si>
    <t>Qtd de Visitas Realizadas</t>
  </si>
  <si>
    <t>SOP</t>
  </si>
  <si>
    <t>BENESTARE</t>
  </si>
  <si>
    <t>PPAP FULL</t>
  </si>
  <si>
    <t>CAPACIDADE ANTIGA (JPW)</t>
  </si>
  <si>
    <t>DATA DE ATUALIZAÇÃO</t>
  </si>
  <si>
    <t>COMENTÁRIOS</t>
  </si>
  <si>
    <t>PWT</t>
  </si>
  <si>
    <t>CANCELADO</t>
  </si>
  <si>
    <t>KARYNE SCHENEYDER</t>
  </si>
  <si>
    <t>HORA EXTRA</t>
  </si>
  <si>
    <t>25/04/2024</t>
  </si>
  <si>
    <t>NA PLANILHA PROPOSTA NEW PROJECTS ENCONTRA-SE COMO CANCELADO. PENDENTE DE ALGUMAS INFORMAÇÕES</t>
  </si>
  <si>
    <t>COLETOR DE ADMISSAO PARA O  GSE T3</t>
  </si>
  <si>
    <t>T4</t>
  </si>
  <si>
    <t>AS INFORMAÇÕES NÃO FORAM PREENCHIDAS EM SUA TOTALIDADE DEVIDO A FALTA DE PREENCHMENTO DENTRO DA PLANILHA DE PROJETOS. ANALISAR SE ESTE INVESTIMENTO FICARIA NESTA PLANILHA POR SE TRATAR DE HORA EXTRA.https://shiftup.sharepoint.com/:x:/r/sites/GSD_CapacityNewProjects/_layouts/15/Doc.aspx?sourcedoc=%7BB5D3FBF7-F650-4DD5-BDCE-900CF1ADFED4%7D&amp;file=SAIC-MARELLI-463501220-ETB_T3_T4-Volume_Analysis.xlsx&amp;action=default&amp;mobileredirect=true</t>
  </si>
  <si>
    <t>DONE</t>
  </si>
  <si>
    <t>ABC GROUP DO BRASIL LTDA</t>
  </si>
  <si>
    <t>521342400/  521473590</t>
  </si>
  <si>
    <t>DUTO DE AR</t>
  </si>
  <si>
    <t>SURVEY STRADA 770</t>
  </si>
  <si>
    <t>STRADA 770 JPD</t>
  </si>
  <si>
    <t>STRADA 770 JPD INCREASE CAPACITY</t>
  </si>
  <si>
    <t>DUPLICAÇÃO EM CELULA DE SOLDAGEM</t>
  </si>
  <si>
    <t>NEM TODAS AS DATAS ESTÃO DISPONIVEIS</t>
  </si>
  <si>
    <t xml:space="preserve">DONE </t>
  </si>
  <si>
    <t>521342400; 521473590</t>
  </si>
  <si>
    <t>DUTO DE AR ESPECIAL</t>
  </si>
  <si>
    <t>2651; 2810</t>
  </si>
  <si>
    <t xml:space="preserve">Air Duct </t>
  </si>
  <si>
    <t>24/04/2025</t>
  </si>
  <si>
    <t>ADLER PELZER PTI</t>
  </si>
  <si>
    <t>ISONORIZANTE</t>
  </si>
  <si>
    <t>3630 / 3760</t>
  </si>
  <si>
    <t xml:space="preserve">INCREASE FIASA </t>
  </si>
  <si>
    <t>NOMEAÇÃO ABAIXO DO CORRETO</t>
  </si>
  <si>
    <t>ADAPTAÇÃO DO ATUAL FERRAMENTAL PL7 APATA ATENDIMENTO AO PROJETO PL8</t>
  </si>
  <si>
    <t>AETHRA CENTAURO</t>
  </si>
  <si>
    <t>522243750/60</t>
  </si>
  <si>
    <t>MANGUEIRA</t>
  </si>
  <si>
    <t>3580 / 3630 / 3760</t>
  </si>
  <si>
    <t>SURVEY REVALIDAÇÃO</t>
  </si>
  <si>
    <t>SURVEY 2025</t>
  </si>
  <si>
    <t>AUMENTO DE VOLUME NO PULSE, FASTBACK E ARGO EM RELAÇÃO A NOMEAÇÃO.</t>
  </si>
  <si>
    <t>NOVOS MANDRIS</t>
  </si>
  <si>
    <t>Sem data de SPV/ IAA e Benestrare</t>
  </si>
  <si>
    <t>MANGUEIRA DO BOCAL ABASTECIMENTO COMBUSTIVEL</t>
  </si>
  <si>
    <t>ENGENHARIA</t>
  </si>
  <si>
    <t>MOBI/FIORINO PL8</t>
  </si>
  <si>
    <t>EXTENSÃO DE VIDA DO MOBI</t>
  </si>
  <si>
    <t>Sem data de SPV/ IAA e Benestrare (https://shiftup.sharepoint.com/:p:/r/sites/GSD_CapacityNewProjects/_layouts/15/Doc.aspx?sourcedoc=%7B94DCBE1E-E68B-4694-B4FB-6510B94AB27B%7D&amp;file=CID-Capacity_Investment_Detail_rev1%20341(1).pptx&amp;action=edit&amp;mobileredirect=true)</t>
  </si>
  <si>
    <t>AETHRA SISTEMAS AUTOMOTIVOS S.A</t>
  </si>
  <si>
    <t>LONGARINA E PAREDE DIREITA</t>
  </si>
  <si>
    <t>BAOMARC</t>
  </si>
  <si>
    <t>CANALINO DE PORTA</t>
  </si>
  <si>
    <t>NEW TOOLING + RETOOLING</t>
  </si>
  <si>
    <t>BASF</t>
  </si>
  <si>
    <t>519048820 / 521281200</t>
  </si>
  <si>
    <t>REAR JOUNCE BUMPER / FRONT JOUNCE BUMPER</t>
  </si>
  <si>
    <t xml:space="preserve">2810 / 2651 / 3410 / 3590 / 3630 / 3760 / 3580 </t>
  </si>
  <si>
    <t>AUMENTO DE VOLUME DA STRADA</t>
  </si>
  <si>
    <t>NOVO MOLDE DE INJEÇÃO</t>
  </si>
  <si>
    <t xml:space="preserve">BASF </t>
  </si>
  <si>
    <t>BATENTE SUSPENSAO TRASEIRA</t>
  </si>
  <si>
    <t>COXIM ELÁTICO</t>
  </si>
  <si>
    <t>2261;291</t>
  </si>
  <si>
    <t>INCREASE FIAPE</t>
  </si>
  <si>
    <t>CEBI</t>
  </si>
  <si>
    <t>522238970; 534840130</t>
  </si>
  <si>
    <t>Reservatório Expansão Radiador</t>
  </si>
  <si>
    <t>CIE AUTOMETAL</t>
  </si>
  <si>
    <t>MOLDURA RÁDIO</t>
  </si>
  <si>
    <t xml:space="preserve">2810 / 2651 / 3410 </t>
  </si>
  <si>
    <t>NOVAS GANCHEIRAS</t>
  </si>
  <si>
    <t>CONTINENTAL</t>
  </si>
  <si>
    <t>SERVO FREIO</t>
  </si>
  <si>
    <t>2810 / 3410 / 3590 / 3580 / 3630 / 3760 / 2651</t>
  </si>
  <si>
    <t>NOVO MOLDE DE FUNDIÇÃO</t>
  </si>
  <si>
    <t>COSMA</t>
  </si>
  <si>
    <t>EIXO SUSPENSAO POSTERIOR</t>
  </si>
  <si>
    <t>New Tooling + Retooling + Service</t>
  </si>
  <si>
    <t>FRAM/SOGEFI</t>
  </si>
  <si>
    <t>463404780;463404510​</t>
  </si>
  <si>
    <t>Tampa cabeçote completa</t>
  </si>
  <si>
    <t>INCREASE CAPACITY</t>
  </si>
  <si>
    <t>Increase Capacity N4 - 270K</t>
  </si>
  <si>
    <t>Pedido cancelado</t>
  </si>
  <si>
    <t>GESTAMP BRASIL IND. DE AUTO PEÇAS</t>
  </si>
  <si>
    <t>CONJ. EXTERNO MONTANTE ANTERIOR ESQ.</t>
  </si>
  <si>
    <t>New Tooling</t>
  </si>
  <si>
    <t>23/04/2025</t>
  </si>
  <si>
    <t>CAPACIDADE RETIRADA DA PASTA" ENTREGAS".</t>
  </si>
  <si>
    <t>CONJ. REFORCO MONTANTE CENTRAL DIR.</t>
  </si>
  <si>
    <t>CONJ. REFORCO MONTANTE CENTRAL ESQ.</t>
  </si>
  <si>
    <t>REFORCO LONGARINA PARABRISA DIR.</t>
  </si>
  <si>
    <t>REFORCO LONGARINA PARABRISA ESQ.</t>
  </si>
  <si>
    <t>TRAVESSA ANTERIOR</t>
  </si>
  <si>
    <t>BARRA ANTI-ESTRUSAO PORTA POSTERIOR DIR.</t>
  </si>
  <si>
    <t>BARRA ANTI-ESTRUSAO PORTA POSTERIOR ESQ.</t>
  </si>
  <si>
    <t>TRAVESSA ANTERIOR PORTA ANT. DIR.​</t>
  </si>
  <si>
    <t>TRAVESSA ANTERIOR PORTA ANT. ESQ.​</t>
  </si>
  <si>
    <t>REFORCO MONTANTE CENTRAL DIR.</t>
  </si>
  <si>
    <t>REFORCO MONTANTE CENTRAL ESQ.</t>
  </si>
  <si>
    <t>HBA</t>
  </si>
  <si>
    <t>TAMPAO FIM CURSO TAMPA TRAS.</t>
  </si>
  <si>
    <t>5980/5511</t>
  </si>
  <si>
    <t>FIAPE CAPACITY INVESTMENTS</t>
  </si>
  <si>
    <t>CAPACIDADE RETIRADA DA PLANILHAPROPOSTA NEW PROJECTS</t>
  </si>
  <si>
    <t>PROTEÇÃO UNIÃO DO CÂMBIO</t>
  </si>
  <si>
    <t>2810;3580;3590;3630</t>
  </si>
  <si>
    <t>AUMENTO DE CAPACIDADE</t>
  </si>
  <si>
    <t>521740970​</t>
  </si>
  <si>
    <t>COIFA ANTI-POEIRA</t>
  </si>
  <si>
    <t>281;363;376</t>
  </si>
  <si>
    <t>INDUSTRIAS MANGOTEX LTDA</t>
  </si>
  <si>
    <t>MANGUEIRA SAIDA AQUECEDOR</t>
  </si>
  <si>
    <t>New Tooling (Mais 10 mandris)</t>
  </si>
  <si>
    <t>COM BASE NO BREAKDOWN https://shiftup.sharepoint.com/:p:/r/sites/GSD_CapacityNewProjects/_layouts/15/Doc.aspx?sourcedoc=%7B22C38D7E-A95A-4E64-BEF3-1A88A147E343%7D&amp;file=Breakdown%20Investimentos%2052160743%20(002).pptx&amp;action=edit&amp;mobileredirect=true</t>
  </si>
  <si>
    <t>COM BASE NO BREAKDOWN - Valor do pedido considerado no valor do investimento, visto que na planilha de projetos o valor do pedido está maior que o valor do investimento.</t>
  </si>
  <si>
    <t>Mangueira Entrada Agua Radiador</t>
  </si>
  <si>
    <t>INVESTIMENTO CAPACITY INCREASE FIASA</t>
  </si>
  <si>
    <t>25/04/2025</t>
  </si>
  <si>
    <t>https://shiftup.sharepoint.com/:p:/r/sites/GSD_CapacityNewProjects/_layouts/15/Doc.aspx?sourcedoc=%7B83DDAFA1-180F-4EF6-8D13-71E3B09A577E%7D&amp;file=MANGOTEX%20-%20Capacity%20Investment%20-%20463493120-MANGUEIRA%20DE%20BORRACHA%20ENDURECIDA.pptx&amp;action=edit&amp;mobileredirect=true</t>
  </si>
  <si>
    <t>IOCHPE MAXION S A</t>
  </si>
  <si>
    <t>522080330/40</t>
  </si>
  <si>
    <t xml:space="preserve"> CONJ. ENCAIXE MONTANTE CENTRAL ESQ/DIR</t>
  </si>
  <si>
    <t>DUPLICAÇÃO DE DISPOSITIVO DE PROCESSO ( DISPOSITIVO E CELULA DE SOLDA) E MUDANÇA DE LAYOUT.</t>
  </si>
  <si>
    <t>MOISES TORRES</t>
  </si>
  <si>
    <t>JOYSON SAFETY SYSTEMS BRASIL LTDA</t>
  </si>
  <si>
    <t>VOLANTE PU</t>
  </si>
  <si>
    <t>NEW TOOLING + ADAPTAÇÃO DA LINHA</t>
  </si>
  <si>
    <t>24/04/2024</t>
  </si>
  <si>
    <t>https://shiftup.sharepoint.com/:p:/r/sites/GSD_CapacityNewProjects/_layouts/15/Doc.aspx?sourcedoc=%7B73ED0D50-C9CB-4AB8-A102-CCACCD6D974C%7D&amp;file=JOYSON%20-%20Capacity%20Investment%20-%20VOLANTE%20PU.pptx&amp;action=edit&amp;mobileredirect=true</t>
  </si>
  <si>
    <t xml:space="preserve">Air bag motorista Fiat </t>
  </si>
  <si>
    <t>Air bag motorista RAM</t>
  </si>
  <si>
    <t>HOUVE REALMENTE UMA DIMINUIÇÃO NA CAPACIDADE. MOTIVO : Stellantis promoveu uma alteração no mix entre o DAB RAM (28.224 / ano) e o DAB com logo Fiat (210.168 / ano).</t>
  </si>
  <si>
    <t>MAGNA DO BRASIL PRODUTOS E SERVICOS</t>
  </si>
  <si>
    <t>Rearlamp 2810 LH</t>
  </si>
  <si>
    <t>Assembly Line - Adaptation Service of Assembly Cradles, to release machine load for Rearlamp 2810 LH​</t>
  </si>
  <si>
    <t xml:space="preserve">OS PN´S CONSIDERADOS NESTA PLANILHA SÃO COM BASE NO RELATÓRIO DE ENTREGA DE CAPACIDADE, CONFORME ORIENTAÇÃO DA ISABELA. </t>
  </si>
  <si>
    <t>Rearlamp 2810 RH​</t>
  </si>
  <si>
    <t>MAGNETI MARELLI SISTEMAS AUTOMOTIVO</t>
  </si>
  <si>
    <t>Coletor / ETB</t>
  </si>
  <si>
    <t>T3;T4</t>
  </si>
  <si>
    <t>Supplier Negotiation</t>
  </si>
  <si>
    <t>PLANILHA FALTANDO ALGUNS DADOS. PROCURANDO NAS PASTAS LOCALIZEI O BREAKDOW ANEXO, PORÉM COMO NAO TEM O PN, NÃO CONSIGO SABER SE SERIA OU NÃO OS DADOS DESTE DOC: https://shiftup.sharepoint.com/:p:/r/sites/GSD_CapacityNewProjects/_layouts/15/Doc.aspx?sourcedoc=%7B581A0F9F-E233-4D02-92BC-7E1D626DE56F%7D&amp;file=SAIC-MARELLI-463571360-COLETOR_T3_T4-ETB.pptx&amp;action=edit&amp;mobileredirect=true</t>
  </si>
  <si>
    <t>463504300 / 463501220/ 463536600</t>
  </si>
  <si>
    <t>Inic. Capacity</t>
  </si>
  <si>
    <t>Projetos Transversais Capacity.pptx</t>
  </si>
  <si>
    <t>463524970;463526980;463550730;463555740</t>
  </si>
  <si>
    <t>Linha de Montagem Coletor</t>
  </si>
  <si>
    <t>N3;N4</t>
  </si>
  <si>
    <t>Linha de Montagem GSE Aspirado</t>
  </si>
  <si>
    <t>Tubos d'água do WCAC. (Water circulation tubes for AIM GSE T4)</t>
  </si>
  <si>
    <t>463524970;463555740;463443560</t>
  </si>
  <si>
    <t>Coletor de admissão N4</t>
  </si>
  <si>
    <t xml:space="preserve">CAPACIDADE COM BASE NO POWE POINT ANEXO A PLANILHA DE PROJETOS. </t>
  </si>
  <si>
    <t>Coletor de admissão</t>
  </si>
  <si>
    <t>N3/N4</t>
  </si>
  <si>
    <t>Incremento de coletor de admissão N3 PL7</t>
  </si>
  <si>
    <t>SA 2024 Capacity Adequacy.pptx</t>
  </si>
  <si>
    <t xml:space="preserve">MANN HUMMEL </t>
  </si>
  <si>
    <t>FILTRO DE AR COMPLETO</t>
  </si>
  <si>
    <t>ADICIONAL MOLDE NA LINHA DE MONTAGEM</t>
  </si>
  <si>
    <t>MARELLI LIGHTING</t>
  </si>
  <si>
    <t>Farol 281 High DX</t>
  </si>
  <si>
    <t>Investimento no desenvolvimento de novo fornecedor para componente de PCB para farol</t>
  </si>
  <si>
    <t xml:space="preserve">Farol 281 High SX </t>
  </si>
  <si>
    <t>MARELLI SISTEMAS AUTOMOTIVOS INDUST</t>
  </si>
  <si>
    <t>52127954; 52182188; 52220138</t>
  </si>
  <si>
    <t>TUBULACAO DESCARGA CENTRAL; TUBULACAO DESCARGA POSTERIOR</t>
  </si>
  <si>
    <t>Tubulação descarga Posterior</t>
  </si>
  <si>
    <t>METALURGICA NAKAYONE LTDA</t>
  </si>
  <si>
    <t>CARTER OLEO COMPLETO T3</t>
  </si>
  <si>
    <t>Nakayone - Breakdown Investimentos N4 552681850 20231102 rev 000_Sent.pptx</t>
  </si>
  <si>
    <t>Cárter do Óleo</t>
  </si>
  <si>
    <t>https://shiftup.sharepoint.com/:p:/r/sites/GSD_CapacityNewProjects/_layouts/15/Doc.aspx?sourcedoc=%7BD8A6870E-6903-40DA-8548-3D70CABB2FBD%7D&amp;file=Nakayone%20-%20Breakdown%20Investimentos%20N4%20552681850%2020231102%20rev%20000_Sent.pptx&amp;action=edit&amp;mobileredirect=true</t>
  </si>
  <si>
    <t>NEMAK ALUMINIO</t>
  </si>
  <si>
    <t>Bruto Suporte União C513</t>
  </si>
  <si>
    <t>SEM O PN NA PLANILHA DE PROJETOS. A CAPACIDADE DESTA PLANILHA FOI COM BASE NO DOC SAIC (https://shiftup.sharepoint.com/:p:/r/sites/GSD_CapacityNewProjects/_layouts/15/Doc.aspx?sourcedoc=%7B00E4BF56-0A14-45B7-A8CD-85A6BBF33847%7D&amp;file=SAIC-NEMAK-463516451-SUPORTE_UNI%C3%83O_C513.pptx&amp;action=edit&amp;mobileredirect=true)</t>
  </si>
  <si>
    <t>NEORODAS</t>
  </si>
  <si>
    <t> RODA EM LIGA T270</t>
  </si>
  <si>
    <t>FIASA ON GOING</t>
  </si>
  <si>
    <t>NEW TOOLING</t>
  </si>
  <si>
    <t>https://shiftup.sharepoint.com/:p:/r/sites/GSD_CapacityNewProjects/_layouts/15/Doc.aspx?sourcedoc=%7BCE6B6EA4-B6A4-4A2E-94C2-3B847485873C%7D&amp;file=NEO%20RODAS%20-%20Capacity%20Investment%20-%201002751860%2018POL.pptx&amp;action=edit&amp;mobileredirect=true</t>
  </si>
  <si>
    <t>RODA EM LIGA R15 ​</t>
  </si>
  <si>
    <t>STRADA RANCH - CAPACITY INCREASE</t>
  </si>
  <si>
    <t>28/04/2024</t>
  </si>
  <si>
    <t>NEM TODAS AS INFORMAÇÕES ESTÃO NA PLANILHA DE PROJETOS (https://shiftup.sharepoint.com/:p:/r/sites/GSD_CapacityNewProjects/_layouts/15/Doc.aspx?sourcedoc=%7BE47ADFC0-E652-46F5-B2A4-BA5845C4E5C1%7D&amp;file=NEO%20RODAS%20-%20Capacity%20Investment%20-%201002751860%2018POL%20%5BSalvo%20automaticamente%5D.pptx&amp;action=edit&amp;mobileredirect=true)</t>
  </si>
  <si>
    <t>OMR</t>
  </si>
  <si>
    <t>BEDPLATE</t>
  </si>
  <si>
    <t>CAPACIDADE DE ACORDO COM A APRESENTAÇÃO DE PROJETOS TRANSVERSAIS</t>
  </si>
  <si>
    <t>28/04/2025</t>
  </si>
  <si>
    <t>PROMA BRASIL AUTOMOTIVA LTDA</t>
  </si>
  <si>
    <t>REFORCO ANTERIOR PARA-LAMA ANTERIOR DIR.; REFORCO ANTERIOR PARA-LAMA ANTERIOR ESQ.; ENCAIXE LATERAL POSTERIOR DIR.; CONJ. REFORCO INTERNO LONGARINA DIR.; REFORCO INTERNO LONGARINA ESQ.; TRAVESSA ANTERIOR; CONJ. ENCAIXE TRAVESSA SOBRE BANDO TRASE; TRAVESSA CRASHBOX COMP.; CONJUNTO TRAVESSA ABSORVEDORA IMPACTO; CONJ. LONGARINA LAT. DIR.; CONJ. LONGARINA LAT. DIR.; REFORCO INFERIOR COLIGAMENTO LATERAL DIR; REFORCO INFERIOR COLIGAMENTO LATERAL ESQ; CONJ. LONGARINA LAT. ESQ.; CONJ. LONGARINA LAT. ESQ.; ENCAIXE LATERAL POSTERIOR ESQ.; REFORCO MONTANTE POSTERIOR DIR.; REFORCO MONTANTE ESQ.</t>
  </si>
  <si>
    <t xml:space="preserve">RIPORTO FIANCATA DX </t>
  </si>
  <si>
    <t>RIPORTO FIANCATA S</t>
  </si>
  <si>
    <t>521558510; 521558540</t>
  </si>
  <si>
    <t>LONGHERONE INTERNO CABINE 
CURTA/LONGA DX</t>
  </si>
  <si>
    <t>22330410; 522330430</t>
  </si>
  <si>
    <t>LONGHERONE INTERNO CABINE 
CURTA/LONGA SX</t>
  </si>
  <si>
    <t>PEDANA POSTERIOR COMPLETA</t>
  </si>
  <si>
    <t>TRAVERSA BATTITACCO</t>
  </si>
  <si>
    <t>MONTANTE SUPERIOR DX</t>
  </si>
  <si>
    <t xml:space="preserve">MONTANTE SUPERIOR SX </t>
  </si>
  <si>
    <t xml:space="preserve">​SCATOLAMENTO LATERAL DX </t>
  </si>
  <si>
    <t>SCATOLAMENTO LATERAL SX</t>
  </si>
  <si>
    <t xml:space="preserve">LONGHERONE DX </t>
  </si>
  <si>
    <t>LONGHERONE SX</t>
  </si>
  <si>
    <t>MONTANTE POSTERIOR DX</t>
  </si>
  <si>
    <t>MONTANTE POSTERIOR SX</t>
  </si>
  <si>
    <t>TRAVERSA CRASH BOX</t>
  </si>
  <si>
    <t>TRAVERSA URTO PEDONE</t>
  </si>
  <si>
    <t>Propulsion Solutions</t>
  </si>
  <si>
    <t>POLIA DO ALTERNADOR T4</t>
  </si>
  <si>
    <t>T3,T4</t>
  </si>
  <si>
    <t>Pedido complementar ao 21979368.</t>
  </si>
  <si>
    <t xml:space="preserve">FALTA INFORMAÇÃO NA PLANILHA DE PROJETOS. </t>
  </si>
  <si>
    <t xml:space="preserve">REFAL </t>
  </si>
  <si>
    <t>Suporte para central ABS</t>
  </si>
  <si>
    <t>5980 / 5511  /2910</t>
  </si>
  <si>
    <t>PLATAFORMA</t>
  </si>
  <si>
    <t>PROJETO ADAS</t>
  </si>
  <si>
    <t>ASSEMBLY LINE AUTOMATION</t>
  </si>
  <si>
    <t>AS DATAS DE VALIDAÇÕES NÃO EXISTEM NO CONTROLE.</t>
  </si>
  <si>
    <t>S RIKO</t>
  </si>
  <si>
    <t>Tubulações</t>
  </si>
  <si>
    <t>Capacity Increase</t>
  </si>
  <si>
    <t>CANALINAS</t>
  </si>
  <si>
    <t>BOX CANALINAS</t>
  </si>
  <si>
    <t>S RIKO AUTOMOTIVE HOSE DO BRASIL LT</t>
  </si>
  <si>
    <t>TUBO FLEX.CONEXAO COMPRESSOR CONDENSADOR</t>
  </si>
  <si>
    <t>INICIALMETE FORAM CONSIDERADOS 2 PN  PARA O MESMO Nº SAP, POSTERIORMENTE FOI MANTIDO APENAS UM PN</t>
  </si>
  <si>
    <t>SODECIA MINAS</t>
  </si>
  <si>
    <t>TRAVESSA CCB</t>
  </si>
  <si>
    <t>WELDING ASSEMBLY</t>
  </si>
  <si>
    <t>SODECIA MINAS GERAIS</t>
  </si>
  <si>
    <t xml:space="preserve"> TRAVESSA CCB</t>
  </si>
  <si>
    <t>POLO</t>
  </si>
  <si>
    <t>SOFIMA - CHINA</t>
  </si>
  <si>
    <t>Trocador de Calor</t>
  </si>
  <si>
    <t>Importados Turbo - APAC</t>
  </si>
  <si>
    <t>SOGEFI - CHINA</t>
  </si>
  <si>
    <t>Thermostat</t>
  </si>
  <si>
    <t>FALTA INFORMAÇÃO NA PLANILHA DE PROJETOS. NÃO LOCALIZEI DOC PARA INSERIR AS INFORMAÇÕES NESTA PLANILHA.</t>
  </si>
  <si>
    <t>TENNECO</t>
  </si>
  <si>
    <t>EIXO COMANDO DE VÁLVULA</t>
  </si>
  <si>
    <t>NÃO HÁ "WARNNING CAPACITY INCREASE"</t>
  </si>
  <si>
    <t>55268140​</t>
  </si>
  <si>
    <t>TENNECO SISTEMAS AUTOMOTIVOS</t>
  </si>
  <si>
    <t>52090965; 52184496; 52149891; 52191779; 52217432; 52217439; 52311254</t>
  </si>
  <si>
    <t>HOT END</t>
  </si>
  <si>
    <t>2810; 3590; 3580; 3630</t>
  </si>
  <si>
    <t>ON  GOING</t>
  </si>
  <si>
    <t>THERMAL MANAGEMENT SOLUTIONS BRAZIL LTDA.</t>
  </si>
  <si>
    <t>Valvula termostatica</t>
  </si>
  <si>
    <t>TIBERINA AUT MG COMP MET IND</t>
  </si>
  <si>
    <t>2126695; 52126696</t>
  </si>
  <si>
    <t>LONGARINA; MONTANTE</t>
  </si>
  <si>
    <t xml:space="preserve">LONGHARINA PARABREZZA DX​/SX </t>
  </si>
  <si>
    <t>2157975; 52157977</t>
  </si>
  <si>
    <t>TRAVESSA BANCO DX/SX</t>
  </si>
  <si>
    <t>TRAVESSA PAVIMENTO</t>
  </si>
  <si>
    <t>SEAT BELT</t>
  </si>
  <si>
    <t>RINFORZO TUNNEL</t>
  </si>
  <si>
    <t>2126448; 52126453</t>
  </si>
  <si>
    <t>ASSARUOTA DX/SX</t>
  </si>
  <si>
    <t>2215871;  52215872</t>
  </si>
  <si>
    <t>LONGHARINA CRUSCOTO DX/SX</t>
  </si>
  <si>
    <t>2208782; 52214435</t>
  </si>
  <si>
    <t>MONTANTE CC DX/SX</t>
  </si>
  <si>
    <t>TUPY MINAS GERAIS LTDA.</t>
  </si>
  <si>
    <t>552677041;552681821</t>
  </si>
  <si>
    <t>Eixo Virabrequim</t>
  </si>
  <si>
    <t>TW ESPUMAS LTDA</t>
  </si>
  <si>
    <t>ESPUMA DE BANCO DIANTEIRO</t>
  </si>
  <si>
    <t>MOLDE DE INJEÇÂO DO ENCOSTO TRASEIRO</t>
  </si>
  <si>
    <t>MOLDE DE INJEÇÂO ASSENTO TRASEIRO</t>
  </si>
  <si>
    <t>MOLDE DE INJEÇÂO DO ENCOSTO DIANTEIRO</t>
  </si>
  <si>
    <t>MOLDE DE INJEÇÂO ASSENTO DIANTEIRO</t>
  </si>
  <si>
    <t>MOLDE DE ASSENTO DIANTEIRO RH COM SENSOR</t>
  </si>
  <si>
    <t>APOIO DE CABEÇA TRASEIRO MOLDADO</t>
  </si>
  <si>
    <t>WEIDPLAS BRASIL IND. E COM. DE PLAS</t>
  </si>
  <si>
    <t>FRISO LATERAL</t>
  </si>
  <si>
    <t>MOLDE PORTA FR. DR.</t>
  </si>
  <si>
    <t>MOLDE PORTA FR. ESQ.</t>
  </si>
  <si>
    <t>MOLDE PORTA Rr. DR.</t>
  </si>
  <si>
    <t xml:space="preserve">MANGELS </t>
  </si>
  <si>
    <t>RODA EM LIGA R18</t>
  </si>
  <si>
    <t>INCREASE RODAS COMPASS SPORT</t>
  </si>
  <si>
    <t>RODAS</t>
  </si>
  <si>
    <t>ID SURVEY</t>
  </si>
  <si>
    <t>ÁREA RESPONSÁVEL</t>
  </si>
  <si>
    <t>CADASTRO ANALISTA</t>
  </si>
  <si>
    <t>CADASTRO SIGLA ANALISTA</t>
  </si>
  <si>
    <t>CADASTRO RESP</t>
  </si>
  <si>
    <t>CAD. ORIGEM PLEITO</t>
  </si>
  <si>
    <t>SIGLA PROJ</t>
  </si>
  <si>
    <t>CAD STATUS PLEITO</t>
  </si>
  <si>
    <t>CAD PROJ</t>
  </si>
  <si>
    <t>FIA</t>
  </si>
  <si>
    <t>IS</t>
  </si>
  <si>
    <t>TAG</t>
  </si>
  <si>
    <t>SV</t>
  </si>
  <si>
    <t>MOLDE DE INJEÇÃO</t>
  </si>
  <si>
    <t>ONGOING</t>
  </si>
  <si>
    <t>FPE</t>
  </si>
  <si>
    <t>DG</t>
  </si>
  <si>
    <t>BUYER</t>
  </si>
  <si>
    <t>CS</t>
  </si>
  <si>
    <t>MÁQUINA/DISPOSITIVO SOLDA</t>
  </si>
  <si>
    <t>NÃO INICIADO</t>
  </si>
  <si>
    <t>OG</t>
  </si>
  <si>
    <t>SR</t>
  </si>
  <si>
    <t>CENTRO/DISPOSITIVO USINAGEM</t>
  </si>
  <si>
    <t>PORTO REAL</t>
  </si>
  <si>
    <t>PR</t>
  </si>
  <si>
    <t>PP</t>
  </si>
  <si>
    <t>ESTRATÉGIA DIRETORIA</t>
  </si>
  <si>
    <t>SS</t>
  </si>
  <si>
    <t>DISPOSITIVO ESTANQUEIDADE</t>
  </si>
  <si>
    <t>FAASA</t>
  </si>
  <si>
    <t>FAA</t>
  </si>
  <si>
    <t>FM</t>
  </si>
  <si>
    <t>CP</t>
  </si>
  <si>
    <t>MANDRIL/CANALINA</t>
  </si>
  <si>
    <t>GM</t>
  </si>
  <si>
    <t>VP</t>
  </si>
  <si>
    <t>JR</t>
  </si>
  <si>
    <t>TF</t>
  </si>
  <si>
    <t>KA</t>
  </si>
  <si>
    <t>FS</t>
  </si>
  <si>
    <t>MT</t>
  </si>
  <si>
    <t>PROGRAMAÇÃO</t>
  </si>
  <si>
    <t>AP</t>
  </si>
  <si>
    <t>LO</t>
  </si>
  <si>
    <t>SAP Code</t>
  </si>
  <si>
    <t>Supplier Name</t>
  </si>
  <si>
    <t>Commodity Name</t>
  </si>
  <si>
    <t>MECANO FABRIL EIRELI</t>
  </si>
  <si>
    <t>Brackets - Cast Aluminum</t>
  </si>
  <si>
    <t>STELLANTIS EUROPE SPA</t>
  </si>
  <si>
    <t>Fasteners - Metal</t>
  </si>
  <si>
    <t>FIAT AUTO ARGENTINA S.A</t>
  </si>
  <si>
    <t>STAMPTEC IND COM PECAS ESTAMPADAS</t>
  </si>
  <si>
    <t>Fasteners - Misc., Springs, Coils, Rivets, Clamps, Plugs</t>
  </si>
  <si>
    <t>FABRICA DE GRAMPOS ACO LTDA</t>
  </si>
  <si>
    <t>Weatherstrips and Sealings - Static</t>
  </si>
  <si>
    <t>ACUMENT BRASIL SISTEMAS DE FIXACAO.</t>
  </si>
  <si>
    <t>METALURGICA HASSMANN SA</t>
  </si>
  <si>
    <t>INDUSTRIA METALURGICA LIPOS LTDA</t>
  </si>
  <si>
    <t>FIAT AUTO ARGENTINA S.A.</t>
  </si>
  <si>
    <t>FCA ITALY SPA</t>
  </si>
  <si>
    <t>Stampings - Underbody</t>
  </si>
  <si>
    <t>NEUMAYER TEKFOR AUTOMOTIVE BRASIL L</t>
  </si>
  <si>
    <t>APTIV MANUFATURA E SERVI. DE DIST.</t>
  </si>
  <si>
    <t>Fuseboxes and PDC's - Low Voltage</t>
  </si>
  <si>
    <t>FIAT POWERTRAIN TECHNOLOGIES S.P.A</t>
  </si>
  <si>
    <t>RIVETS INDUSTRIA E COMERCIO LTDA</t>
  </si>
  <si>
    <t>Valve Actuation</t>
  </si>
  <si>
    <t>Air Extractors</t>
  </si>
  <si>
    <t>HBA HUTCHINSON BRASIL AUTOMOTIVE LT</t>
  </si>
  <si>
    <t>Seals - Gearbox - Rubber, Steel/Fiber Composite</t>
  </si>
  <si>
    <t>Seals - Engine - Rubber, Steel/Fiber Composite</t>
  </si>
  <si>
    <t>Fasteners - Plastic</t>
  </si>
  <si>
    <t>MUELLER FLEX INDUSTRIA E COMERCIO D</t>
  </si>
  <si>
    <t>CONTINENTAL PARAFUSOS SA</t>
  </si>
  <si>
    <t>HANGZHOU HAVECO AUTO. TRANS. CO., L</t>
  </si>
  <si>
    <t>MARTINREA HONSEL BR FUND COM LTDA</t>
  </si>
  <si>
    <t>Castings - Gearbox and Clutch Housing - Aluminum</t>
  </si>
  <si>
    <t>CISER FIXADORES AUTOMOTIVOS S/A</t>
  </si>
  <si>
    <t>V E M DO BRASIL S. A.</t>
  </si>
  <si>
    <t>Park Rods, Sprags, Pawls, Forks, Synchro Rings-Transmission</t>
  </si>
  <si>
    <t>SABO IND. E COMER. DE AUTOPECAS SA</t>
  </si>
  <si>
    <t>Stampings - Upperbody - Hidden</t>
  </si>
  <si>
    <t>SUMIRIKO DO BRASIL IND DE BORRACHAS</t>
  </si>
  <si>
    <t>Rubber Components - Molded - Chassis</t>
  </si>
  <si>
    <t>Rails &amp; Tubes - High Pressure</t>
  </si>
  <si>
    <t>GKN SINTER METALS LTDA</t>
  </si>
  <si>
    <t>Sintered (Powdered Metal) Parts  - Engine</t>
  </si>
  <si>
    <t>PRO.TE.CO MINAS S.A.</t>
  </si>
  <si>
    <t>REFLEXALLEN DO BRASIL AUTOMOTIVA LT</t>
  </si>
  <si>
    <t>Cooling hoses &amp; Plastic pipes, Connectors</t>
  </si>
  <si>
    <t>Gaskets - Powertrain, Steel, Cylinder Head</t>
  </si>
  <si>
    <t>Valve Spring Retainers / Locks</t>
  </si>
  <si>
    <t>Hoses - Charge Air Cooler</t>
  </si>
  <si>
    <t>Drive Shaft Assemblies</t>
  </si>
  <si>
    <t>BLEISTAHL BRASIL METALURGIA LTDA</t>
  </si>
  <si>
    <t>Valves - Intake / Exhaust - Engine</t>
  </si>
  <si>
    <t>MAHLE METAL LEVE S.A.</t>
  </si>
  <si>
    <t>Bearings - Gearbox, Ball, Roller, Needle</t>
  </si>
  <si>
    <t>Caps and Capless Tanks - Fuel, Urea, Engine Oil, Radiator</t>
  </si>
  <si>
    <t>MIBA SINTER BRASIL LTDA</t>
  </si>
  <si>
    <t>Crankshafts and Balance Shafts</t>
  </si>
  <si>
    <t>Autocam do Brasil Usinagem Ltda</t>
  </si>
  <si>
    <t>RIMA INDUSTRIAL S/A</t>
  </si>
  <si>
    <t>SCHAEFFLER BRASIL LTDA.</t>
  </si>
  <si>
    <t>Clutch Actuation Assemblies and Components</t>
  </si>
  <si>
    <t>AUTOMETAL S/A - FILIAL TAUBATÉ</t>
  </si>
  <si>
    <t>Bearing Caps</t>
  </si>
  <si>
    <t>CIE FORJAS MINAS LTDA</t>
  </si>
  <si>
    <t>Forgings - Transmission (Forged / Machined)</t>
  </si>
  <si>
    <t>AUTOCAM DO BRASIL USINAGEM LTDA</t>
  </si>
  <si>
    <t>Timing Chain and Oil Pump Drive Systems</t>
  </si>
  <si>
    <t>Bearings - Suspension, Wheel, Struts</t>
  </si>
  <si>
    <t>HENKEL LTDA</t>
  </si>
  <si>
    <t>Sealers and Adhesives - Paint Shop</t>
  </si>
  <si>
    <t>Cam Phaser Systems (Actuators, Sprockets, Oil Valves)</t>
  </si>
  <si>
    <t>Sintered (Powdered Metal) Parts  - Gearbox</t>
  </si>
  <si>
    <t>PLASCAR IND. DE COMPONENTES PLASTIC</t>
  </si>
  <si>
    <t>Heat Shields</t>
  </si>
  <si>
    <t>NEMAK ALUMINIO DO BRASIL LTDA</t>
  </si>
  <si>
    <t>Pistons, Pins, and Rings</t>
  </si>
  <si>
    <t>METALKRAFT S/A SISTEMAS AUTOMOTIVOS</t>
  </si>
  <si>
    <t>OMR - COMPONENTES AUTOMOTIVOS LTDA.</t>
  </si>
  <si>
    <t>IMAG INDUSTRIA E COMERCIO DE COMPON</t>
  </si>
  <si>
    <t>Cup Plugs</t>
  </si>
  <si>
    <t>Axles - Beam</t>
  </si>
  <si>
    <t>Bearings - Engine</t>
  </si>
  <si>
    <t>Switches</t>
  </si>
  <si>
    <t>Stampings -  Brackets</t>
  </si>
  <si>
    <t>SKF DO BRASIL LTDA</t>
  </si>
  <si>
    <t>MAHLE HIRSCHVOGEL FORJAS S.A</t>
  </si>
  <si>
    <t>Transmission Assemblies</t>
  </si>
  <si>
    <t>FIBAM COMPANHIA INDUSTRIAL</t>
  </si>
  <si>
    <t>WAPMETAL INDÚSTRIA E COMÉRCIO DE MO</t>
  </si>
  <si>
    <t>PROEMA AUTOMOTIVA S/A</t>
  </si>
  <si>
    <t>FBA FUNDICAO BRASILEIRA DE ALU.</t>
  </si>
  <si>
    <t>Cylinder Heads</t>
  </si>
  <si>
    <t>Sensors - Cam and Crank</t>
  </si>
  <si>
    <t>ZANETTINI BAROSSI S A INDUSTRIA E C</t>
  </si>
  <si>
    <t>Half Shaft Components</t>
  </si>
  <si>
    <t>Alternators and Belt Start Generator - 12V</t>
  </si>
  <si>
    <t>GIBBS-BRASIL DIE CASTING LTDA.</t>
  </si>
  <si>
    <t>Stab Bar Links, Link Rods, and Ball Joints</t>
  </si>
  <si>
    <t>Engine Assemblies</t>
  </si>
  <si>
    <t>Module Assemblies - Powertrain and Suspension</t>
  </si>
  <si>
    <t>Valve Seats and Guides</t>
  </si>
  <si>
    <t>Door Panel Components &amp; Window Trim</t>
  </si>
  <si>
    <t>SCHAEFFLER BRASIL LTDA</t>
  </si>
  <si>
    <t>Clutch Assemblies</t>
  </si>
  <si>
    <t>THYSSENKRUPP METALURGICA CAMPO LIMP</t>
  </si>
  <si>
    <t>Intake Manifolds</t>
  </si>
  <si>
    <t>VIBRACOUSTIC SOUTH AMERICA LTDA</t>
  </si>
  <si>
    <t>WHB FUNDICAO S/A</t>
  </si>
  <si>
    <t>DIEHL DO BRASIL METALURGICA LTDA</t>
  </si>
  <si>
    <t>Castings - Iron</t>
  </si>
  <si>
    <t>TEKSID DO BRASIL LTDA</t>
  </si>
  <si>
    <t>SCORPIOS INDUSTRIA METALURGICA LTDA</t>
  </si>
  <si>
    <t>Hoses - Transmission Oil Cooler</t>
  </si>
  <si>
    <t>SOGEFI FILTRATION DO BRASIL LTDA</t>
  </si>
  <si>
    <t>ONCA INDUSTRIAS METALURGICAS S A</t>
  </si>
  <si>
    <t>Accessory Drive Systems</t>
  </si>
  <si>
    <t>BIELA DO MOTOR EM ACO-BRUTO</t>
  </si>
  <si>
    <t>APTIV MANUFATURA E SERV.DE DIS.LTDA</t>
  </si>
  <si>
    <t>Sensors - Intelligent Battery (IBS)</t>
  </si>
  <si>
    <t>DENSO CORPORATION</t>
  </si>
  <si>
    <t>Cylinder Blocks and Liners</t>
  </si>
  <si>
    <t>Gear Shifters and Shifter Cables</t>
  </si>
  <si>
    <t>Wiring - Small Harnesses - Low Voltage</t>
  </si>
  <si>
    <t>Stampings - Powertrain - Fine Blanked</t>
  </si>
  <si>
    <t>Parking Brake Levers - Hand / Foot</t>
  </si>
  <si>
    <t>Friction Discs - Transmission</t>
  </si>
  <si>
    <t>SODECIA MINAS GERAIS IND. COMP. AUT</t>
  </si>
  <si>
    <t>Antennas</t>
  </si>
  <si>
    <t>Paints - Pre-Treatment</t>
  </si>
  <si>
    <t>SILA DO BRASIL LTDA</t>
  </si>
  <si>
    <t>RSB TRANSMISSIONS LTD</t>
  </si>
  <si>
    <t>RCN INDUSTRIA METALURGICAS SA</t>
  </si>
  <si>
    <t>GKN DO BRASIL LTDA</t>
  </si>
  <si>
    <t>Clutch Components - Transmission</t>
  </si>
  <si>
    <t>FIAT AUTO REP.OFFIC PR CHINA</t>
  </si>
  <si>
    <t>PETRONAS LUBRIFICANTES BRASIL S.A</t>
  </si>
  <si>
    <t>Fluids - Windshield Washer</t>
  </si>
  <si>
    <t>FCA FIAT CHRYSLER AUTOMOVEIS BRASIL</t>
  </si>
  <si>
    <t>Differential Assemblies</t>
  </si>
  <si>
    <t>Shifter Boots and Park Brake Covers (Cut / Sew Leather)</t>
  </si>
  <si>
    <t>Powertrain Dampening - Mounts &amp; Brackets</t>
  </si>
  <si>
    <t>Connectors - Low Voltage</t>
  </si>
  <si>
    <t>Chassis Dampening (Bushings,top mounts,mass damper,etc.)</t>
  </si>
  <si>
    <t>EATON INDUSTRIES</t>
  </si>
  <si>
    <t>EE Architecture ECUs</t>
  </si>
  <si>
    <t>ITAESBRA INDUSTRIA MECANICA LTDA</t>
  </si>
  <si>
    <t>FUPRESA S.A.</t>
  </si>
  <si>
    <t>GGB BR INDUSTRIA E COMPONENTES LTDA</t>
  </si>
  <si>
    <t>Wiring - Large Harnesses - Low Voltage</t>
  </si>
  <si>
    <t>MUSASHI DO BRASIL LTDA.</t>
  </si>
  <si>
    <t>NEO PARTS</t>
  </si>
  <si>
    <t>Fuel Tanks - Plastic, Metal</t>
  </si>
  <si>
    <t>Dampers - Crankshaft, Powertrain Mass, Torque/Vibration</t>
  </si>
  <si>
    <t>Exhaust System - Hot and Cold</t>
  </si>
  <si>
    <t>COMBUSTOL MINAS TRATAMENTO TERMICO</t>
  </si>
  <si>
    <t>WAPMETAL IND COM DE MOLAS E ESTAMPA</t>
  </si>
  <si>
    <t>Lubricants, Oils and Greases</t>
  </si>
  <si>
    <t>Wiring - Engine Harnesses</t>
  </si>
  <si>
    <t>Hinges &amp; Door Checks</t>
  </si>
  <si>
    <t>ACOTECNICA S/A INDUSTRIA E COMERCIO</t>
  </si>
  <si>
    <t>ALTOM INDUSTRIA E COMERCIO DE IMAS</t>
  </si>
  <si>
    <t>Filters - Engine Oil and Transmission Fluid</t>
  </si>
  <si>
    <t>POWERCOAT TRATAMENTO DE SUPERFICIES</t>
  </si>
  <si>
    <t>Painting - Third Party</t>
  </si>
  <si>
    <t>Camshafts</t>
  </si>
  <si>
    <t>AUTO PARTS ALUMINIO DO BRASIL LTDA</t>
  </si>
  <si>
    <t>INDUSTRIA MECANICA BRASILEIRA DE ES</t>
  </si>
  <si>
    <t>METALURGICA MARDEL LTDA</t>
  </si>
  <si>
    <t>ITW DELFAST DO BRASIL LTDA.</t>
  </si>
  <si>
    <t>METALPO INDUSTRIA E COMERCIO LIMITA</t>
  </si>
  <si>
    <t>ISEL USINAGEM E MECANICA EM GERAL L</t>
  </si>
  <si>
    <t>CGE SOCIEDADE FABRICADORA DE PECAS</t>
  </si>
  <si>
    <t>ITALO LANFREDI SA INDUSTRIAS MECANI</t>
  </si>
  <si>
    <t>Power Cell Assembly</t>
  </si>
  <si>
    <t>Air Intake Systems - Cleaners, Ducts, Hoses, Resinators</t>
  </si>
  <si>
    <t>PADRAO MINAS IND E CO DE ETIQUETA</t>
  </si>
  <si>
    <t>Tapes, Decals and Labels</t>
  </si>
  <si>
    <t>Instrument Clusters</t>
  </si>
  <si>
    <t>CEMTAS CELIK MAKINA SANAYI VE TICAR</t>
  </si>
  <si>
    <t>Steel - Resale HR Coils</t>
  </si>
  <si>
    <t>Freudenberg North America Limited P</t>
  </si>
  <si>
    <t>MULTIACOS INDUSTRIA E COMERCIO</t>
  </si>
  <si>
    <t>Steel - Inhouse HDG Coil</t>
  </si>
  <si>
    <t>FITAS DE ACO MCM LTDA</t>
  </si>
  <si>
    <t>FERROLENE SA INDUSTRIA E COMERCIO</t>
  </si>
  <si>
    <t>GT DO BRASIL S/A INDUSTRIA E COMERC</t>
  </si>
  <si>
    <t>DELPHI AUTOMOTIVE SYSTEMS DO BRASIL</t>
  </si>
  <si>
    <t>SUMIDENSO DO BRASIL INDUSTRIAS ELEC</t>
  </si>
  <si>
    <t>COMPONENTES AUTOMOTIVOS TAUBATÉ LTD</t>
  </si>
  <si>
    <t>MANN+HUMMEL BRASIL LTDA.</t>
  </si>
  <si>
    <t>ASBRASIL S/A</t>
  </si>
  <si>
    <t>STELLANTIS AUTOMOVEIS BRASIL LTDA.</t>
  </si>
  <si>
    <t>Injection Moldings - Black Plastic - EE &amp; Module</t>
  </si>
  <si>
    <t>Air Vents</t>
  </si>
  <si>
    <t>PLASTIC OMNIUM S.A.</t>
  </si>
  <si>
    <t>Fascias</t>
  </si>
  <si>
    <t>Mirrors - Exterior</t>
  </si>
  <si>
    <t>BARTOLOME MACCHIAROLA</t>
  </si>
  <si>
    <t>Floor Consoles and Components</t>
  </si>
  <si>
    <t>DADA S.A.</t>
  </si>
  <si>
    <t>Tire and Wheel Module Assembly</t>
  </si>
  <si>
    <t>Road Wheels - Aluminium</t>
  </si>
  <si>
    <t>Carpet Assemblies</t>
  </si>
  <si>
    <t>Lighting - Interior Small Lamps</t>
  </si>
  <si>
    <t>Keys (Mechanical) and Lock Cylinders</t>
  </si>
  <si>
    <t>Sunvisors</t>
  </si>
  <si>
    <t>Stellantis Europe S.p.A.</t>
  </si>
  <si>
    <t>Grab Handles and Overhead Plastics</t>
  </si>
  <si>
    <t>POLIMETAL S.A.</t>
  </si>
  <si>
    <t>Mirrors - Interior</t>
  </si>
  <si>
    <t>Load Floors and Floor Mats</t>
  </si>
  <si>
    <t>Injection Moldings, Nameplates/Badging - Exterior-No Chrome</t>
  </si>
  <si>
    <t>Instrument Panels and Components</t>
  </si>
  <si>
    <t>Hard Trim - Interior</t>
  </si>
  <si>
    <t>Injection Moldings - Miscellaneous Exterior</t>
  </si>
  <si>
    <t>Road Wheel Covers</t>
  </si>
  <si>
    <t>Seats - Fabric</t>
  </si>
  <si>
    <t>Lighting - Exterior Small Lamps</t>
  </si>
  <si>
    <t>Seatbelts, Retractors and Buckles</t>
  </si>
  <si>
    <t>SILA ARGENTINA S.A.</t>
  </si>
  <si>
    <t>Handles - Door - Exterior</t>
  </si>
  <si>
    <t>Handles - Door - Interior</t>
  </si>
  <si>
    <t>Steering Column Control Modules (SCCM/TCM)</t>
  </si>
  <si>
    <t>INYLBRA AUTOMOTIVE SYSTEMS ARG. S.A</t>
  </si>
  <si>
    <t>F2J TECHPLAST S. A.</t>
  </si>
  <si>
    <t>Door Panel Assembly</t>
  </si>
  <si>
    <t>PABSA S.R.L</t>
  </si>
  <si>
    <t>Seats - Complete and JIT Assembly</t>
  </si>
  <si>
    <t>Air Bags - Driver &amp; Passenger</t>
  </si>
  <si>
    <t>METAGAL ARGENTINA SA</t>
  </si>
  <si>
    <t>Seats - Frames and Frame Components - Lumbar</t>
  </si>
  <si>
    <t>TREVES ARGENTINA S.A.</t>
  </si>
  <si>
    <t>Floor Mats</t>
  </si>
  <si>
    <t>AUTONEUM ARGENTINA S.A.</t>
  </si>
  <si>
    <t>Seat Headrests</t>
  </si>
  <si>
    <t>IRAUTO S.A.</t>
  </si>
  <si>
    <t>Headliner Assemblies and Components</t>
  </si>
  <si>
    <t>INDUSTRIAS LEAR DE ARGENTINA  S.R.L</t>
  </si>
  <si>
    <t>Underbody Shields and Mudguards</t>
  </si>
  <si>
    <t>RONAL QUERETARO S.A. DE C.V</t>
  </si>
  <si>
    <t>TOFAS T#RK OTOMOBIL FABRIKASI  A.S.</t>
  </si>
  <si>
    <t>VALEO NORTH AMERICA INC</t>
  </si>
  <si>
    <t>ADAS-Parking-Cameras, Control Modules, Sensors, Park Assist</t>
  </si>
  <si>
    <t>PLASCAR ARGENTINA S.A</t>
  </si>
  <si>
    <t>PLASCAR INDUSTRIA DE COMPONENTES PL</t>
  </si>
  <si>
    <t>Injection Moldings - Black Plastic - Multi Shot</t>
  </si>
  <si>
    <t>MACCHIAROLA SA</t>
  </si>
  <si>
    <t>KONGSBERG DRIVELINE SYSTEMS INC</t>
  </si>
  <si>
    <t>Shifters - Electronic</t>
  </si>
  <si>
    <t>AUTOLIV DO BRASIL LTDA</t>
  </si>
  <si>
    <t>Cowl Panels - Black Plastic</t>
  </si>
  <si>
    <t>DENSO MANUFACTURING ARGENTINA S.A.</t>
  </si>
  <si>
    <t>HVAC Systems</t>
  </si>
  <si>
    <t>Infotainment Systems (Radios, Video &amp; Audio Kits)</t>
  </si>
  <si>
    <t>Roof Ditch Moldings</t>
  </si>
  <si>
    <t>Injection Moldings, Nameplates/Badging - Exterior - Chromed</t>
  </si>
  <si>
    <t>ALBANO COZZUOL S A</t>
  </si>
  <si>
    <t>Steering Columns - Electric Power</t>
  </si>
  <si>
    <t>Steering Wheels</t>
  </si>
  <si>
    <t>Grilles &amp; Fascias Components</t>
  </si>
  <si>
    <t>Seat Armrests</t>
  </si>
  <si>
    <t>Wheel Liners</t>
  </si>
  <si>
    <t>CONTINENTAL AUT. GUADALA. MEXICO S.</t>
  </si>
  <si>
    <t>FAMAR FUEGUINA S.A.</t>
  </si>
  <si>
    <t>Electronic Vehicle Access</t>
  </si>
  <si>
    <t>ESTRA AUTOMOTIVE</t>
  </si>
  <si>
    <t>Body ECUs for Doors, Seats, HVAC, Lighting</t>
  </si>
  <si>
    <t>Dissociated Center Stack Displays</t>
  </si>
  <si>
    <t>NEXTEER INDUSTRIA E COMERCIO DE SIS</t>
  </si>
  <si>
    <t>Spoilers</t>
  </si>
  <si>
    <t>FCA INTERNATIONAL OPERATIONS LLC</t>
  </si>
  <si>
    <t>Integrated Center Stacks</t>
  </si>
  <si>
    <t>Seats - Frames and Frame Components- Rear Seat</t>
  </si>
  <si>
    <t>SUEFA S.A.</t>
  </si>
  <si>
    <t>VISSCHER-CARAVELLE MEXICO S.A C.V</t>
  </si>
  <si>
    <t>Power Outlets and Data Ports</t>
  </si>
  <si>
    <t>Road Wheels - Steel</t>
  </si>
  <si>
    <t>Exhausters - Plastic</t>
  </si>
  <si>
    <t>ESTIN S.A.I.C.F.</t>
  </si>
  <si>
    <t>Tires</t>
  </si>
  <si>
    <t>ESTRA AUTOMOTIVE SYSTEM MEXICO</t>
  </si>
  <si>
    <t>ADAS - Driving - Cameras, Control Modules, Sensors, Radars</t>
  </si>
  <si>
    <t>Washing Systems - Reservoirs, Pumps, Nozzles, Hoses, Tubes</t>
  </si>
  <si>
    <t>IRF - Vehicle Components</t>
  </si>
  <si>
    <t>Structural Baffles - Stiffening Panel</t>
  </si>
  <si>
    <t>Energy Absorbers - Black Plastic (Bumpers)</t>
  </si>
  <si>
    <t>TESA TAPE ARGENTINA S.R.L</t>
  </si>
  <si>
    <t>NUT ARGENTINA ICSA.</t>
  </si>
  <si>
    <t>TELEFIJ S.R.L.</t>
  </si>
  <si>
    <t>Engine Control Units -Gas and Diesel</t>
  </si>
  <si>
    <t>Solenoids - Powertrain</t>
  </si>
  <si>
    <t>Fluid Level Indicators (Dipstick)</t>
  </si>
  <si>
    <t>Electronic Control Modules - Transmission</t>
  </si>
  <si>
    <t>Pumps - Water/Coolant - Mechanical</t>
  </si>
  <si>
    <t>Covers - Cylinder Head, Cam and Ignition Coil</t>
  </si>
  <si>
    <t>IMMAUTOPARTES S.A.</t>
  </si>
  <si>
    <t>Vitesco Technologies USA, LLC</t>
  </si>
  <si>
    <t>Aisin Corporation</t>
  </si>
  <si>
    <t>Glow Plug Control Unit</t>
  </si>
  <si>
    <t>Sensors - Humidity, Temp, Air Quality and Sun</t>
  </si>
  <si>
    <t>Sensors - Urea Quality</t>
  </si>
  <si>
    <t>Sensors - Air Pressure / Flow</t>
  </si>
  <si>
    <t>Cargo Nets and Organizers</t>
  </si>
  <si>
    <t>Sensors - O2, PM NOx</t>
  </si>
  <si>
    <t>Sensors - Rain/Light, Kick (Hands-Free), Light, Fog</t>
  </si>
  <si>
    <t>Valves - Coolant Control</t>
  </si>
  <si>
    <t>Plastic Parts for Electrical Equipment</t>
  </si>
  <si>
    <t>Sensors - Knock</t>
  </si>
  <si>
    <t>Electronic Control Modules - Transfer Case</t>
  </si>
  <si>
    <t>STELLANTIS AUTO S.A.S.</t>
  </si>
  <si>
    <t>Tubes - Turbo Cooling</t>
  </si>
  <si>
    <t>Tubes and Hoses - Fuel/Vapor Canister, SCR, Fuel/Urea Cooler</t>
  </si>
  <si>
    <t>Brakes - Discs, Drum-In-Hat Rotors, and Hubs</t>
  </si>
  <si>
    <t>IND.MET. M. EVANGELISTI S.R.L.</t>
  </si>
  <si>
    <t>TIBERINA AUTOMOTIVE ARGENTINA SA</t>
  </si>
  <si>
    <t>Filters - Fuel</t>
  </si>
  <si>
    <t>MAXION MONTICH S.A.</t>
  </si>
  <si>
    <t>GESTAMP CORDOBA S.A.</t>
  </si>
  <si>
    <t>ESTEBAN CORDERO SRL.</t>
  </si>
  <si>
    <t>GOMACORD S.A.</t>
  </si>
  <si>
    <t>ACM ARGENTINA SRL</t>
  </si>
  <si>
    <t>Winches, Jacks &amp; Tools</t>
  </si>
  <si>
    <t>SIKA ARGENTINA S.A INDUSTRIAL COMER</t>
  </si>
  <si>
    <t>INDUSTRIAS PEDRO BUCCIERO SRL</t>
  </si>
  <si>
    <t>MARTE S.A.</t>
  </si>
  <si>
    <t>Porous Expanded Polypropylene(PEPP) and Stiffeners</t>
  </si>
  <si>
    <t>INDUSTRIAS PRECISION SRL</t>
  </si>
  <si>
    <t>TALLERES FILIPPINI SRL</t>
  </si>
  <si>
    <t>Stampings and Welded Assemblies - Class A Low Volume</t>
  </si>
  <si>
    <t>Silencers - Interior</t>
  </si>
  <si>
    <t>METALURGICA TANDIL SA.</t>
  </si>
  <si>
    <t>PECAS EM ALUMINIO ( BRUTO )</t>
  </si>
  <si>
    <t>Fuses and Relays - Low Voltage</t>
  </si>
  <si>
    <t>PETRONAS LUBRICANTS ARGENTINA S A</t>
  </si>
  <si>
    <t>INDUS METAL S.R.L.</t>
  </si>
  <si>
    <t>IRF - Powertrain Components</t>
  </si>
  <si>
    <t>Sound Deadeners</t>
  </si>
  <si>
    <t>Tubes - Fuel Filler - Plastic, Metal</t>
  </si>
  <si>
    <t>Semicorner Dampening</t>
  </si>
  <si>
    <t>Tool / Safety Kits</t>
  </si>
  <si>
    <t>HUTCHINSON ARGENTINA S.A.</t>
  </si>
  <si>
    <t>MARTINEZ BARNES DOMINGO</t>
  </si>
  <si>
    <t>FAM-MA AUTOMOTIVE S.A.</t>
  </si>
  <si>
    <t>CHRYSLER GROUP INTERNATIONAL LLC</t>
  </si>
  <si>
    <t>Paper Tags, Envelopes and Forms - Production</t>
  </si>
  <si>
    <t>Latches and Strikers</t>
  </si>
  <si>
    <t>Roll Formed Components</t>
  </si>
  <si>
    <t>Wiring - Battery Cables</t>
  </si>
  <si>
    <t>Canisters - Carbon, Fuel</t>
  </si>
  <si>
    <t>Sealers and Adhesives - Assembly Shop</t>
  </si>
  <si>
    <t>Structural Baffles - Acoustic</t>
  </si>
  <si>
    <t>Forgings - Control Arms, Links, Knuckles, Spindles - Chassis</t>
  </si>
  <si>
    <t>SANCHEZ Y PICCIONI S.A.</t>
  </si>
  <si>
    <t>COMPAÑIA DE PLANEAMIENTO ACUSTICO S</t>
  </si>
  <si>
    <t>YAZAKI AUTOMOTIVE PRODUCTS DO BRASI</t>
  </si>
  <si>
    <t>MA AUTOMOTIVE ARGENTINA S.A.</t>
  </si>
  <si>
    <t>Loudspeakers</t>
  </si>
  <si>
    <t>BATERIAS MOURA DE ARGENTINA SA</t>
  </si>
  <si>
    <t>Batteries - 12V - Lead Acid</t>
  </si>
  <si>
    <t>PIRELLI NEUMATICOS S.A.I.C.</t>
  </si>
  <si>
    <t>PNEUMATICOS</t>
  </si>
  <si>
    <t>SOGEFI SUSPENSION ARGENTINA SA</t>
  </si>
  <si>
    <t>Tubes - A/C Plumbing Lines</t>
  </si>
  <si>
    <t>Castings - Control Arms, Links, Knuckles, Spindles - Chassis</t>
  </si>
  <si>
    <t>Springs - Coil and Leaf</t>
  </si>
  <si>
    <t>Rear Axles/Twist Beam - Stamped</t>
  </si>
  <si>
    <t>Lighting - Headlamps</t>
  </si>
  <si>
    <t>Lighting - Rearlamps</t>
  </si>
  <si>
    <t>Fuel Delivery Modules</t>
  </si>
  <si>
    <t>Cradles and Crossmembers</t>
  </si>
  <si>
    <t>Wiping systems - Motors, Arms and Blades</t>
  </si>
  <si>
    <t>Weatherstrips and Sealings - Dynamic</t>
  </si>
  <si>
    <t>MASTROPOR S.A.</t>
  </si>
  <si>
    <t>Door Hardware Modules and Window Regulators</t>
  </si>
  <si>
    <t>Gas Prop Assemblies</t>
  </si>
  <si>
    <t>Silencers - Engine Side</t>
  </si>
  <si>
    <t>Engine Cooling Components - ECM, Air Coolers,Motors</t>
  </si>
  <si>
    <t>Shock Absorbers and Struts</t>
  </si>
  <si>
    <t>MAGNETI MARELLI CONJUNTOS DE  ESCAP</t>
  </si>
  <si>
    <t>Exhaust System - Washcoats</t>
  </si>
  <si>
    <t>JOHNSON MATTHEY ARGENTINA SA</t>
  </si>
  <si>
    <t>SEG AUTOMOTIVE COMPONENTS BRAZIL</t>
  </si>
  <si>
    <t>Starter Motors</t>
  </si>
  <si>
    <t>ACUMULADORES MOURA SA</t>
  </si>
  <si>
    <t>AETHRA SIST. AUTOMOTIVOS ARG. AS</t>
  </si>
  <si>
    <t>Steering Gears - Hydraulic</t>
  </si>
  <si>
    <t>Brakes - Calipers , Electronic Parking Brakes</t>
  </si>
  <si>
    <t>F2J LIGHTING CORDOBA S.A</t>
  </si>
  <si>
    <t>FATE SAICI</t>
  </si>
  <si>
    <t>Vehicle Glass</t>
  </si>
  <si>
    <t>Sensors - Wheel Speed</t>
  </si>
  <si>
    <t>Air-Bag ECUs and Sensors</t>
  </si>
  <si>
    <t>Engine Acoustic Covers</t>
  </si>
  <si>
    <t>Brakes- Mastervac/ Booster and Master Cylinder</t>
  </si>
  <si>
    <t>TRICO LATINOAMERICANA SA</t>
  </si>
  <si>
    <t>Steel Pipes - Alternative Fuel (CNG)</t>
  </si>
  <si>
    <t>ESTABLECIMIENTOS ROMET SA</t>
  </si>
  <si>
    <t>ABS INDUSTRIAS S.R.L.</t>
  </si>
  <si>
    <t>DENSO DO BRASIL LTDA</t>
  </si>
  <si>
    <t>ESEPE PLANOGRAF S.A.</t>
  </si>
  <si>
    <t>Stampings - Offload - Large / Welded Assemblies</t>
  </si>
  <si>
    <t>Compressors - HVAC</t>
  </si>
  <si>
    <t>Hoses - Brake</t>
  </si>
  <si>
    <t>Alarms, Sirens, AVAS &amp; Intrusion Sensors</t>
  </si>
  <si>
    <t>FCA SHANGAI AUTO PARTS TRADING CO.</t>
  </si>
  <si>
    <t>Control Arms and Links - Chassis - Stamped</t>
  </si>
  <si>
    <t>FIAT AUTO POLAND</t>
  </si>
  <si>
    <t>Tubes - Brake</t>
  </si>
  <si>
    <t>Pedals - Accelerator</t>
  </si>
  <si>
    <t>Pedal Box Assemblies - Accelerator, Brake and Clutch</t>
  </si>
  <si>
    <t>Cables - Hood, Door, Park Brake - Mechanical</t>
  </si>
  <si>
    <t>Electronic Control Units - ABS ESP, eBooster, Onebox</t>
  </si>
  <si>
    <t>I/P Cross Car Beams</t>
  </si>
  <si>
    <t>DYTECH DYNAMIC FLUID TECHNOLOGIES S</t>
  </si>
  <si>
    <t>CAAS DO BRASIL IMPORTACAO COM PECAS</t>
  </si>
  <si>
    <t>Steering Rack and Pinion Gear Assemblies - Mechanical</t>
  </si>
  <si>
    <t>Bailment-Plant Services(Shotpeening,Plating,Heat Treat,etc.)</t>
  </si>
  <si>
    <t>Stampings - Hot Stamped</t>
  </si>
  <si>
    <t>PROMA SSA S.A</t>
  </si>
  <si>
    <t>PILKINGTON AUTOMOTIVE ARG. S.A</t>
  </si>
  <si>
    <t>BROSE DO BRASIL LTDA</t>
  </si>
  <si>
    <t>Seats - Frames and Frame Components- Front Seat</t>
  </si>
  <si>
    <t>PWA POLIURETANOS WOODBRIDGE DE ARG.</t>
  </si>
  <si>
    <t>Seat Foam</t>
  </si>
  <si>
    <t>Wire Components - Metal</t>
  </si>
  <si>
    <t>CONTINENTAL DO BRASIL PRODUTOS AUTO</t>
  </si>
  <si>
    <t>Air Ducts</t>
  </si>
  <si>
    <t>FUMISCOR SA</t>
  </si>
  <si>
    <t>Saint Gobain Argentina S.A.</t>
  </si>
  <si>
    <t>Printed Manuals - Production</t>
  </si>
  <si>
    <t>RESORTES ARGENTINA SA.</t>
  </si>
  <si>
    <t>IOCHPE MAXION SA</t>
  </si>
  <si>
    <t>Crash Beams - Steel/Aluminum</t>
  </si>
  <si>
    <t>BRIDGESTONE  ARGENTINA SAIC</t>
  </si>
  <si>
    <t>M.M.A. MANUFACTURA DE MOTORES ARGEN</t>
  </si>
  <si>
    <t>Engine Cooling Components - Fans</t>
  </si>
  <si>
    <t>ROBERT BOSCH LLC</t>
  </si>
  <si>
    <t>Hoses - Power Steering</t>
  </si>
  <si>
    <t>Horns</t>
  </si>
  <si>
    <t>Door Watershields &amp; Adhesive Foams</t>
  </si>
  <si>
    <t>NETSO INDUSTRIAL S.R.L.</t>
  </si>
  <si>
    <t>Paints - Basecoat</t>
  </si>
  <si>
    <t>Ground Straps</t>
  </si>
  <si>
    <t>Electronic Control Modules - Fuel System</t>
  </si>
  <si>
    <t>3M ARGENTINA SACIFIA.         AT. M</t>
  </si>
  <si>
    <t>Paints - Primers</t>
  </si>
  <si>
    <t>Rods, Links and Levers - Body - Stamped</t>
  </si>
  <si>
    <t>Fuel Filler Door Assemblies</t>
  </si>
  <si>
    <t>NINGBO HUAJUN MECHANICAL CO LTD</t>
  </si>
  <si>
    <t>Pumps - Vacuum - Mechanical</t>
  </si>
  <si>
    <t>Connectivity Systems &amp; Components</t>
  </si>
  <si>
    <t>PPG INDUSTRIAL DO BRASIL TINTAS LTD</t>
  </si>
  <si>
    <t>PPG INDUSTRIES ARGENTINA S.A.</t>
  </si>
  <si>
    <t>Batteries - Lithium Ion - 12V</t>
  </si>
  <si>
    <t>AMOTECH CO LTD</t>
  </si>
  <si>
    <t>ACUMULADORES MOURA S A</t>
  </si>
  <si>
    <t>SCR System - Urea Tank Assy/Pump Dosing Modules, FAP Tank</t>
  </si>
  <si>
    <t>Frames</t>
  </si>
  <si>
    <t>Air Bags -  Knee, Seat &amp; Side Curtain</t>
  </si>
  <si>
    <t>Wiring - High Voltage</t>
  </si>
  <si>
    <t>Brakes - Drum Brake Mechanisms</t>
  </si>
  <si>
    <t>Charging Cables/Power Panels - Electric Vehicle</t>
  </si>
  <si>
    <t>MULTICRAFT INTERNATIONAL LIMITED</t>
  </si>
  <si>
    <t>Inverters, Converters and Voltage Stabilizer - Low Voltage</t>
  </si>
  <si>
    <t>Delphi automotive systems LLC</t>
  </si>
  <si>
    <t>FCA AUTOMOBILES ARGENTINA S.A.</t>
  </si>
  <si>
    <t>Sensors - Liquid Pressure</t>
  </si>
  <si>
    <t>DAYCO ARGENTINA S.A.</t>
  </si>
  <si>
    <t>Thermostats and Water Outlet Housing</t>
  </si>
  <si>
    <t>Pumps - Transmission Oil - Mechanical</t>
  </si>
  <si>
    <t>FUNDICION ARIENTE S.A.</t>
  </si>
  <si>
    <t>Oil Pans</t>
  </si>
  <si>
    <t>Sensors - Gearbox</t>
  </si>
  <si>
    <t>Sensors - Thermal</t>
  </si>
  <si>
    <t>RIPOLI Y CIA S.A</t>
  </si>
  <si>
    <t>INDURA ARGENTINA S.A.</t>
  </si>
  <si>
    <t>Welding Wire</t>
  </si>
  <si>
    <t>AXALTA COATING SYSTEMS ARGENTINA SR</t>
  </si>
  <si>
    <t>AXALTA COATING SYSTEMS BRASIL LTDA.</t>
  </si>
  <si>
    <t>Paints - E-Coat</t>
  </si>
  <si>
    <t>HECTOR CASTAGGERONI S.A.</t>
  </si>
  <si>
    <t>Fluids - Brakes</t>
  </si>
  <si>
    <t>BASF ARGENTINA S.A.</t>
  </si>
  <si>
    <t>CIA IND SELL ADH CIEAIF S.A.</t>
  </si>
  <si>
    <t>THE CHEMOURS COMPANY S.R.L.</t>
  </si>
  <si>
    <t>Refrigerant</t>
  </si>
  <si>
    <t>CRAFMSA.</t>
  </si>
  <si>
    <t>PECAS EM ACO ( BRUTO )</t>
  </si>
  <si>
    <t>Rear Shelf Panels and Molded Security Covers</t>
  </si>
  <si>
    <t>Bumpers and Components - Stamped - Steel</t>
  </si>
  <si>
    <t>UNE SRL</t>
  </si>
  <si>
    <t>PRE-SINTER S.R.L.</t>
  </si>
  <si>
    <t>PERLO MIGUEL ANGEL</t>
  </si>
  <si>
    <t>MATRIMET S.R.L.</t>
  </si>
  <si>
    <t>VULCAMET S.A</t>
  </si>
  <si>
    <t>Protective Films and Painting Accessories</t>
  </si>
  <si>
    <t>Steering Columns - Mechanical</t>
  </si>
  <si>
    <t>VALEO SISTEMAS AUTOMOTIVOS LTDA.</t>
  </si>
  <si>
    <t>SKF ARGENTINA SA</t>
  </si>
  <si>
    <t>HENKEL ARGENTINA  S.A.</t>
  </si>
  <si>
    <t>Steel - Inhouse Steel Blanks</t>
  </si>
  <si>
    <t>Underbody Shields</t>
  </si>
  <si>
    <t>Fuel Injectors and Pumps -Gas and Diesel</t>
  </si>
  <si>
    <t>Head Up Displays</t>
  </si>
  <si>
    <t>Side Steps - Metal</t>
  </si>
  <si>
    <t>Sealers and Adhesives - Body Shop</t>
  </si>
  <si>
    <t>Spare Tire Covers and Bedliners - Plastic</t>
  </si>
  <si>
    <t>Tubes and Bar Stock - Steel</t>
  </si>
  <si>
    <t>SAINT-GOBAIN DO BRASIL PRODUTOS IND</t>
  </si>
  <si>
    <t>Actuators - MultiAir / UniAir</t>
  </si>
  <si>
    <t>INDUSTRIAS TUDOR S.P. DE BATERIAS L</t>
  </si>
  <si>
    <t>Tonneau Covers</t>
  </si>
  <si>
    <t>Wiring - Raw Wire</t>
  </si>
  <si>
    <t>NORDEX S.A.</t>
  </si>
  <si>
    <t>Valve Components - Transmission</t>
  </si>
  <si>
    <t>Protection Carpet</t>
  </si>
  <si>
    <t>Anti - Roll(Sway) Bars</t>
  </si>
  <si>
    <t>Roof Racks (Roof Rails and Covers)</t>
  </si>
  <si>
    <t>Covers - Fabric / Vinyl (Spare Tire, Sport Bar, etc.)</t>
  </si>
  <si>
    <t>Air Suspension Components(ECU,Compressors,Springs,Shocks)</t>
  </si>
  <si>
    <t>PEUGEOT CITRO#N ARGENTINA S.A.</t>
  </si>
  <si>
    <t>Modules - BIW</t>
  </si>
  <si>
    <t>Decorative Trim - Interior</t>
  </si>
  <si>
    <t>Sensors - Vehicle / Headlamp Leveling and Acceleration</t>
  </si>
  <si>
    <t>Battery Systems - Modules, Cells - High Voltage</t>
  </si>
  <si>
    <t>FRIC ROT S A I C</t>
  </si>
  <si>
    <t>MOTORES</t>
  </si>
  <si>
    <t>EGR Systems - Valves, Coolers</t>
  </si>
  <si>
    <t>Pumps - Water/Coolant - Electrical</t>
  </si>
  <si>
    <t>Sealers and Adhesives - Tape</t>
  </si>
  <si>
    <t>Chassis Assemblies - Stamped</t>
  </si>
  <si>
    <t>Shaft Assemblies - Front Axle Disconnect</t>
  </si>
  <si>
    <t>Cables - Data/Communication(Coax, Ethernet, USB, Fakra, HSD)</t>
  </si>
  <si>
    <t>Wiring - Medium Harnesses - Low Voltage</t>
  </si>
  <si>
    <t>Door Panel Assembly - Mexico</t>
  </si>
  <si>
    <t>ELHYMEC S A C I F</t>
  </si>
  <si>
    <t>DO NOT USE</t>
  </si>
  <si>
    <t>TESTORI S.R.L.</t>
  </si>
  <si>
    <t>Petroquímica Cuyo S.A.I.C.</t>
  </si>
  <si>
    <t>Plastic Raw Material</t>
  </si>
  <si>
    <t>BRAUNCO S.A.</t>
  </si>
  <si>
    <t>EST. MET. STURAM S.A.</t>
  </si>
  <si>
    <t>PECAS EM ALUMINIO ( USINADAS )</t>
  </si>
  <si>
    <t>LENEX S.R.L.</t>
  </si>
  <si>
    <t>ELECTRIC WELDING S.R.L.</t>
  </si>
  <si>
    <t>METALURGICA ROMA S.A.</t>
  </si>
  <si>
    <t>VOTTERO S.R.L.</t>
  </si>
  <si>
    <t>GENÉRICO</t>
  </si>
  <si>
    <t>PERTRAK S.A.</t>
  </si>
  <si>
    <t>CORPO PAINEL DE INSTRUMENTOS</t>
  </si>
  <si>
    <t>DELPHI PACKARD ARG SA</t>
  </si>
  <si>
    <t>PRIMER</t>
  </si>
  <si>
    <t>RET S.R.L.</t>
  </si>
  <si>
    <t>MICHEL THIERRY DO BRASIL IND TEXTIL</t>
  </si>
  <si>
    <t>SUSPENSAO COMPLETA</t>
  </si>
  <si>
    <t>BOREALIS BRASIL S.A.</t>
  </si>
  <si>
    <t>BREMBO ARGENTINA SA</t>
  </si>
  <si>
    <t>FERROSIDER SA</t>
  </si>
  <si>
    <t>GONVARRI ARGENTINA S.A.</t>
  </si>
  <si>
    <t>PEÇAS EM MADEIRA E CELULOSA</t>
  </si>
  <si>
    <t>ADLER PTI S A</t>
  </si>
  <si>
    <t>CMP COMPONENTES E MODULOS PLAST.</t>
  </si>
  <si>
    <t>CMA INDUSTRIA DE COMPONENTES PLASTI</t>
  </si>
  <si>
    <t>FICOSA DO BRASIL LTDA</t>
  </si>
  <si>
    <t>METAGAL INDUSTRIA E COMERCIO LTDA</t>
  </si>
  <si>
    <t>ITALSPEED AUTOMOTIVE LTDA</t>
  </si>
  <si>
    <t>VISTEON AMAZONAS LTDA</t>
  </si>
  <si>
    <t>MANGELS INDUSTRIAL SA</t>
  </si>
  <si>
    <t>FORMTAP INTERNI SISTEMAS AUTOMOTIVO</t>
  </si>
  <si>
    <t>MINEBEA ACCESSSOLUTIONS SOUTH AMERI</t>
  </si>
  <si>
    <t>TRW AUTOMOTIVE LTDA</t>
  </si>
  <si>
    <t>NIDEC MOBILIDADE BRASIL INDUSTRIA D</t>
  </si>
  <si>
    <t>AUTOMETAL MINAS CROMACAO, PINTURA E</t>
  </si>
  <si>
    <t>CMP COMPONENTES E MODULOS PLASTICOS</t>
  </si>
  <si>
    <t>BCS SOLUCOES EM INTERFACES AUTOMOTI</t>
  </si>
  <si>
    <t>ZF AUTOMOTIVE BRASIL LTDA.</t>
  </si>
  <si>
    <t>CHRIS CINTOS DE SEGURANCA LTDA</t>
  </si>
  <si>
    <t>KOSTAL Eletromecânica Ltda.</t>
  </si>
  <si>
    <t>SEOYON INTECH FAB. DE SIST. INT. AU</t>
  </si>
  <si>
    <t>LEAR DO BRA IND E COM INT. AUT. LTD</t>
  </si>
  <si>
    <t>AUTOPLAS IND COM IMP EXP PLAST TEC</t>
  </si>
  <si>
    <t>A. RAYMOND BRASIL LTDA</t>
  </si>
  <si>
    <t>EMPRESA BRASILEIRA DE PECAS E ACESS</t>
  </si>
  <si>
    <t>GIOBERT DO BRASIL SIST. AUTOMOTIVOS</t>
  </si>
  <si>
    <t>NEO RODAS S.A</t>
  </si>
  <si>
    <t>MANN+HUMMEL BRASIL LTDA</t>
  </si>
  <si>
    <t>AUTOMETAL SBC INJECAO E PINT. DE PL</t>
  </si>
  <si>
    <t>TRIMTEC LTDA</t>
  </si>
  <si>
    <t>3M DO BRASIL LTDA</t>
  </si>
  <si>
    <t>CIE AUTOMETAL SALTO INDUSTRIA E COM</t>
  </si>
  <si>
    <t>NIKEN INDUSTRIA E COMERCIO METALURG</t>
  </si>
  <si>
    <t>REVEST CAR INDUSTRIA E COMERCIO DE</t>
  </si>
  <si>
    <t>ZF PASSIVE SAFETY SYSTEMS BRAZIL LT</t>
  </si>
  <si>
    <t>DPA PRODUTOS AUTOMOBILISTICOS LTDA</t>
  </si>
  <si>
    <t>PLASTIC OMNIUM DO BRASIL LTDA</t>
  </si>
  <si>
    <t>MULTILASER INDUSTRIAL LTDA</t>
  </si>
  <si>
    <t>CCL INDUSTRIES DO BRASIL SA</t>
  </si>
  <si>
    <t>COBRA METAIS DECORATIVOS LTDA</t>
  </si>
  <si>
    <t>REFAL IND COM REBITES E REBITADEIRA</t>
  </si>
  <si>
    <t>ZANINI DO BRASIL LTDA</t>
  </si>
  <si>
    <t>KONGSBERG AUTOMOTIVE LTDA</t>
  </si>
  <si>
    <t>Specialty - Packaging - Campaign Kits</t>
  </si>
  <si>
    <t>PROGERAL INDUSTRIA DE ARTEFATOS PL</t>
  </si>
  <si>
    <t>MTA BRASIL INDUSTRIA E COMERCIO DE</t>
  </si>
  <si>
    <t>CAILLAU DO MERCOSUL LTDA.</t>
  </si>
  <si>
    <t>M.S.AMBROGIO DO BRASIL LTDA</t>
  </si>
  <si>
    <t>TESA BRASIL LTDA</t>
  </si>
  <si>
    <t>REFAL INDUSTRIA E COMERCIO DE REBIT</t>
  </si>
  <si>
    <t>TTB IND. E COM. DE PRODUTOS METALI.</t>
  </si>
  <si>
    <t>BOLLHOFF SERVICE CENTER LTDA.</t>
  </si>
  <si>
    <t>FONTANA DO BRASIL COMERCIO DE FIXAD</t>
  </si>
  <si>
    <t>METALAC SPS INDUSTRIA E COMERCIO LT</t>
  </si>
  <si>
    <t>MAGNA DO BRASIL PRODUTOS</t>
  </si>
  <si>
    <t>MARELLI COFAP DO BRASIL LTDA</t>
  </si>
  <si>
    <t>DENSO MAQUINAS ROTANTES DO BRASIL L</t>
  </si>
  <si>
    <t>S RIKO AUTOMOTIVE HOSE TECALON BRAS</t>
  </si>
  <si>
    <t>GATES DO BRASIL INDUSTRIA E COMERCI</t>
  </si>
  <si>
    <t>LITENS AUTOMOTIVE DO BRASIL LTDA</t>
  </si>
  <si>
    <t>METAL INDIANÁPOLIS EIRELI</t>
  </si>
  <si>
    <t>JOALMI INDÚSTRIA E COMÉRCIO LTDA</t>
  </si>
  <si>
    <t>BREMBO DO BRASIL LTDA</t>
  </si>
  <si>
    <t>SISTEMAS E COMPONENTES MEC.-SCM IND</t>
  </si>
  <si>
    <t>W1 FABRICAÇÃO DE PEÇAS AUTOMOTIVAS</t>
  </si>
  <si>
    <t>POLIMETRI INDUSTRIA METALURGICA LTD</t>
  </si>
  <si>
    <t>COOPER-STANDARD AUTOMOTIVE BRASIL S</t>
  </si>
  <si>
    <t>BOSAL DO BRASIL LTDA.</t>
  </si>
  <si>
    <t>NITERRA DO BRASIL LTDA</t>
  </si>
  <si>
    <t>Spark Plugs</t>
  </si>
  <si>
    <t>RAD'S METALÚRGICA LTDA</t>
  </si>
  <si>
    <t>ROBERT BOSCH LIMITADA</t>
  </si>
  <si>
    <t>ADESIVOS LUMAR IND. E COMERCIO LTDA</t>
  </si>
  <si>
    <t>STOLA DO BRASIL LTDA</t>
  </si>
  <si>
    <t>ELRINGKLINGER DO BRASIL LTDA.</t>
  </si>
  <si>
    <t>COPLAC TEXTIL AUTOM. SYSTEMS LTDA</t>
  </si>
  <si>
    <t>PRODUFLEX INDUSTRIA DE BORRACHAS LT</t>
  </si>
  <si>
    <t>AUTOMETAL S  A</t>
  </si>
  <si>
    <t>THERMAL MANAGEMENT SOLUTIONS BRAZIL</t>
  </si>
  <si>
    <t>NEO STEEL SA</t>
  </si>
  <si>
    <t>MOVENT AUT. IND.E COM.DE AUTOPECAS</t>
  </si>
  <si>
    <t>HUTCHINSON BRASIL AUTOMOTIVE LTDA</t>
  </si>
  <si>
    <t>SUMIDENSO DO BRASIL INDUSTRIAS ELET</t>
  </si>
  <si>
    <t>BUDAI INDUSTRIA METALURGICA LTDA</t>
  </si>
  <si>
    <t>EAGLE DO BRASIL LTDA</t>
  </si>
  <si>
    <t>BASF S.A</t>
  </si>
  <si>
    <t>GOODYEAR DO BRASIL PRODUTOS DE BORR</t>
  </si>
  <si>
    <t>COPLAC DO BRASIL LTDA</t>
  </si>
  <si>
    <t>DENSO SISTEMAS TERMICOS DO BRASIL</t>
  </si>
  <si>
    <t>YAZAKI BRASIL MINAS GERAIS SIST. EL</t>
  </si>
  <si>
    <t>AP BETIM COMERCIO PECAS AUTOMOTIVAS</t>
  </si>
  <si>
    <t>ESPUMACAR AUTOMOTIVE INDUSTRIA E CO</t>
  </si>
  <si>
    <t>PIRELLI PNEUS LTDA.</t>
  </si>
  <si>
    <t>ASK DO BRASIL LTDA</t>
  </si>
  <si>
    <t>DELGA INDUSTRIA E COMERCIO LTDA.</t>
  </si>
  <si>
    <t>THYSSENKRUPP SPRINGS &amp; STABILIZERS</t>
  </si>
  <si>
    <t>PILKINGTON BRASIL LTDA</t>
  </si>
  <si>
    <t>TI BRASIL INDUSTRIA E COMERCIO LTDA</t>
  </si>
  <si>
    <t>MAGNETI MARELLI COFAP CIA FABRIC DE</t>
  </si>
  <si>
    <t>ELETROMECANICA DYNA SA</t>
  </si>
  <si>
    <t>JSP BRASIL IND. DE PLÁSTICOS LTDA</t>
  </si>
  <si>
    <t>HI-LEX DO BRASIL LTDA</t>
  </si>
  <si>
    <t>OETIKER DO BRASIL IMPORTAÇÃO E COME</t>
  </si>
  <si>
    <t>BASF CATALISADORES LTDA</t>
  </si>
  <si>
    <t>MAHLE BEHR GERENCIAMENTO TERMICO BR</t>
  </si>
  <si>
    <t>FEEDER INDUSTRIAL LTDA</t>
  </si>
  <si>
    <t>CONTINENTAL AUTOMOTIVE DO BRASIL LT</t>
  </si>
  <si>
    <t>ZF AUTOMOTIVE BRASIL LTDA</t>
  </si>
  <si>
    <t>AETHRA COMPONENTES AUTOMOTIVOS LTDA</t>
  </si>
  <si>
    <t>MUVIQ BRASIL FABRICACAO DE PECAS E</t>
  </si>
  <si>
    <t>SIKA S A</t>
  </si>
  <si>
    <t>EDSCHA DO BRASIL LTDA</t>
  </si>
  <si>
    <t>SOGEFI SUSPENSION BRASIL LTDA.</t>
  </si>
  <si>
    <t>CEBI BRASIL LTDA</t>
  </si>
  <si>
    <t>ALPINO INDUSTRIA METALURGICA LTDA</t>
  </si>
  <si>
    <t>UMICORE BRASIL LTDA.</t>
  </si>
  <si>
    <t>CLARIOS ENERGY SOLUTIONS BRASIL LTD</t>
  </si>
  <si>
    <t>Marelli Sistemas Automotivos Indúst</t>
  </si>
  <si>
    <t>CONTINENTAL BRASIL INDUSTRIA AUTOMO</t>
  </si>
  <si>
    <t>CONTITECH DO BRASIL PRODUTOS AUTOMO</t>
  </si>
  <si>
    <t>TENNECO AUTOMOTIVE BRASIL LTDA</t>
  </si>
  <si>
    <t>MAHLE COMPRESSORES DO BRASIL LTDA</t>
  </si>
  <si>
    <t>FLEXITECH DO BRASIL IN COM MANG FRE</t>
  </si>
  <si>
    <t>COSMA DO BRASIL PROD. E SERV. AUTOM</t>
  </si>
  <si>
    <t>METALSIDER LTDA</t>
  </si>
  <si>
    <t>DANA INDUSTRIAS LTDA</t>
  </si>
  <si>
    <t>COMPONENT INDÚSTRIA E COMÉRCIO LTDA</t>
  </si>
  <si>
    <t>FIAMM LATIN AMERICA COMPONENTES AUT</t>
  </si>
  <si>
    <t>KARMANN GHIA AUT CONJ SIST LTDA</t>
  </si>
  <si>
    <t>POLISTAMPO INDUSTRIA  METALURGICA L</t>
  </si>
  <si>
    <t>L&amp;L PRODUCTS DO BRASIL SERVICOS E</t>
  </si>
  <si>
    <t>INDUSTRIAS PGG LTDA</t>
  </si>
  <si>
    <t>SANKO-ESPUMAS INDUSTRIA E COMERCIO</t>
  </si>
  <si>
    <t>BAOMARC SOLUCOES AUTOMOTIVAS BRASIL</t>
  </si>
  <si>
    <t>NEO POLIMEROS LTDA</t>
  </si>
  <si>
    <t>BOGE RUBBER &amp; PLASTICS BRASIL SA</t>
  </si>
  <si>
    <t>CASCO DO BRASIL LTDA</t>
  </si>
  <si>
    <t>DURA AUTOMOTIVE SYSTEMS DO BRASIL L</t>
  </si>
  <si>
    <t>STABILUS LTDA</t>
  </si>
  <si>
    <t>OESL AUTOMOTIVE BRASIL LTDA</t>
  </si>
  <si>
    <t>TENNECO INDUSTRIA DE AUTOPECAS LTDA</t>
  </si>
  <si>
    <t>HELLA DO BRASIL AUTOMOTIVE LTDA</t>
  </si>
  <si>
    <t>MANDO CORPORATION DO BRASIL</t>
  </si>
  <si>
    <t>DN AUTOMOTIVOS BRASIL LTDA</t>
  </si>
  <si>
    <t>GALUTTI AUTOMOTIVE INDUSTRIA METALU</t>
  </si>
  <si>
    <t>HELLERMANNTYTON LTDA</t>
  </si>
  <si>
    <t>METALURGICA FEY LTDA</t>
  </si>
  <si>
    <t>HONEYWELL INDUSTRIA DE TEC. LTDA</t>
  </si>
  <si>
    <t>CONTINENTAL ADV.ANT.AUT. LTDA.</t>
  </si>
  <si>
    <t>TENNECO SISTEMAS AUTOMOTIVOS LTDA</t>
  </si>
  <si>
    <t>CONEX IND.E COM.DE CONEX.E MANGUEIR</t>
  </si>
  <si>
    <t>NICHIRIN SPAIN S.L.U.</t>
  </si>
  <si>
    <t>SEM PARAR INSTITUICAO DE PAGAMENTO</t>
  </si>
  <si>
    <t>Ignition Coils</t>
  </si>
  <si>
    <t>ZF DO BRASIL LTDA.</t>
  </si>
  <si>
    <t>DAYCO POWER TRANSMISSION LTDA</t>
  </si>
  <si>
    <t>SADA SIDERURGIA LTDA</t>
  </si>
  <si>
    <t>STAR COMUNICACAO E SERVICOS LTDA</t>
  </si>
  <si>
    <t>SPECIALTY ELECTRONIC MATERIALS COME</t>
  </si>
  <si>
    <t>EFTEC BRASIL LTDA</t>
  </si>
  <si>
    <t>Connecting Rods - Engine</t>
  </si>
  <si>
    <t>TRBR INDUSTRIA E COMERCIO LTDA</t>
  </si>
  <si>
    <t>AFA PLASTICOS LTDA</t>
  </si>
  <si>
    <t>STAMPER IND. E COMERCIO DE PEC</t>
  </si>
  <si>
    <t>ROBERT BOSCH DIREÇÃO AUTOMOTIVA LTD</t>
  </si>
  <si>
    <t>THOMAS K L INDUSTRIA DE ALTO FALANT</t>
  </si>
  <si>
    <t>KEKO ACESSORIOS S.A</t>
  </si>
  <si>
    <t>FLASH COVER CAPOTAS MARITIMAS LTDA</t>
  </si>
  <si>
    <t>METALSIDER COMPONENTES AUTOMOTIVOS</t>
  </si>
  <si>
    <t>THYSSENKRUPP BRASIL LTDA</t>
  </si>
  <si>
    <t>RUBOL S.A.I.C.F.</t>
  </si>
  <si>
    <t>RUDOLPH USINADOS DE PRECISAO LTDA</t>
  </si>
  <si>
    <t>CALLE EMILIANO ZAPATA</t>
  </si>
  <si>
    <t>FMM PERNAMBUCO COMP AUTOMOT</t>
  </si>
  <si>
    <t>PSMM PERNAMBUCO COMP. AUTO. LTDA</t>
  </si>
  <si>
    <t>ADLER PELZER PE IND E COM DE PRODUT</t>
  </si>
  <si>
    <t>MAXION WHEELS DO BRASIL LTDA</t>
  </si>
  <si>
    <t>PIRELLI PNEUS LTDA</t>
  </si>
  <si>
    <t>BERCO CAR CARPETS BV</t>
  </si>
  <si>
    <t>LS Automotive Technologies Wuxi Cor</t>
  </si>
  <si>
    <t>LEAR DO BRASIL IND COM AUTOMOT LTDA</t>
  </si>
  <si>
    <t>Seats - Complete and JIT Assembly (Large Jeep)</t>
  </si>
  <si>
    <t>AUTOMETAL SA</t>
  </si>
  <si>
    <t>Roof Systems - Sunroof</t>
  </si>
  <si>
    <t>SMR AUTOMOTIVE BRASIL LTDA</t>
  </si>
  <si>
    <t>MARQUARDT SWITCHES INC</t>
  </si>
  <si>
    <t>TAPETES INTERNOS E DO PORTA MALAS</t>
  </si>
  <si>
    <t>IOCHPE-MAXION S.A.</t>
  </si>
  <si>
    <t>ZF FRIEDRICHSHAFEN AG</t>
  </si>
  <si>
    <t>Running Boards - Plastic</t>
  </si>
  <si>
    <t>SUPERIOR IND NORTH AMERICA S DE R L</t>
  </si>
  <si>
    <t>SUPERIOR INDUSTRIES NORTH AMERICA</t>
  </si>
  <si>
    <t>CONTINENTAL AUTOMOTIVE SYSTEMS INC</t>
  </si>
  <si>
    <t>INSTALADORA SAO MARCOS LTDA</t>
  </si>
  <si>
    <t>AUTOPLAST IND COM AUTOPEÇAS LTDA</t>
  </si>
  <si>
    <t>KNAUF ISOPOR LTDA</t>
  </si>
  <si>
    <t>HUF DO BRASIL LTDA</t>
  </si>
  <si>
    <t>MERIT SISTEMAS AUTOMOTIVOS ELETRONI</t>
  </si>
  <si>
    <t>KITOPLASTIC INDUSTRIA E COMERCIO</t>
  </si>
  <si>
    <t>ITW SLOVAKIA S.R.O</t>
  </si>
  <si>
    <t>INDEMETAL INDUSTRIA DE ETIQUETAS ME</t>
  </si>
  <si>
    <t>Hydroformed Parts</t>
  </si>
  <si>
    <t>Merit Automotive Eletronics Sytems</t>
  </si>
  <si>
    <t>ESTRA AUT.SYS. MEXICO, S .DE R.L DE</t>
  </si>
  <si>
    <t>INBRASP IND  BRASILEIRA DE PLASTICO</t>
  </si>
  <si>
    <t>FLEXTRONICS INTERNATIONAL TECNOLOGI</t>
  </si>
  <si>
    <t>Wireless Chargers</t>
  </si>
  <si>
    <t>MITSUBISHI ELECTRIC AUTOMOTIVE S.A</t>
  </si>
  <si>
    <t>GESTIND SPA</t>
  </si>
  <si>
    <t>BORKAR TAPETES AUTOMOTIVOS LTDA</t>
  </si>
  <si>
    <t>Minth International Macao Commercia</t>
  </si>
  <si>
    <t>Marquardt México, S. DE R.L. DE C.V</t>
  </si>
  <si>
    <t>GENTEX CORPORATION</t>
  </si>
  <si>
    <t>BCS ACCESS SYSTEMS US, LLC</t>
  </si>
  <si>
    <t>ELECTRONICA CLARION, S.A. de C.V.</t>
  </si>
  <si>
    <t>Rubber Components - Molded - Interior</t>
  </si>
  <si>
    <t>PLASCAR IND.DE COMP.PLAST. LTDA</t>
  </si>
  <si>
    <t>Autometal Ltda</t>
  </si>
  <si>
    <t>KOSTAL MAROC SARL.AU</t>
  </si>
  <si>
    <t>ALUDEC, S.A.</t>
  </si>
  <si>
    <t>TE CONNECTIVITY BRASIL INDUSTRIA DE</t>
  </si>
  <si>
    <t>CAILLAU</t>
  </si>
  <si>
    <t>VOA INDUSTRIA E PRESTACAO DE</t>
  </si>
  <si>
    <t>ROBERT BOSCH GMBH</t>
  </si>
  <si>
    <t>VETORE INDUSTRIA E COMERCIO DE AUTO</t>
  </si>
  <si>
    <t>FCA POWERTRAIN BRASIL. IND. E COM.</t>
  </si>
  <si>
    <t>Modulo de tração traseira (RDM)</t>
  </si>
  <si>
    <t>Injection Moldings - Black Plastic - Powertrain</t>
  </si>
  <si>
    <t>Axles - Drive Units (FDU/RDU)</t>
  </si>
  <si>
    <t>Transfer Case Assemblies</t>
  </si>
  <si>
    <t>BORGWARNER PROPULSION II LLC REYNOS</t>
  </si>
  <si>
    <t>Tubes - EGR</t>
  </si>
  <si>
    <t>Battery Pack Assemblies - High Voltage - 48v mHEV</t>
  </si>
  <si>
    <t>MITSUBISHI ELECTRIC</t>
  </si>
  <si>
    <t>YAZAKI DO BRASIL LTDA</t>
  </si>
  <si>
    <t>NICHIBRAS INDUSTRIA E COMERCIO LTDA</t>
  </si>
  <si>
    <t>Power Transfer Units</t>
  </si>
  <si>
    <t>TIBERINA AUTOMOTIVE PE COMP LTDA</t>
  </si>
  <si>
    <t>MARELLI IND COM COMP AUTOM BRASIL L</t>
  </si>
  <si>
    <t>REVESTCOAT PINTURA TECNICA LTDA.</t>
  </si>
  <si>
    <t>PMC AUTOMOTIVA DO BRASIL</t>
  </si>
  <si>
    <t>CMA COMPONENTES E MODULOS AUTOMOTIV</t>
  </si>
  <si>
    <t>CMA COMPONENTES E MODULOS AUTOM.</t>
  </si>
  <si>
    <t>Tire Pressure Monitoring Systems</t>
  </si>
  <si>
    <t>KOSTAL OF AMERICA, Inc</t>
  </si>
  <si>
    <t>Marelli Industria e Comercio de Com</t>
  </si>
  <si>
    <t>NITTO DENKO AMERICA LATINA LTDA</t>
  </si>
  <si>
    <t>Tow Hooks</t>
  </si>
  <si>
    <t>HWASEUNG AUTOMOTIVE INDUSTRIA DE BO</t>
  </si>
  <si>
    <t>MUBEA DO BRASIL LTDA</t>
  </si>
  <si>
    <t>Sensors - Anti-Pinch</t>
  </si>
  <si>
    <t>SRG GLOBAL</t>
  </si>
  <si>
    <t>INDUSTRIAS ARTEB S/A</t>
  </si>
  <si>
    <t>Amplifiers</t>
  </si>
  <si>
    <t>Batteries -12V - Recharge-Rework</t>
  </si>
  <si>
    <t>Magna Electronics INC</t>
  </si>
  <si>
    <t>TRICO LATINOAMERICANA BRASIL LTDA</t>
  </si>
  <si>
    <t>TA YIH INDUSTRIAL CO LTD</t>
  </si>
  <si>
    <t>FAURECIA AUTOMOTIVE DO BRASIL LTDA</t>
  </si>
  <si>
    <t>JOHNSON MATTHEY BRASIL LTDA</t>
  </si>
  <si>
    <t>LaFrance Corp</t>
  </si>
  <si>
    <t>SAINT GOBAIN DO BRASIL PROD IND</t>
  </si>
  <si>
    <t>Power Liftgate Systems</t>
  </si>
  <si>
    <t>BENTELER SISTEMAS AUTOMOTIVOS LTDA</t>
  </si>
  <si>
    <t>ALUDEC USA INC</t>
  </si>
  <si>
    <t>HARMAN DA AMAZONIA IND ELETRONICA P</t>
  </si>
  <si>
    <t>CITIC Dicastal Co., Ltd</t>
  </si>
  <si>
    <t>VOSS Automotive Polska Spolka Z</t>
  </si>
  <si>
    <t>BRIDGESTONE DO BRASIL IND E COMERC</t>
  </si>
  <si>
    <t>STREPARAVA COMPONENTES AUTOMOTIVOS</t>
  </si>
  <si>
    <t>Steering Rack and Pinion Gear Assemblies - Electric Power</t>
  </si>
  <si>
    <t>PROTECAR PROTECOES</t>
  </si>
  <si>
    <t>Charging Inlet Assemblies - Electric Vehicle</t>
  </si>
  <si>
    <t>ANEXO IND. COMER. E SERV. DE ACCES.</t>
  </si>
  <si>
    <t>Heavy Duty Trailer Hitches</t>
  </si>
  <si>
    <t>THULE BRASIL COMERCIO DE ACESSORIOS</t>
  </si>
  <si>
    <t>ALPHA INDUSTRIA E COM. DE ELE.EIREL</t>
  </si>
  <si>
    <t>SEVA ENGENHARIA ELETRONICA S.A.</t>
  </si>
  <si>
    <t>POWER COMERCIO INDUSTRIA E REPRESEN</t>
  </si>
  <si>
    <t>AUTOMOTIV DO BRASIL INDUSTRIA E COM</t>
  </si>
  <si>
    <t>WASCO INDUSTRIA E COMERCIO LTDA</t>
  </si>
  <si>
    <t>JL INDUSTRIA DE PECAS TECNICAS LTDA</t>
  </si>
  <si>
    <t>CLIPTECH INDUSTRIA E COMERCIO LTDA</t>
  </si>
  <si>
    <t>ZANINI (CHANGZHOU) AUTOPARTS CO.,LT</t>
  </si>
  <si>
    <t>GESTAMP BRASIL IND AUTOPECAS SA</t>
  </si>
  <si>
    <t>BENTELER COMPONENTES AUT LTDA</t>
  </si>
  <si>
    <t>MAGNETI MARELLI MAKO E. S. V. T. AS</t>
  </si>
  <si>
    <t>ATG SRL</t>
  </si>
  <si>
    <t>Faurecia Automotive Polska S A</t>
  </si>
  <si>
    <t>AUTOCROMO CROMACAO DE PLASTICOS</t>
  </si>
  <si>
    <t>TOPY MW MANUFACTURING MEXICO SA DE</t>
  </si>
  <si>
    <t>TECNOFIX COM. T.. EM DISPOS. SEG. L</t>
  </si>
  <si>
    <t>MAGNETI MARELLI SISTEMAS ELECTRONIC</t>
  </si>
  <si>
    <t>EDSCHA AUTOMOTIVE SPL S.A.P.I DE CV</t>
  </si>
  <si>
    <t>IEE INTERNATI. ELECT. &amp; ENGINEER. S</t>
  </si>
  <si>
    <t>RESIL COMERCIAL INDUSTRIAL LTDA</t>
  </si>
  <si>
    <t>FAURECIA WAŁBRZYCH Spółka z o.o</t>
  </si>
  <si>
    <t>NEXEN TIRE CORPORATION LIMITED</t>
  </si>
  <si>
    <t>Do Not Use</t>
  </si>
  <si>
    <t>DTR CORPORATION</t>
  </si>
  <si>
    <t>ACUMULADORES MOURA S/A</t>
  </si>
  <si>
    <t>METALDYNE COMP. AUTO DO BRASIL</t>
  </si>
  <si>
    <t>Exterior Functional Storage - Plastic</t>
  </si>
  <si>
    <t>ABC TECHNOLOGIES DLHB INC</t>
  </si>
  <si>
    <t>TSM CORPORATION</t>
  </si>
  <si>
    <t>UFI FILTERS DO BRASIL INDUSTRIA E C</t>
  </si>
  <si>
    <t>ZF PASSIVE SAFETY SYSTEMS POLAND</t>
  </si>
  <si>
    <t>HITACHI ASTEMO CAMPINAS LTDA</t>
  </si>
  <si>
    <t>AUTOLIV ELECTRONICS CANADA INC</t>
  </si>
  <si>
    <t>PPG INDUSTRIAL DO BRASIL - TINTAS E</t>
  </si>
  <si>
    <t>HELLA ROMANIA</t>
  </si>
  <si>
    <t>CAMARGO  E CALDEIRA LTDA</t>
  </si>
  <si>
    <t>GESTAMP PARANA S.A.</t>
  </si>
  <si>
    <t>ILJIN GLOBAL</t>
  </si>
  <si>
    <t>STANT USA CORP</t>
  </si>
  <si>
    <t>Stant Manufactura de Mexico S.A. de</t>
  </si>
  <si>
    <t>FIAT INDIA AUTOM.PRIVATE LIMITED</t>
  </si>
  <si>
    <t>Grained XS Parts &amp; Small Components</t>
  </si>
  <si>
    <t>NTN BRASIL PROD. SEM. EIXOS LTDA.</t>
  </si>
  <si>
    <t>FAURECIA SIÉGES d'AUTOMOBILE S.A.S</t>
  </si>
  <si>
    <t>OLSA BRASIL INDUSTRIA E COMERCIO LT</t>
  </si>
  <si>
    <t>ECS Electronics B.V.</t>
  </si>
  <si>
    <t>Continental Automotive Guadalajara</t>
  </si>
  <si>
    <t>HYUNDAI MOBIS Co Ltd</t>
  </si>
  <si>
    <t>JOHNSON ELECTRIC AUTOMOTIVO BRASIL</t>
  </si>
  <si>
    <t>LG ELECTRONICS</t>
  </si>
  <si>
    <t>Injection Moldings - Black Plastic - Chassis &amp; Adaptation</t>
  </si>
  <si>
    <t>SOCIEDADE MICHELIN DE PART IND E CO</t>
  </si>
  <si>
    <t>Bitron S.p.A – Unità di Savon</t>
  </si>
  <si>
    <t>Röchling Automotive Italia S.r.L</t>
  </si>
  <si>
    <t>METALURGICA FORMIGAR LTDA</t>
  </si>
  <si>
    <t>PARANOA INDUSTRIA DE BORRACHA S/A</t>
  </si>
  <si>
    <t>HL MANDO ANAND INDIA PRIVATE LIMITE</t>
  </si>
  <si>
    <t>FAGOR EDERLAN BRASILEIRA AUTO-PECAS</t>
  </si>
  <si>
    <t>Stampings and Welded Assemblies - Class A High Volume</t>
  </si>
  <si>
    <t>ZF AUTOMOTIVE SYSTEMS POLAND SP. Z</t>
  </si>
  <si>
    <t>Fuel Tanks - LPG</t>
  </si>
  <si>
    <t>SINJIN PLASTICS CO., ltd</t>
  </si>
  <si>
    <t>Shanghai Huawei Automotive Parts Co</t>
  </si>
  <si>
    <t>Tian ILJIN Automotive Systems Co.,</t>
  </si>
  <si>
    <t>MARTUR SUNG.VE K.TES.V.SAN AS</t>
  </si>
  <si>
    <t>Exhaust System - Substrates and Filters</t>
  </si>
  <si>
    <t>SULBRAS MOLDES E PLASTICOS LTDA</t>
  </si>
  <si>
    <t>VALEO SISTEMAS AUTOMOTIVOS LTDA</t>
  </si>
  <si>
    <t>PUREM AUTOMOTIVE TECHNOLOGY SOROCAB</t>
  </si>
  <si>
    <t>BH EVS Co. ltd</t>
  </si>
  <si>
    <t>Hoses (Reinforced) -  Brake Booster</t>
  </si>
  <si>
    <t>CIKAUTXO S. COOP.</t>
  </si>
  <si>
    <t>PHINIA DO BRASIL PRODUTOS AUTOMOTIV</t>
  </si>
  <si>
    <t>HUTCHINSON S.R.O</t>
  </si>
  <si>
    <t>FAURECIA AUTOMOTIVE SEATING INDIA P</t>
  </si>
  <si>
    <t>Knuckle Hub Assemblies</t>
  </si>
  <si>
    <t>ADHEX TECH. DO BRASIL COM.DE ADESIV</t>
  </si>
  <si>
    <t>Shandong Linglong Tyre Co., Ltd</t>
  </si>
  <si>
    <t>GHSP MEXICO SA DE CV</t>
  </si>
  <si>
    <t>STANLEY ELECTRIC DO BRASIL LTDA.</t>
  </si>
  <si>
    <t>ALPINE ELECTRONICS</t>
  </si>
  <si>
    <t>CHENG SHIN RUBBER IND.CO.LTD.</t>
  </si>
  <si>
    <t>PRIME WHEEL MEXICO S. DE R.L DE C.V</t>
  </si>
  <si>
    <t>SUMMIT POLYMERS</t>
  </si>
  <si>
    <t>GRAMMER INDUSTRIES INC.</t>
  </si>
  <si>
    <t>CONJUNTO PARA-CHOQUE</t>
  </si>
  <si>
    <t>REVESTIMENTOS E ACABAMENTOS INTERNOS DO VEICULO</t>
  </si>
  <si>
    <t>Aptiv Servives US.LLC</t>
  </si>
  <si>
    <t>REVESTIMENTO INTERNO DO TETO</t>
  </si>
  <si>
    <t>NOVARES MEXICO SA DE CV</t>
  </si>
  <si>
    <t>AUTOLIV MEXICO, S.A. de C.V.</t>
  </si>
  <si>
    <t>MAGNA MIRRORS OF AMERICA</t>
  </si>
  <si>
    <t>Trw Vehicle Safety Systems De Mexic</t>
  </si>
  <si>
    <t>CITIC DICASTAL CO LTD</t>
  </si>
  <si>
    <t>MAYCO INTERNATIONAL LLC</t>
  </si>
  <si>
    <t>Vacuum Assemblies and Related Components</t>
  </si>
  <si>
    <t>SHANGHAI ITW PLASTIC &amp; METAL CO LTD</t>
  </si>
  <si>
    <t>Auto falantes</t>
  </si>
  <si>
    <t>L&amp;C CHANGSHA CABLE INDUSTRIES LTD.</t>
  </si>
  <si>
    <t>GESTAMP PARANA SA</t>
  </si>
  <si>
    <t>COASTAL AUTOMOTIVE LLC</t>
  </si>
  <si>
    <t>VALEO TERMICO SERVICOS S DE RL DE C</t>
  </si>
  <si>
    <t>CHRYSLER LLC.</t>
  </si>
  <si>
    <t>DENSO SISTEMAS TERMICOS BRASIL PE</t>
  </si>
  <si>
    <t>Myotek North Amercia, Inc.</t>
  </si>
  <si>
    <t>HUBEI HAPM MAGNA SEATING SYSTEMS CO</t>
  </si>
  <si>
    <t>MAYSER USA, INC.</t>
  </si>
  <si>
    <t>ITW AUTOMOTIVE PRODUCTS MEXICO S DE</t>
  </si>
  <si>
    <t>FLEXITECH AUTOMOTIVE MEXICO,S.DE R.</t>
  </si>
  <si>
    <t>Marelli motherson automotive lighti</t>
  </si>
  <si>
    <t>Throttle Body</t>
  </si>
  <si>
    <t>SENSATA TECHNOLOGIES DE MEXICO</t>
  </si>
  <si>
    <t>GKN DRIVELINE NORTH AMERICA INC</t>
  </si>
  <si>
    <t>Microphones</t>
  </si>
  <si>
    <t>GENSEN AUTO PARTS CO ,Ltd.(Hubei)</t>
  </si>
  <si>
    <t>ZF PASSIVE SAFETY SYSTEMS US INC.</t>
  </si>
  <si>
    <t>MACAUTO MEXICO AS de CV</t>
  </si>
  <si>
    <t>Windsor Machine &amp; Stamping, s.r.o.</t>
  </si>
  <si>
    <t>ITW BODY&amp;FUEL NA</t>
  </si>
  <si>
    <t>Modules - Front End</t>
  </si>
  <si>
    <t>ITW Dahti Seating</t>
  </si>
  <si>
    <t>USINAS SIDERURGICAS DE MINAS GERAIS</t>
  </si>
  <si>
    <t>SOLUCOES EM ACO USIMINAS S.A</t>
  </si>
  <si>
    <t>ARCELORMITTAL BRASIL S/A</t>
  </si>
  <si>
    <t>ESAB INDUSTRIAL E COMÉRCIO LTDA</t>
  </si>
  <si>
    <t>CHEMETTAL DO BRASIL LTDA</t>
  </si>
  <si>
    <t>BAOSTEEL Tailored Blanks S.r.l.</t>
  </si>
  <si>
    <t>Tailored Blanks</t>
  </si>
  <si>
    <t>DUFERCO SA</t>
  </si>
  <si>
    <t>COMPANHIA SIDERÚRGICA NACIONAL</t>
  </si>
  <si>
    <t>DOW BRASIL S.A.</t>
  </si>
  <si>
    <t>PARKER HANNIFIN INDUSTRIA E COMERCI</t>
  </si>
  <si>
    <t>THE CHEMOURS COMPANY INDUSTRIA E CO</t>
  </si>
  <si>
    <t>COIFAS VARIAS EM BORRACHA OU PLASTICO</t>
  </si>
  <si>
    <t>LEVA SPA A SOCIO UNICO</t>
  </si>
  <si>
    <t>IN-TECH SOLUÇÕES EM ENG E COM LTD</t>
  </si>
  <si>
    <t>VIMERCATI S.P.A</t>
  </si>
  <si>
    <t>ARCELORMITTAL BRASIL SA</t>
  </si>
  <si>
    <t>Steel - Resale Steel Blanks</t>
  </si>
  <si>
    <t>EATON LTDA</t>
  </si>
  <si>
    <t>Vitesco Technolgies USA, LLC</t>
  </si>
  <si>
    <t>AUTOLIV STEERING WHEELS MEXICO</t>
  </si>
  <si>
    <t>TAKATA (CHANGXING) SAFETY SYSTEMS C</t>
  </si>
  <si>
    <t>HWASEUNG R&amp;A CO LTD</t>
  </si>
  <si>
    <t>Bed Plates</t>
  </si>
  <si>
    <t>GT TECHONOLOGIES DO BRA.COMP. AUT L</t>
  </si>
  <si>
    <t>Rocker Pedastals</t>
  </si>
  <si>
    <t>Turbo Heat Shields</t>
  </si>
  <si>
    <t>TUPY S A</t>
  </si>
  <si>
    <t>FERROLENE SA INDUSTRIA E COMERCIO D</t>
  </si>
  <si>
    <t>T ERRE SRL A SOCIO UNICO</t>
  </si>
  <si>
    <t>Turbo Chargers</t>
  </si>
  <si>
    <t>Manifolds - Exhaust</t>
  </si>
  <si>
    <t>KSPG AUTOMOTIVE BRAZIL LTDA - DIV P</t>
  </si>
  <si>
    <t>BORGWARNER BRASIL LTDA</t>
  </si>
  <si>
    <t>Flywheels - Single Mass</t>
  </si>
  <si>
    <t>Flywheels - Dual Mass</t>
  </si>
  <si>
    <t>AISIN AUTOMOTIVE LTDA.</t>
  </si>
  <si>
    <t>VALEO OTOMOTIV SANAYI VE TICARET AS</t>
  </si>
  <si>
    <t>Flexplates</t>
  </si>
  <si>
    <t>TEKNIA BRASIL LTDA.</t>
  </si>
  <si>
    <t>FUKOKU KOREA LTD</t>
  </si>
  <si>
    <t>ELRINGKLINGER DO BRASIL</t>
  </si>
  <si>
    <t>Engine Cooling Components - Front End Modules</t>
  </si>
  <si>
    <t>EVOLUCAO IND. E COM. DE PROD. PLAST</t>
  </si>
  <si>
    <t>FREUDENBERG-NOK COMPONENTES BRASIL</t>
  </si>
  <si>
    <t>DAYCO EUROPE SRL</t>
  </si>
  <si>
    <t>FEDERAL-MOGUL ELECTRICAL DO BRASIL</t>
  </si>
  <si>
    <t>CONTINENTAL AUTOMOTIVE MEXICANA SA</t>
  </si>
  <si>
    <t>THREE BOND DO BRASIL INDUSTRIA E CO</t>
  </si>
  <si>
    <t>CALSONIC KANSEI CORP</t>
  </si>
  <si>
    <t>MITSUBISHI HEAVY INDUSTRIES L</t>
  </si>
  <si>
    <t>Steering Pumps - Hydraulic</t>
  </si>
  <si>
    <t>BRP BRASIL IND, COM, IMPORT</t>
  </si>
  <si>
    <t>Valve Springs - Engine</t>
  </si>
  <si>
    <t>MAHLE ENGINE C. INDIA PRIV. LIMIT.</t>
  </si>
  <si>
    <t>PRICOL DO BRASIL COMPONENTES AUTO L</t>
  </si>
  <si>
    <t>BASTIEN INDUSTRIA METALURGICA LTDA</t>
  </si>
  <si>
    <t>AFS COMPONENTES AUTOMOTIVOS LTDA</t>
  </si>
  <si>
    <t>ZF DO BRASIL LTDA</t>
  </si>
  <si>
    <t>FIAT INDIA AUTOMOBILES LTD</t>
  </si>
  <si>
    <t>Metaldyne Sintered Ridgway LLC</t>
  </si>
  <si>
    <t>FEDERAL MOGUL DO BRASIL LTDA</t>
  </si>
  <si>
    <t>BONTAZ CENTRE B. I. C. A. LTDA</t>
  </si>
  <si>
    <t>Piston Oil Cooling Jets</t>
  </si>
  <si>
    <t>DENSO EUROPE BV</t>
  </si>
  <si>
    <t>ELDOR DO BRASIL COMPONENTES AUT LTD</t>
  </si>
  <si>
    <t>FEDERAL MOGUL COMPONENTES DE MOTORE</t>
  </si>
  <si>
    <t>GKN SINTER METALS</t>
  </si>
  <si>
    <t>3M TECHNICAL CERAMICS</t>
  </si>
  <si>
    <t>PHINIA DELPHI BRASIL LTDA</t>
  </si>
  <si>
    <t>BR METALS FUNDICOES LTDA</t>
  </si>
  <si>
    <t>PK CABLES DO BRASIL INDUS. COM. LTD</t>
  </si>
  <si>
    <t>ROCHLING AUTOMOTIVE DO BRASIL LTDA</t>
  </si>
  <si>
    <t>YAZAKI AUTOPARTS DO BRASIL LTDA</t>
  </si>
  <si>
    <t>COPAM COMPONENTES DE PAPELAO E MADE</t>
  </si>
  <si>
    <t>CGE MINAS - COMERCIO DE ARTEFATOS P</t>
  </si>
  <si>
    <t>FARBENPLAS AUTOMOTIVA LTDA</t>
  </si>
  <si>
    <t>HUZITEKA ESTAMPARIA DE METAIS LTDA</t>
  </si>
  <si>
    <t>PEMATEC-TRIANGEL DO BRASIL LTDA</t>
  </si>
  <si>
    <t>PST ELETRONICA S.A.</t>
  </si>
  <si>
    <t>CORPO PARA-CHOQUE E COMPONENTES VARIOS</t>
  </si>
  <si>
    <t>BANCOS COMPLETOS</t>
  </si>
  <si>
    <t>AUTONET KLIPPAN BRASIL LTDA</t>
  </si>
  <si>
    <t>BORCOL INDUSTRIA DE BORRACHA LTDA</t>
  </si>
  <si>
    <t>SUPERIOR INDUST. DE MEXI. S DE R.L</t>
  </si>
  <si>
    <t>INTERTRIM LTDA</t>
  </si>
  <si>
    <t>TREVES DO BRASIL LTDA</t>
  </si>
  <si>
    <t>FAMAR FUEGUINA SA</t>
  </si>
  <si>
    <t>SIMOLDES PLASTICOS INDUSTRIA LIMITA</t>
  </si>
  <si>
    <t>Seats - Complete and JIT Assembly (Car)</t>
  </si>
  <si>
    <t>INALFA ROOF SYSTEMS IN</t>
  </si>
  <si>
    <t>CGE INDUSTRIA E COMERCIO DE ARTEFAT</t>
  </si>
  <si>
    <t>REFLECT INDUSTRIA E COMERCIO LTDA</t>
  </si>
  <si>
    <t>CONTINENTAL PARAFUSOS S/A</t>
  </si>
  <si>
    <t>ASPOL INDUSTRIA E COMERCIO LTDA</t>
  </si>
  <si>
    <t>INDUSTRIAS GERAIS DE PARAFUSOS INGE</t>
  </si>
  <si>
    <t>BITRON DO BRASIL COMPONENTES ELETRO</t>
  </si>
  <si>
    <t>INBRASP IND BRASILEIRA DE PLASTICOS</t>
  </si>
  <si>
    <t>INDUSTRIA METALURGICA MAXDEL LTDA</t>
  </si>
  <si>
    <t>BORDOPLAS BRASIL LTDA</t>
  </si>
  <si>
    <t>FIAT AUT.INTERAMERICANA S/A</t>
  </si>
  <si>
    <t>EJOT-FEY SISTEMAS DE FIXACAO LTDA.</t>
  </si>
  <si>
    <t>NOVARES DO BRASIL INDÚSTRIA AUTOMOT</t>
  </si>
  <si>
    <t>Valves - Purge and Surge</t>
  </si>
  <si>
    <t>FILOAUTO INDUSTRIA ECOMERCIO LTDA</t>
  </si>
  <si>
    <t>METAL STAMP INDUSTRIA E COMERCIO LT</t>
  </si>
  <si>
    <t>RAD S COMPONENTES LTDA</t>
  </si>
  <si>
    <t>Seats - Trim Covers</t>
  </si>
  <si>
    <t>IPA SAO PAULO - INDUSTRIA E COMERCI</t>
  </si>
  <si>
    <t>TOFAS TURK OTOMOBIL  SAN</t>
  </si>
  <si>
    <t>FLAMMA AUTOMOTIVA SA</t>
  </si>
  <si>
    <t>FERRAMENTARIA AMÉRICA LATINA EIRELI</t>
  </si>
  <si>
    <t>NTN ROLAMENTOS DO BRASIL LTDA</t>
  </si>
  <si>
    <t>MAGNETI MARELLI COFAP COMPANHIA FAB</t>
  </si>
  <si>
    <t>ESPAS BRASIL CO SERV AUT LTDA</t>
  </si>
  <si>
    <t>SULMAQ INDUSTRIAL E COMERCIAL SA</t>
  </si>
  <si>
    <t>GLACIER VANDERVELL EUROPE</t>
  </si>
  <si>
    <t>DELPHI POWERTRAIN SYSTEM IND.</t>
  </si>
  <si>
    <t>KEIPER TECNOLOGIA DE ASS. AUTO. LTD</t>
  </si>
  <si>
    <t>ZF ELECTRONICS GMBH</t>
  </si>
  <si>
    <t>MA AUTOMOTIVE BRASIL LTDA</t>
  </si>
  <si>
    <t>SODECIA MINAS GERAIS IND DE COMP AU</t>
  </si>
  <si>
    <t>IND AUTO LIMITED</t>
  </si>
  <si>
    <t>PROTOMINAS INDUSTRIA E COMERCIO LTD</t>
  </si>
  <si>
    <t>WHITE MARTINS GASES INDUSTRIAIS LTD</t>
  </si>
  <si>
    <t>METALURGICA QUASAR LTDA</t>
  </si>
  <si>
    <t>TRIMPLAS PERFILADOS PLASTICOS INDUS</t>
  </si>
  <si>
    <t>DELTA COMPONENTS S.R.L.</t>
  </si>
  <si>
    <t>MAXIIS BRASIL INDUSTRIA E COMERCIO</t>
  </si>
  <si>
    <t>TITANIUM COMERCIO DE PECAS EIRELI</t>
  </si>
  <si>
    <t>VEXILOM EMBLEMAS TEC. COMERCIAIS</t>
  </si>
  <si>
    <t>ZENTEC AUTOMOTIVE GMBH</t>
  </si>
  <si>
    <t>WEBASTO THERMO &amp; COMFORT SE</t>
  </si>
  <si>
    <t>AR70 DESENVOLVIMENTO DE NEGOCIOS</t>
  </si>
  <si>
    <t>MAGNETI MARELLI SIST AUTOMOTIVOS IN</t>
  </si>
  <si>
    <t>BRIDGESTONE FIRESTONE DO BRASIL IND</t>
  </si>
  <si>
    <t>TUBOS RÍGIDOS</t>
  </si>
  <si>
    <t>FERROSIDER COMPONENTES LTDA</t>
  </si>
  <si>
    <t>MELIDA COMERCIO E INDUSTRIA LTDA</t>
  </si>
  <si>
    <t>Power Body Hardware</t>
  </si>
  <si>
    <t>BASF POLIURETANOS LTDA</t>
  </si>
  <si>
    <t>Hella Automotive México, SA de CV</t>
  </si>
  <si>
    <t>S RIKO AUTO.HOSE TECALON BRASIL S.A</t>
  </si>
  <si>
    <t>FIAT AUTO SOUTH  AFRICA</t>
  </si>
  <si>
    <t>METALURGICA FLORIO LTDA</t>
  </si>
  <si>
    <t>Tire Repair Kits</t>
  </si>
  <si>
    <t>PARKER HANNIFIN IND COM LTDA</t>
  </si>
  <si>
    <t>KIDDE BRASIL LTDA.</t>
  </si>
  <si>
    <t>Fire Extinguishers</t>
  </si>
  <si>
    <t>KSR AUTOMOTIVE INDUSTRIA DO BRASIL</t>
  </si>
  <si>
    <t>RODAGAS DO BRASIL SISTEMAS A GAS LT</t>
  </si>
  <si>
    <t>INALFA AMERICA DO SUL LTDA</t>
  </si>
  <si>
    <t>SAINT GOBAIN DO BRASIL PRODUTOS IND</t>
  </si>
  <si>
    <t>METALURGICA CARTEC LTDA</t>
  </si>
  <si>
    <t>MONTEPINO LTDA.</t>
  </si>
  <si>
    <t>YAZAKI BRASIL MINAS GERAIS SE LTDA</t>
  </si>
  <si>
    <t>AGC VIDROS DO BRASIL LTDA</t>
  </si>
  <si>
    <t>ESTAMPADOS EM CHAPA ADJUNTO TUBULAÇÃO DESCARGA</t>
  </si>
  <si>
    <t>VIBRACOUSTIC NORTH AMERICA LP</t>
  </si>
  <si>
    <t>CARCOUSTICS INDUSTRIAL DE MEXICOS</t>
  </si>
  <si>
    <t>COMPAÑIA HULERA TORNEL SA DE CV</t>
  </si>
  <si>
    <t>F2J BRASIL FAROIS E SISTEMAS AUTOMO</t>
  </si>
  <si>
    <t>KSR INTERNACIONAL CO.</t>
  </si>
  <si>
    <t>HI-LEX AUTOMOTIVE DO BRASIL LTDA.</t>
  </si>
  <si>
    <t>SUMITOMO RUBBER DO BRASIL LTDA</t>
  </si>
  <si>
    <t>BOHLER TECNICA DE SOLDAGEM LTDA</t>
  </si>
  <si>
    <t>PLAST-CAR IND. E COM. DE PLAS.E MOL</t>
  </si>
  <si>
    <t>TK HOLDINGS INC.</t>
  </si>
  <si>
    <t>COOPER-STANDARD AUTOMOTIVE BRASIL</t>
  </si>
  <si>
    <t>XIAMEN HONGFA ELECTROACOUSTIC CO LT</t>
  </si>
  <si>
    <t>BCS Automotive Interface Solutions</t>
  </si>
  <si>
    <t>LINGLONG INTERNATIONAL EUROPE  DOO,</t>
  </si>
  <si>
    <t>Mudguards</t>
  </si>
  <si>
    <t>LEAR DO BRASIL INDUSTRIA E COMERCIO</t>
  </si>
  <si>
    <t>CHONGQING NEXTEER STEERING SYSTEMS</t>
  </si>
  <si>
    <t>Engine Control Unit - Electric/Hybrid</t>
  </si>
  <si>
    <t>ROAD TRACK HK TELEMATICS LIMITED</t>
  </si>
  <si>
    <t>TRIBAR MANUFACTURING, INC.</t>
  </si>
  <si>
    <t>LITENS AUTOMOTIVE GMBH</t>
  </si>
  <si>
    <t>GENERAL MOTORS DO BRASIL LTDA</t>
  </si>
  <si>
    <t>MAGNETI MARELLI CONT MOTOR LT*</t>
  </si>
  <si>
    <t>CNH INDUSTRIAL BRASIL LTDA</t>
  </si>
  <si>
    <t>AUTONEUM BRASIL TEXTEIS ACÚST LTDA</t>
  </si>
  <si>
    <t>BUENO TEIXEIRA GRAFICA E EDITORA LT</t>
  </si>
  <si>
    <t>CSN COMPANHIA SIDERURGICA NACIONAL</t>
  </si>
  <si>
    <t>PERFILADOS NARDI IND. E COM. LTDA</t>
  </si>
  <si>
    <t>MULTIAÇOS INDUSTRIA E COMERCIO</t>
  </si>
  <si>
    <t>Soluções em Aço Usiminas S.A.</t>
  </si>
  <si>
    <t>ARCELORMITTAL BRASIL S.A.</t>
  </si>
  <si>
    <t>ARCELOR MITTAL CONTAGEM S.A</t>
  </si>
  <si>
    <t>SOLUÇÕES EM AÇO USIMINAS S.A</t>
  </si>
  <si>
    <t>ARCELORMITTAL GONVARRI BRASIL PRODU</t>
  </si>
  <si>
    <t>COMPANHIA SIDERURGICA NACIONAL</t>
  </si>
  <si>
    <t>BELGO BEKAERT ARAMES LTDA</t>
  </si>
  <si>
    <t>AXALTA COATING SYSTEMS BRASIL LTDA</t>
  </si>
  <si>
    <t>LUKSNOVA S/A INDUSTRIA E COMERCIO</t>
  </si>
  <si>
    <t>DU PONT DO BRASIL S A</t>
  </si>
  <si>
    <t>FRIS MOLDU CAR FRISOS MOLDURAS PARA</t>
  </si>
  <si>
    <t>DAV ARGENTINA S.A.</t>
  </si>
  <si>
    <t>MAGIPLAS IND. E COM. DE PROD PLAS.E</t>
  </si>
  <si>
    <t>GRUPO ANTOLIN - CML</t>
  </si>
  <si>
    <t>GRUPO ANTOLIN VOSGES</t>
  </si>
  <si>
    <t>DURDEN PLASTIK URUNLER YAPISKAN FIL</t>
  </si>
  <si>
    <t>IOCHPE MAXION  S A</t>
  </si>
  <si>
    <t>C.F.GOMMA BRASIL LTDA</t>
  </si>
  <si>
    <t>PLASTICOS MUELLER S/A IND E  COM</t>
  </si>
  <si>
    <t>MAX BOLT INDUSTRIA E COMERCIO DE ME</t>
  </si>
  <si>
    <t>CIA METALURGICA PRADA</t>
  </si>
  <si>
    <t>ACCIAIERIA ARVEDI S.P.A.</t>
  </si>
  <si>
    <t>SANSUY S/A INDUSTRIA DE PLASTICOS</t>
  </si>
  <si>
    <t>MABUCHI MOTOR AMERICA CORP</t>
  </si>
  <si>
    <t>MAGNETI MARELLI COMPONENTES</t>
  </si>
  <si>
    <t>SAS AUTOMOTIVE DO BRASIL LTDA</t>
  </si>
  <si>
    <t>CINAFE COMERCIO E INDUSTRIA DE ACO</t>
  </si>
  <si>
    <t>ELICE INDUSTRIA E COMERCIO LTDA</t>
  </si>
  <si>
    <t>GALVASUD S/A</t>
  </si>
  <si>
    <t>AUNDE BRASIL S.A.</t>
  </si>
  <si>
    <t>ESAB INDUSTRIA E COMERCIO LTDA</t>
  </si>
  <si>
    <t>THYSSEN STAHLUNIAN GMBH</t>
  </si>
  <si>
    <t>NOKIA DO BRASIL TECNOLOGIA LTDA</t>
  </si>
  <si>
    <t>THYSSENKRUPP PRESTA DO BRASIL LTDA.</t>
  </si>
  <si>
    <t>BERNARD WARDLE E CO. LTD</t>
  </si>
  <si>
    <t>GREEN REQS</t>
  </si>
  <si>
    <t>ECTX S/A</t>
  </si>
  <si>
    <t>ACOCON INDUSTRIA E COMERCIO LTDA</t>
  </si>
  <si>
    <t>VULCAN MATERIAL PLASTICO LTDA</t>
  </si>
  <si>
    <t>BASF SA</t>
  </si>
  <si>
    <t>SAGE BRASIL INTERIORES AUTOMOTIVOS</t>
  </si>
  <si>
    <t>NEXTEER AUTOMOTIVE CORPORATION</t>
  </si>
  <si>
    <t>AKZO NOBEL LTDA - DIV. REPINTURA AU</t>
  </si>
  <si>
    <t>ARK COMUNICACAO LTDA</t>
  </si>
  <si>
    <t>PITER PAN INDUSTRIA E COMERCIO LTDA</t>
  </si>
  <si>
    <t>USIMINAS MECANICA SA</t>
  </si>
  <si>
    <t>BRANDL DO BRASIL LTDA</t>
  </si>
  <si>
    <t>SIVA IND E COM DE ARTEFATOS.</t>
  </si>
  <si>
    <t>MANKIEWICZ DO BRASIL E CIA</t>
  </si>
  <si>
    <t>NALCHEM TERMOPLASTICOS LTDA</t>
  </si>
  <si>
    <t>RADICI PLASTICS LTDA</t>
  </si>
  <si>
    <t>RHODIA POLIAMIDA E ESPECIALIDADES L</t>
  </si>
  <si>
    <t>SABIC INNOVATIVE PLASTICS SOUTH AME</t>
  </si>
  <si>
    <t>TICONA POLYMERS LTDA</t>
  </si>
  <si>
    <t>JUMADE COMERCIO IMPORTACAO E EXPORT</t>
  </si>
  <si>
    <t>SOLVAY INDUPA DO BRASIL S/A</t>
  </si>
  <si>
    <t>BASF S/A</t>
  </si>
  <si>
    <t>BRASMETAL WAELZHOLZ SA IND. E COMER</t>
  </si>
  <si>
    <t>APERAM INOX SERVICOS BRASIL LTDA</t>
  </si>
  <si>
    <t>ARCELOR MITTAL CONTAGEM S.A.</t>
  </si>
  <si>
    <t>Sanoh do Brasil Industria e Comérci</t>
  </si>
  <si>
    <t>W H B DO BRASIL LTDA</t>
  </si>
  <si>
    <t>WESTAFLEX TUBOS FLEXIVEIS LTDA</t>
  </si>
  <si>
    <t>Battery Trays &amp; Covers - Steel/Aluminum</t>
  </si>
  <si>
    <t>GUANGXI LINGLONG TYRE CO., LTD.</t>
  </si>
  <si>
    <t>MAGNETTI MARELLI COMANDO MEC IND E</t>
  </si>
  <si>
    <t>BASELL POLIOLEFINAS LTDA</t>
  </si>
  <si>
    <t>FIAT AUTO SOUTH AFRICA OFFICE</t>
  </si>
  <si>
    <t>HITACHI AUTOMOTIVE SYSTEMS EUROPE G</t>
  </si>
  <si>
    <t>SIKA AUTOMOTIVE LTDA.</t>
  </si>
  <si>
    <t>COFOR A0063G  01 SMRC FABRICACAO E COMERCIO DE PROD</t>
  </si>
  <si>
    <t>COFOR A00HW6  01 SEG AUTOMOTIVE COMPONENTS BRAZIL L</t>
  </si>
  <si>
    <t>COFOR A003UC01 MAQUINAS Y SOLDADURAS S.A.</t>
  </si>
  <si>
    <t>COFOR 16863D  01 S RIKO AUTOMOTIVE HOSE TECALON BRA</t>
  </si>
  <si>
    <t>COFOR 15832H03 INDUSTRIA DEL PLASTICO Y METALURGI</t>
  </si>
  <si>
    <t>COFOR 15832H02 INDUSTRIA DEL PLASTICO Y METALURGI</t>
  </si>
  <si>
    <t>COFOR 15832H01 INDUSTRIA DEL PLASTICO Y METALURGI</t>
  </si>
  <si>
    <t>COFOR 15832H04 INDUSTRIA DEL PLASTICO Y METALURGI</t>
  </si>
  <si>
    <t>COFOR 29750L  01 PLASTIC OMNIUM AUTO INERGY DO BRAS</t>
  </si>
  <si>
    <t>SCHAEFFLER</t>
  </si>
  <si>
    <t xml:space="preserve"> LEONI </t>
  </si>
  <si>
    <t>CAPACIDADE NOVA (JPW)</t>
  </si>
  <si>
    <t>2261</t>
  </si>
  <si>
    <t>DUPLICAÇÃO DE MOLDE DE RODA DE LIGA</t>
  </si>
  <si>
    <t>Marelli Europe S.p.A</t>
  </si>
  <si>
    <t>Retirar 02 robôs de solda mag e inserir 02 robôs de solda ​
ponto com pinça embarcada;​
Modificar dispositivos de solda da operação 50;​
Construir novos dispositivos de solda MAG;​
Construir 02 bancadas inter-operacionais;​
Instalar nova célula e solda MAG, considerando reaproveitamento​ do robô e máquina de solda existente.</t>
  </si>
  <si>
    <t>SR--46899</t>
  </si>
  <si>
    <t>3.399.198,86​</t>
  </si>
  <si>
    <t>141.728,29​</t>
  </si>
  <si>
    <t>47.583,27​</t>
  </si>
  <si>
    <t>3,315,000.00​</t>
  </si>
  <si>
    <t xml:space="preserve">VALOR DO PEDIDO ENVIADO PELA ISABELA 1,032,149.22 </t>
  </si>
  <si>
    <t xml:space="preserve">-   </t>
  </si>
  <si>
    <t>1,438,616,71​</t>
  </si>
  <si>
    <t>1.094.676,72 ​</t>
  </si>
  <si>
    <t>112,488.52​</t>
  </si>
  <si>
    <t>9</t>
  </si>
  <si>
    <t>7</t>
  </si>
  <si>
    <t>22</t>
  </si>
  <si>
    <t>16</t>
  </si>
  <si>
    <t>28/02/2025</t>
  </si>
  <si>
    <t>SV080-06557</t>
  </si>
  <si>
    <t>341</t>
  </si>
  <si>
    <t>341;265</t>
  </si>
  <si>
    <t>5</t>
  </si>
  <si>
    <t>18</t>
  </si>
  <si>
    <t>2810;3410,2650</t>
  </si>
  <si>
    <t xml:space="preserve">DISPOSITIVOS DE SOLDA </t>
  </si>
  <si>
    <t>800005834</t>
  </si>
  <si>
    <t>MANDRIL</t>
  </si>
  <si>
    <t>MOBI INCREMENTO 105K ANO</t>
  </si>
  <si>
    <t>SS--02635</t>
  </si>
  <si>
    <t>SV186-03602</t>
  </si>
  <si>
    <t>2810; 2651;3580;3590</t>
  </si>
  <si>
    <t>GANCHEIRAS</t>
  </si>
  <si>
    <t>20240141</t>
  </si>
  <si>
    <t>APROVAÇÃO VALIDAÇÃO TÉCNICA</t>
  </si>
  <si>
    <t>SR--05848</t>
  </si>
  <si>
    <t>35</t>
  </si>
  <si>
    <t>2</t>
  </si>
  <si>
    <t>30</t>
  </si>
  <si>
    <t>36</t>
  </si>
  <si>
    <t>0</t>
  </si>
  <si>
    <t>SV085-35212</t>
  </si>
  <si>
    <t>281</t>
  </si>
  <si>
    <t>NOVOS DISPOSITIVOS DE SOLDA</t>
  </si>
  <si>
    <t>6</t>
  </si>
  <si>
    <t>INCREASE BLOCO T3</t>
  </si>
  <si>
    <t>CS--00043</t>
  </si>
  <si>
    <t>T3</t>
  </si>
  <si>
    <t>MOLDE INJEÇÃO/ REBARBADOR/ CELULA DE USINAGEM COMPLETA</t>
  </si>
  <si>
    <t>20250191</t>
  </si>
  <si>
    <t>COFOR A00NSV01 NEO PARTS LTDA</t>
  </si>
  <si>
    <t>SURVEY EC5 EXTENSION LIFE</t>
  </si>
  <si>
    <t>COFOR 31219H  01 LITENS AUTOMOTIVE DO BRASIL LTDA</t>
  </si>
  <si>
    <t>FOLLOW-UP DO PROJETO E ANÁLISE TÉCNICA</t>
  </si>
  <si>
    <t>COFOR 15255F01 THYSSENKRUPP</t>
  </si>
  <si>
    <t>Coluna1</t>
  </si>
  <si>
    <t>COFOR 16867H  01 Tupy S.A.</t>
  </si>
  <si>
    <t>WESLEY BASILIO</t>
  </si>
  <si>
    <t>WB</t>
  </si>
  <si>
    <t>CoforA00IH601 TUPY MINAS GERAIS LTDA</t>
  </si>
  <si>
    <t>Cofor 1683OT01 Thermal Solutions do Brasil Ltda</t>
  </si>
  <si>
    <t>COFOR A020FU 01 Tenneco Sistemas Automotivos LTDA</t>
  </si>
  <si>
    <t>Cofor A0017R01 PICHININ INDUSTRIA E COMERCIO LTDA</t>
  </si>
  <si>
    <t>Cofor 15126R  B0 NOVARES DO BRASIL INDUSTRIA AUTOMO</t>
  </si>
  <si>
    <t>Cofor A006V0  01 CERAMICA E VELAS DE IGNICAO NGK DO</t>
  </si>
  <si>
    <t>ORIENTATIVO</t>
  </si>
  <si>
    <t>4</t>
  </si>
  <si>
    <t>LEONI</t>
  </si>
  <si>
    <t xml:space="preserve"> FABRI</t>
  </si>
  <si>
    <t>NTIS E</t>
  </si>
  <si>
    <t>UTO AR</t>
  </si>
  <si>
    <t>EC IND</t>
  </si>
  <si>
    <t>A DE G</t>
  </si>
  <si>
    <t>T BRAS</t>
  </si>
  <si>
    <t xml:space="preserve">RGICA </t>
  </si>
  <si>
    <t>RIA ME</t>
  </si>
  <si>
    <t>ALY SP</t>
  </si>
  <si>
    <t>ER TEK</t>
  </si>
  <si>
    <t>MANUFA</t>
  </si>
  <si>
    <t>OWERTR</t>
  </si>
  <si>
    <t xml:space="preserve"> INDUS</t>
  </si>
  <si>
    <t>TCHINS</t>
  </si>
  <si>
    <t>R FLEX</t>
  </si>
  <si>
    <t xml:space="preserve">ENTAL </t>
  </si>
  <si>
    <t>OU HAV</t>
  </si>
  <si>
    <t>REA HO</t>
  </si>
  <si>
    <t>FIXADO</t>
  </si>
  <si>
    <t>DO BRA</t>
  </si>
  <si>
    <t xml:space="preserve">ND. E </t>
  </si>
  <si>
    <t xml:space="preserve">KO DO </t>
  </si>
  <si>
    <t>NTER M</t>
  </si>
  <si>
    <t>.CO MI</t>
  </si>
  <si>
    <t xml:space="preserve">ALLEN </t>
  </si>
  <si>
    <t>AHL BR</t>
  </si>
  <si>
    <t xml:space="preserve">METAL </t>
  </si>
  <si>
    <t xml:space="preserve">INTER </t>
  </si>
  <si>
    <t>m do B</t>
  </si>
  <si>
    <t>NDUSTR</t>
  </si>
  <si>
    <t>FLER B</t>
  </si>
  <si>
    <t>TAL S/</t>
  </si>
  <si>
    <t>RJAS M</t>
  </si>
  <si>
    <t>M DO B</t>
  </si>
  <si>
    <t>L LTDA</t>
  </si>
  <si>
    <t>R IND.</t>
  </si>
  <si>
    <t>ALUMIN</t>
  </si>
  <si>
    <t>RAFT S</t>
  </si>
  <si>
    <t>COMPON</t>
  </si>
  <si>
    <t xml:space="preserve"> BRASI</t>
  </si>
  <si>
    <t>HIRSCH</t>
  </si>
  <si>
    <t>COMPAN</t>
  </si>
  <si>
    <t>AL IND</t>
  </si>
  <si>
    <t xml:space="preserve"> AUTOM</t>
  </si>
  <si>
    <t>NDICAO</t>
  </si>
  <si>
    <t>INI BA</t>
  </si>
  <si>
    <t>BRASIL</t>
  </si>
  <si>
    <t>NKRUPP</t>
  </si>
  <si>
    <t>OUSTIC</t>
  </si>
  <si>
    <t>INAS G</t>
  </si>
  <si>
    <t xml:space="preserve"> DO BR</t>
  </si>
  <si>
    <t>OS IND</t>
  </si>
  <si>
    <t xml:space="preserve"> FILTR</t>
  </si>
  <si>
    <t>CORPOR</t>
  </si>
  <si>
    <t>A MINA</t>
  </si>
  <si>
    <t>O BRAS</t>
  </si>
  <si>
    <t>ANSMIS</t>
  </si>
  <si>
    <t>DUSTRI</t>
  </si>
  <si>
    <t>UTO RE</t>
  </si>
  <si>
    <t>AS LUB</t>
  </si>
  <si>
    <t>AT CHR</t>
  </si>
  <si>
    <t>I SIST</t>
  </si>
  <si>
    <t>INDUST</t>
  </si>
  <si>
    <t>RA IND</t>
  </si>
  <si>
    <t>A S.A.</t>
  </si>
  <si>
    <t>I MARE</t>
  </si>
  <si>
    <t>I DO B</t>
  </si>
  <si>
    <t xml:space="preserve"> PARTS</t>
  </si>
  <si>
    <t>TOL MI</t>
  </si>
  <si>
    <t>NICA S</t>
  </si>
  <si>
    <t>OAT TR</t>
  </si>
  <si>
    <t>ARTS A</t>
  </si>
  <si>
    <t xml:space="preserve">LFAST </t>
  </si>
  <si>
    <t>O INDU</t>
  </si>
  <si>
    <t>SINAGE</t>
  </si>
  <si>
    <t>CIEDAD</t>
  </si>
  <si>
    <t>LANFRE</t>
  </si>
  <si>
    <t xml:space="preserve"> MINAS</t>
  </si>
  <si>
    <t xml:space="preserve"> CELIK</t>
  </si>
  <si>
    <t xml:space="preserve">nberg </t>
  </si>
  <si>
    <t>COS IN</t>
  </si>
  <si>
    <t>DE ACO</t>
  </si>
  <si>
    <t>ENE SA</t>
  </si>
  <si>
    <t>NSO DO</t>
  </si>
  <si>
    <t xml:space="preserve">ENTES </t>
  </si>
  <si>
    <t xml:space="preserve">UMMEL </t>
  </si>
  <si>
    <t>IL S/A</t>
  </si>
  <si>
    <t>NTIS A</t>
  </si>
  <si>
    <t>C OMNI</t>
  </si>
  <si>
    <t>OME MA</t>
  </si>
  <si>
    <t>ntis E</t>
  </si>
  <si>
    <t>TAL S.</t>
  </si>
  <si>
    <t>RGENTI</t>
  </si>
  <si>
    <t>A AUTO</t>
  </si>
  <si>
    <t>CHPLAS</t>
  </si>
  <si>
    <t xml:space="preserve"> S.R.L</t>
  </si>
  <si>
    <t>L ARGE</t>
  </si>
  <si>
    <t xml:space="preserve"> ARGEN</t>
  </si>
  <si>
    <t>UM ARG</t>
  </si>
  <si>
    <t>O S.A.</t>
  </si>
  <si>
    <t>RIAS L</t>
  </si>
  <si>
    <t>QUERET</t>
  </si>
  <si>
    <t>T#RK O</t>
  </si>
  <si>
    <t xml:space="preserve">NORTH </t>
  </si>
  <si>
    <t>R ARGE</t>
  </si>
  <si>
    <t>R INDU</t>
  </si>
  <si>
    <t xml:space="preserve">AROLA </t>
  </si>
  <si>
    <t>ERG DR</t>
  </si>
  <si>
    <t>V DO B</t>
  </si>
  <si>
    <t xml:space="preserve"> COZZU</t>
  </si>
  <si>
    <t>FUEGUI</t>
  </si>
  <si>
    <t>AUTOMO</t>
  </si>
  <si>
    <t>TERNAT</t>
  </si>
  <si>
    <t>ER-CAR</t>
  </si>
  <si>
    <t>S.A.I.</t>
  </si>
  <si>
    <t>APE AR</t>
  </si>
  <si>
    <t>GENTIN</t>
  </si>
  <si>
    <t>J S.R.</t>
  </si>
  <si>
    <t>OPARTE</t>
  </si>
  <si>
    <t>o Tech</t>
  </si>
  <si>
    <t>Corpor</t>
  </si>
  <si>
    <t xml:space="preserve">T. M. </t>
  </si>
  <si>
    <t>NA AUT</t>
  </si>
  <si>
    <t xml:space="preserve"> MONTI</t>
  </si>
  <si>
    <t>P CORD</t>
  </si>
  <si>
    <t>N CORD</t>
  </si>
  <si>
    <t>RD S.A</t>
  </si>
  <si>
    <t>RIAS P</t>
  </si>
  <si>
    <t>E S.A.</t>
  </si>
  <si>
    <t>ES FIL</t>
  </si>
  <si>
    <t>NSON A</t>
  </si>
  <si>
    <t>EZ BAR</t>
  </si>
  <si>
    <t>ER GRO</t>
  </si>
  <si>
    <t>Z Y PI</t>
  </si>
  <si>
    <t xml:space="preserve">IA DE </t>
  </si>
  <si>
    <t>OMOTIV</t>
  </si>
  <si>
    <t>AS MOU</t>
  </si>
  <si>
    <t>I NEUM</t>
  </si>
  <si>
    <t xml:space="preserve"> SUSPE</t>
  </si>
  <si>
    <t>POR S.</t>
  </si>
  <si>
    <t>N MATT</t>
  </si>
  <si>
    <t>TOMOTI</t>
  </si>
  <si>
    <t>ADORES</t>
  </si>
  <si>
    <t xml:space="preserve"> SIST.</t>
  </si>
  <si>
    <t>GHTING</t>
  </si>
  <si>
    <t xml:space="preserve"> SAICI</t>
  </si>
  <si>
    <t>LATINO</t>
  </si>
  <si>
    <t>ECIMIE</t>
  </si>
  <si>
    <t>PLANOG</t>
  </si>
  <si>
    <t xml:space="preserve">ANGAI </t>
  </si>
  <si>
    <t>UTO PO</t>
  </si>
  <si>
    <t xml:space="preserve"> DYNAM</t>
  </si>
  <si>
    <t>SSA S.</t>
  </si>
  <si>
    <t>GTON A</t>
  </si>
  <si>
    <t>LIURET</t>
  </si>
  <si>
    <t>COR SA</t>
  </si>
  <si>
    <t>Gobain</t>
  </si>
  <si>
    <t>ES ARG</t>
  </si>
  <si>
    <t xml:space="preserve"> MAXIO</t>
  </si>
  <si>
    <t xml:space="preserve">STONE </t>
  </si>
  <si>
    <t xml:space="preserve"> MANUF</t>
  </si>
  <si>
    <t xml:space="preserve"> BOSCH</t>
  </si>
  <si>
    <t>ENTINA</t>
  </si>
  <si>
    <t xml:space="preserve"> HUAJU</t>
  </si>
  <si>
    <t>H CO L</t>
  </si>
  <si>
    <t>RAFT I</t>
  </si>
  <si>
    <t xml:space="preserve"> autom</t>
  </si>
  <si>
    <t>TOMOBI</t>
  </si>
  <si>
    <t>ARGENT</t>
  </si>
  <si>
    <t>ION AR</t>
  </si>
  <si>
    <t xml:space="preserve"> Y CIA</t>
  </si>
  <si>
    <t xml:space="preserve"> COATI</t>
  </si>
  <si>
    <t xml:space="preserve"> CASTA</t>
  </si>
  <si>
    <t>D SELL</t>
  </si>
  <si>
    <t>EMOURS</t>
  </si>
  <si>
    <t>AFMSA.</t>
  </si>
  <si>
    <t>NE SRL</t>
  </si>
  <si>
    <t>NTER S</t>
  </si>
  <si>
    <t>MIGUEL</t>
  </si>
  <si>
    <t>ET S.R</t>
  </si>
  <si>
    <t>ET S.A</t>
  </si>
  <si>
    <t>SISTEM</t>
  </si>
  <si>
    <t>GOBAIN</t>
  </si>
  <si>
    <t>RIAS T</t>
  </si>
  <si>
    <t>X S.A.</t>
  </si>
  <si>
    <t>T CITR</t>
  </si>
  <si>
    <t>OT S A</t>
  </si>
  <si>
    <t xml:space="preserve">C S A </t>
  </si>
  <si>
    <t>I S.R.</t>
  </si>
  <si>
    <t>uímica</t>
  </si>
  <si>
    <t>ET. ST</t>
  </si>
  <si>
    <t>S.R.L.</t>
  </si>
  <si>
    <t>IC WEL</t>
  </si>
  <si>
    <t>O S.R.</t>
  </si>
  <si>
    <t>K S.A.</t>
  </si>
  <si>
    <t xml:space="preserve"> PACKA</t>
  </si>
  <si>
    <t xml:space="preserve"> THIER</t>
  </si>
  <si>
    <t>IS BRA</t>
  </si>
  <si>
    <t>IDER S</t>
  </si>
  <si>
    <t>RI ARG</t>
  </si>
  <si>
    <t xml:space="preserve">PTI S </t>
  </si>
  <si>
    <t>MPONEN</t>
  </si>
  <si>
    <t>L INDU</t>
  </si>
  <si>
    <t>EED AU</t>
  </si>
  <si>
    <t>N AMAZ</t>
  </si>
  <si>
    <t>S INDU</t>
  </si>
  <si>
    <t>P INTE</t>
  </si>
  <si>
    <t>A ACCE</t>
  </si>
  <si>
    <t>MOBILI</t>
  </si>
  <si>
    <t>TAL MI</t>
  </si>
  <si>
    <t>LUCOES</t>
  </si>
  <si>
    <t>CINTOS</t>
  </si>
  <si>
    <t xml:space="preserve"> Eletr</t>
  </si>
  <si>
    <t xml:space="preserve"> INTEC</t>
  </si>
  <si>
    <t xml:space="preserve">O BRA </t>
  </si>
  <si>
    <t>AS IND</t>
  </si>
  <si>
    <t>MOND B</t>
  </si>
  <si>
    <t>A BRAS</t>
  </si>
  <si>
    <t>T DO B</t>
  </si>
  <si>
    <t>UMAS L</t>
  </si>
  <si>
    <t>DAS S.</t>
  </si>
  <si>
    <t>TAL SB</t>
  </si>
  <si>
    <t>C LTDA</t>
  </si>
  <si>
    <t>AS BRA</t>
  </si>
  <si>
    <t>TOMETA</t>
  </si>
  <si>
    <t xml:space="preserve"> CAR I</t>
  </si>
  <si>
    <t>SIVE S</t>
  </si>
  <si>
    <t>ODUTOS</t>
  </si>
  <si>
    <t xml:space="preserve"> SAFET</t>
  </si>
  <si>
    <t>ASER I</t>
  </si>
  <si>
    <t>METAIS</t>
  </si>
  <si>
    <t>IND CO</t>
  </si>
  <si>
    <t>ERG AU</t>
  </si>
  <si>
    <t>ASIL I</t>
  </si>
  <si>
    <t>U DO M</t>
  </si>
  <si>
    <t>BROGIO</t>
  </si>
  <si>
    <t xml:space="preserve">RASIL </t>
  </si>
  <si>
    <t>D. E C</t>
  </si>
  <si>
    <t>FF SER</t>
  </si>
  <si>
    <t>A DO B</t>
  </si>
  <si>
    <t xml:space="preserve">C SPS </t>
  </si>
  <si>
    <t>I COFA</t>
  </si>
  <si>
    <t>MAQUIN</t>
  </si>
  <si>
    <t>RIAS M</t>
  </si>
  <si>
    <t>INDIAN</t>
  </si>
  <si>
    <t xml:space="preserve"> INDÚS</t>
  </si>
  <si>
    <t>AS E C</t>
  </si>
  <si>
    <t>RICAÇÃ</t>
  </si>
  <si>
    <t xml:space="preserve"> SISTE</t>
  </si>
  <si>
    <t>TRI IN</t>
  </si>
  <si>
    <t>-STAND</t>
  </si>
  <si>
    <t>METALÚ</t>
  </si>
  <si>
    <t>OS LUM</t>
  </si>
  <si>
    <t>KLINGE</t>
  </si>
  <si>
    <t xml:space="preserve"> TEXTI</t>
  </si>
  <si>
    <t>LEX IN</t>
  </si>
  <si>
    <t xml:space="preserve">TAL S </t>
  </si>
  <si>
    <t>L MANA</t>
  </si>
  <si>
    <t>EEL SA</t>
  </si>
  <si>
    <t xml:space="preserve"> AUT. </t>
  </si>
  <si>
    <t>NSON B</t>
  </si>
  <si>
    <t>SF S.A</t>
  </si>
  <si>
    <t xml:space="preserve">AR DO </t>
  </si>
  <si>
    <t>IM COM</t>
  </si>
  <si>
    <t>CAR AU</t>
  </si>
  <si>
    <t>I PNEU</t>
  </si>
  <si>
    <t>GTON B</t>
  </si>
  <si>
    <t>SIL IN</t>
  </si>
  <si>
    <t>MECANI</t>
  </si>
  <si>
    <t>R DO B</t>
  </si>
  <si>
    <t>ATALIS</t>
  </si>
  <si>
    <t>BEHR G</t>
  </si>
  <si>
    <t xml:space="preserve"> COMPO</t>
  </si>
  <si>
    <t>KA S A</t>
  </si>
  <si>
    <t>E BRAS</t>
  </si>
  <si>
    <t>S ENER</t>
  </si>
  <si>
    <t>i Sist</t>
  </si>
  <si>
    <t>ECH DO</t>
  </si>
  <si>
    <t>O AUTO</t>
  </si>
  <si>
    <t>COMPRE</t>
  </si>
  <si>
    <t>IDER L</t>
  </si>
  <si>
    <t>ENT IN</t>
  </si>
  <si>
    <t xml:space="preserve">LATIN </t>
  </si>
  <si>
    <t>N GHIA</t>
  </si>
  <si>
    <t>AMPO I</t>
  </si>
  <si>
    <t>P BRAS</t>
  </si>
  <si>
    <t>ODUCTS</t>
  </si>
  <si>
    <t>ESPUMA</t>
  </si>
  <si>
    <t>C SOLU</t>
  </si>
  <si>
    <t>LIMERO</t>
  </si>
  <si>
    <t xml:space="preserve">UBBER </t>
  </si>
  <si>
    <t>UTOMOT</t>
  </si>
  <si>
    <t>US LTD</t>
  </si>
  <si>
    <t>I AUTO</t>
  </si>
  <si>
    <t>MANNTY</t>
  </si>
  <si>
    <t>ELL IN</t>
  </si>
  <si>
    <t>O SIST</t>
  </si>
  <si>
    <t xml:space="preserve">IND.E </t>
  </si>
  <si>
    <t>IN SPA</t>
  </si>
  <si>
    <t>RAR IN</t>
  </si>
  <si>
    <t xml:space="preserve">POWER </t>
  </si>
  <si>
    <t>IDERUR</t>
  </si>
  <si>
    <t>OMUNIC</t>
  </si>
  <si>
    <t>LTY EL</t>
  </si>
  <si>
    <t>ASTICO</t>
  </si>
  <si>
    <t xml:space="preserve"> K L I</t>
  </si>
  <si>
    <t>CESSOR</t>
  </si>
  <si>
    <t xml:space="preserve">COVER </t>
  </si>
  <si>
    <t>IDER C</t>
  </si>
  <si>
    <t>H USIN</t>
  </si>
  <si>
    <t>EMILIA</t>
  </si>
  <si>
    <t>RNAMBU</t>
  </si>
  <si>
    <t>ERNAMB</t>
  </si>
  <si>
    <t>PELZER</t>
  </si>
  <si>
    <t xml:space="preserve"> WHEEL</t>
  </si>
  <si>
    <t>CAR CA</t>
  </si>
  <si>
    <t>omotiv</t>
  </si>
  <si>
    <t>TAL SA</t>
  </si>
  <si>
    <t>RDT SW</t>
  </si>
  <si>
    <t>-MAXIO</t>
  </si>
  <si>
    <t>EDRICH</t>
  </si>
  <si>
    <t>OR IND</t>
  </si>
  <si>
    <t xml:space="preserve">ADORA </t>
  </si>
  <si>
    <t>AST IN</t>
  </si>
  <si>
    <t>ISOPOR</t>
  </si>
  <si>
    <t xml:space="preserve">ASTIC </t>
  </si>
  <si>
    <t>OVAKIA</t>
  </si>
  <si>
    <t>TAL IN</t>
  </si>
  <si>
    <t>Automo</t>
  </si>
  <si>
    <t>AUT.SY</t>
  </si>
  <si>
    <t xml:space="preserve">P IND </t>
  </si>
  <si>
    <t xml:space="preserve">ONICS </t>
  </si>
  <si>
    <t>ISHI E</t>
  </si>
  <si>
    <t>ND SPA</t>
  </si>
  <si>
    <t xml:space="preserve"> TAPET</t>
  </si>
  <si>
    <t>Intern</t>
  </si>
  <si>
    <t>rdt Mé</t>
  </si>
  <si>
    <t xml:space="preserve"> CORPO</t>
  </si>
  <si>
    <t>CESS S</t>
  </si>
  <si>
    <t xml:space="preserve">ONICA </t>
  </si>
  <si>
    <t>tal Lt</t>
  </si>
  <si>
    <t xml:space="preserve"> MAROC</t>
  </si>
  <si>
    <t>, S.A.</t>
  </si>
  <si>
    <t>NECTIV</t>
  </si>
  <si>
    <t>AILLAU</t>
  </si>
  <si>
    <t>WERTRA</t>
  </si>
  <si>
    <t>RNER P</t>
  </si>
  <si>
    <t>RAS IN</t>
  </si>
  <si>
    <t xml:space="preserve">I IND </t>
  </si>
  <si>
    <t>COAT P</t>
  </si>
  <si>
    <t xml:space="preserve"> OF AM</t>
  </si>
  <si>
    <t>i Indu</t>
  </si>
  <si>
    <t xml:space="preserve">DENKO </t>
  </si>
  <si>
    <t>NG AUT</t>
  </si>
  <si>
    <t>GLOBAL</t>
  </si>
  <si>
    <t>RIAS A</t>
  </si>
  <si>
    <t>Electr</t>
  </si>
  <si>
    <t>IA AUT</t>
  </si>
  <si>
    <t>ce Cor</t>
  </si>
  <si>
    <t>ER SIS</t>
  </si>
  <si>
    <t xml:space="preserve"> USA I</t>
  </si>
  <si>
    <t xml:space="preserve"> DA AM</t>
  </si>
  <si>
    <t>Dicast</t>
  </si>
  <si>
    <t>utomot</t>
  </si>
  <si>
    <t>RAVA C</t>
  </si>
  <si>
    <t>AR PRO</t>
  </si>
  <si>
    <t>IND. C</t>
  </si>
  <si>
    <t>NGENHA</t>
  </si>
  <si>
    <t>COMERC</t>
  </si>
  <si>
    <t>TIV DO</t>
  </si>
  <si>
    <t>USTRIA</t>
  </si>
  <si>
    <t>CH IND</t>
  </si>
  <si>
    <t xml:space="preserve"> (CHAN</t>
  </si>
  <si>
    <t>ER COM</t>
  </si>
  <si>
    <t>TG SRL</t>
  </si>
  <si>
    <t>ia Aut</t>
  </si>
  <si>
    <t>OMO CR</t>
  </si>
  <si>
    <t>W MANU</t>
  </si>
  <si>
    <t>IX COM</t>
  </si>
  <si>
    <t>IA WAŁ</t>
  </si>
  <si>
    <t>TIRE C</t>
  </si>
  <si>
    <t>RPORAT</t>
  </si>
  <si>
    <t>YNE CO</t>
  </si>
  <si>
    <t>CHNOLO</t>
  </si>
  <si>
    <t xml:space="preserve">LTERS </t>
  </si>
  <si>
    <t>I ASTE</t>
  </si>
  <si>
    <t>V ELEC</t>
  </si>
  <si>
    <t>ROMANI</t>
  </si>
  <si>
    <t>O  E C</t>
  </si>
  <si>
    <t>P PARA</t>
  </si>
  <si>
    <t>USA CO</t>
  </si>
  <si>
    <t>Manufa</t>
  </si>
  <si>
    <t>NDIA A</t>
  </si>
  <si>
    <t>ASIL P</t>
  </si>
  <si>
    <t>IA SIÉ</t>
  </si>
  <si>
    <t>ectron</t>
  </si>
  <si>
    <t xml:space="preserve">ental </t>
  </si>
  <si>
    <t>I MOBI</t>
  </si>
  <si>
    <t>N ELEC</t>
  </si>
  <si>
    <t>CTRONI</t>
  </si>
  <si>
    <t>ADE MI</t>
  </si>
  <si>
    <t xml:space="preserve"> S.p.A</t>
  </si>
  <si>
    <t>ng Aut</t>
  </si>
  <si>
    <t>A INDU</t>
  </si>
  <si>
    <t>DO ANA</t>
  </si>
  <si>
    <t>EDERLA</t>
  </si>
  <si>
    <t xml:space="preserve"> PLAST</t>
  </si>
  <si>
    <t>ai Hua</t>
  </si>
  <si>
    <t>LJIN A</t>
  </si>
  <si>
    <t xml:space="preserve"> SUNG.</t>
  </si>
  <si>
    <t>S MOLD</t>
  </si>
  <si>
    <t xml:space="preserve"> Co. l</t>
  </si>
  <si>
    <t xml:space="preserve">XO S. </t>
  </si>
  <si>
    <t>NSON S</t>
  </si>
  <si>
    <t xml:space="preserve">TECH. </t>
  </si>
  <si>
    <t>ng Lin</t>
  </si>
  <si>
    <t xml:space="preserve">EXICO </t>
  </si>
  <si>
    <t>Y ELEC</t>
  </si>
  <si>
    <t xml:space="preserve"> ELECT</t>
  </si>
  <si>
    <t>SHIN R</t>
  </si>
  <si>
    <t xml:space="preserve">WHEEL </t>
  </si>
  <si>
    <t xml:space="preserve"> POLYM</t>
  </si>
  <si>
    <t>Serviv</t>
  </si>
  <si>
    <t>S MEXI</t>
  </si>
  <si>
    <t>V MEXI</t>
  </si>
  <si>
    <t>MIRROR</t>
  </si>
  <si>
    <t xml:space="preserve">hicle </t>
  </si>
  <si>
    <t>DICAST</t>
  </si>
  <si>
    <t>INTERN</t>
  </si>
  <si>
    <t>AI ITW</t>
  </si>
  <si>
    <t>ANGSHA</t>
  </si>
  <si>
    <t>L AUTO</t>
  </si>
  <si>
    <t>TERMIC</t>
  </si>
  <si>
    <t>ER LLC</t>
  </si>
  <si>
    <t xml:space="preserve"> North</t>
  </si>
  <si>
    <t>HAPM M</t>
  </si>
  <si>
    <t xml:space="preserve"> USA, </t>
  </si>
  <si>
    <t>ECH AU</t>
  </si>
  <si>
    <t>i moth</t>
  </si>
  <si>
    <t>A TECH</t>
  </si>
  <si>
    <t>IVELIN</t>
  </si>
  <si>
    <t xml:space="preserve"> AUTO </t>
  </si>
  <si>
    <t>O MEXI</t>
  </si>
  <si>
    <t>r Mach</t>
  </si>
  <si>
    <t>DY&amp;FUE</t>
  </si>
  <si>
    <t>hti Se</t>
  </si>
  <si>
    <t xml:space="preserve"> SIDER</t>
  </si>
  <si>
    <t xml:space="preserve">ES EM </t>
  </si>
  <si>
    <t>RMITTA</t>
  </si>
  <si>
    <t>TAL DO</t>
  </si>
  <si>
    <t>EL Tai</t>
  </si>
  <si>
    <t>RCO SA</t>
  </si>
  <si>
    <t>HIA SI</t>
  </si>
  <si>
    <t>ASIL S</t>
  </si>
  <si>
    <t xml:space="preserve"> HANNI</t>
  </si>
  <si>
    <t>PA A S</t>
  </si>
  <si>
    <t>H SOLU</t>
  </si>
  <si>
    <t>ATI S.</t>
  </si>
  <si>
    <t>N LTDA</t>
  </si>
  <si>
    <t>V STEE</t>
  </si>
  <si>
    <t>NG R&amp;A</t>
  </si>
  <si>
    <t>HONOLO</t>
  </si>
  <si>
    <t>PY S A</t>
  </si>
  <si>
    <t xml:space="preserve"> SRL A</t>
  </si>
  <si>
    <t>RNER B</t>
  </si>
  <si>
    <t>OTOMOT</t>
  </si>
  <si>
    <t xml:space="preserve"> KOREA</t>
  </si>
  <si>
    <t>AO IND</t>
  </si>
  <si>
    <t>NBERG-</t>
  </si>
  <si>
    <t>EUROPE</t>
  </si>
  <si>
    <t>L-MOGU</t>
  </si>
  <si>
    <t>BOND D</t>
  </si>
  <si>
    <t>IC KAN</t>
  </si>
  <si>
    <t>ISHI H</t>
  </si>
  <si>
    <t>ENGINE</t>
  </si>
  <si>
    <t>N INDU</t>
  </si>
  <si>
    <t>yne Si</t>
  </si>
  <si>
    <t>L MOGU</t>
  </si>
  <si>
    <t xml:space="preserve"> CENTR</t>
  </si>
  <si>
    <t>HNICAL</t>
  </si>
  <si>
    <t xml:space="preserve"> DELPH</t>
  </si>
  <si>
    <t>ALS FU</t>
  </si>
  <si>
    <t>LES DO</t>
  </si>
  <si>
    <t xml:space="preserve"> AUTOP</t>
  </si>
  <si>
    <t xml:space="preserve">NAS - </t>
  </si>
  <si>
    <t>PLAS A</t>
  </si>
  <si>
    <t>KA EST</t>
  </si>
  <si>
    <t>C-TRIA</t>
  </si>
  <si>
    <t>ETRONI</t>
  </si>
  <si>
    <t>T KLIP</t>
  </si>
  <si>
    <t>RIM LT</t>
  </si>
  <si>
    <t>ES PLA</t>
  </si>
  <si>
    <t xml:space="preserve"> ROOF </t>
  </si>
  <si>
    <t>T INDU</t>
  </si>
  <si>
    <t>RIAS G</t>
  </si>
  <si>
    <t>LAS BR</t>
  </si>
  <si>
    <t>UT.INT</t>
  </si>
  <si>
    <t>EY SIS</t>
  </si>
  <si>
    <t>S DO B</t>
  </si>
  <si>
    <t>TO IND</t>
  </si>
  <si>
    <t xml:space="preserve">STAMP </t>
  </si>
  <si>
    <t>O PAUL</t>
  </si>
  <si>
    <t>TURK O</t>
  </si>
  <si>
    <t>ENTARI</t>
  </si>
  <si>
    <t>LAMENT</t>
  </si>
  <si>
    <t>R VAND</t>
  </si>
  <si>
    <t xml:space="preserve"> POWER</t>
  </si>
  <si>
    <t xml:space="preserve"> TECNO</t>
  </si>
  <si>
    <t>TO LIM</t>
  </si>
  <si>
    <t>INAS I</t>
  </si>
  <si>
    <t>MARTIN</t>
  </si>
  <si>
    <t>AS PER</t>
  </si>
  <si>
    <t>UM COM</t>
  </si>
  <si>
    <t>M EMBL</t>
  </si>
  <si>
    <t>O THER</t>
  </si>
  <si>
    <t>ESENVO</t>
  </si>
  <si>
    <t xml:space="preserve"> COMER</t>
  </si>
  <si>
    <t>OLIURE</t>
  </si>
  <si>
    <t xml:space="preserve"> AUTO.</t>
  </si>
  <si>
    <t>UTO SO</t>
  </si>
  <si>
    <t xml:space="preserve"> AMERI</t>
  </si>
  <si>
    <t>INO LT</t>
  </si>
  <si>
    <t>DROS D</t>
  </si>
  <si>
    <t xml:space="preserve">STICS </t>
  </si>
  <si>
    <t>IA HUL</t>
  </si>
  <si>
    <t>ASIL F</t>
  </si>
  <si>
    <t>TERNAC</t>
  </si>
  <si>
    <t>MO RUB</t>
  </si>
  <si>
    <t xml:space="preserve"> TECNI</t>
  </si>
  <si>
    <t>CAR IN</t>
  </si>
  <si>
    <t xml:space="preserve">DINGS </t>
  </si>
  <si>
    <t xml:space="preserve"> HONGF</t>
  </si>
  <si>
    <t>tomoti</t>
  </si>
  <si>
    <t>NG INT</t>
  </si>
  <si>
    <t>ING NE</t>
  </si>
  <si>
    <t>RACK H</t>
  </si>
  <si>
    <t>L MOTO</t>
  </si>
  <si>
    <t>UM BRA</t>
  </si>
  <si>
    <t>TEIXEI</t>
  </si>
  <si>
    <t>MPANHI</t>
  </si>
  <si>
    <t>ADOS N</t>
  </si>
  <si>
    <t>ÇOS IN</t>
  </si>
  <si>
    <t xml:space="preserve">es em </t>
  </si>
  <si>
    <t>R MITT</t>
  </si>
  <si>
    <t>BEKAER</t>
  </si>
  <si>
    <t>VA S/A</t>
  </si>
  <si>
    <t>OLDU C</t>
  </si>
  <si>
    <t>ANTOLI</t>
  </si>
  <si>
    <t>MMA BR</t>
  </si>
  <si>
    <t>COS MU</t>
  </si>
  <si>
    <t>LT IND</t>
  </si>
  <si>
    <t>TALURG</t>
  </si>
  <si>
    <t>ERIA A</t>
  </si>
  <si>
    <t xml:space="preserve"> S/A I</t>
  </si>
  <si>
    <t>I MOTO</t>
  </si>
  <si>
    <t>UD S/A</t>
  </si>
  <si>
    <t>N STAH</t>
  </si>
  <si>
    <t>D WARD</t>
  </si>
  <si>
    <t>TX S/A</t>
  </si>
  <si>
    <t xml:space="preserve"> MATER</t>
  </si>
  <si>
    <t>ASF SA</t>
  </si>
  <si>
    <t>R AUTO</t>
  </si>
  <si>
    <t>OBEL L</t>
  </si>
  <si>
    <t>MUNICA</t>
  </si>
  <si>
    <t>PAN IN</t>
  </si>
  <si>
    <t>AS MEC</t>
  </si>
  <si>
    <t>ND E C</t>
  </si>
  <si>
    <t>WICZ D</t>
  </si>
  <si>
    <t>M TERM</t>
  </si>
  <si>
    <t xml:space="preserve"> POLIA</t>
  </si>
  <si>
    <t>INNOVA</t>
  </si>
  <si>
    <t xml:space="preserve"> INDUP</t>
  </si>
  <si>
    <t>SF S/A</t>
  </si>
  <si>
    <t>TAL WA</t>
  </si>
  <si>
    <t xml:space="preserve"> INOX </t>
  </si>
  <si>
    <t>do Bra</t>
  </si>
  <si>
    <t>LEX TU</t>
  </si>
  <si>
    <t>I LING</t>
  </si>
  <si>
    <t>TI MAR</t>
  </si>
  <si>
    <t xml:space="preserve"> POLIO</t>
  </si>
  <si>
    <t>A0063G01</t>
  </si>
  <si>
    <t>16863D01</t>
  </si>
  <si>
    <t>15832H03</t>
  </si>
  <si>
    <t>15832H02</t>
  </si>
  <si>
    <t>15832H01</t>
  </si>
  <si>
    <t>15832H04</t>
  </si>
  <si>
    <t>29750L01</t>
  </si>
  <si>
    <t>EFFLER</t>
  </si>
  <si>
    <t>31219H01</t>
  </si>
  <si>
    <t>15255F01</t>
  </si>
  <si>
    <t>16867H01</t>
  </si>
  <si>
    <t>A0017R01</t>
  </si>
  <si>
    <t>15126RB0</t>
  </si>
  <si>
    <t>A006V001</t>
  </si>
  <si>
    <t>A020FU01</t>
  </si>
  <si>
    <t>1683OT01</t>
  </si>
  <si>
    <t>A00HW601</t>
  </si>
  <si>
    <t>A003UC01</t>
  </si>
  <si>
    <t>A00NSV01</t>
  </si>
  <si>
    <t>A00IH601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</si>
</sst>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$&quot;#,##0.00"/>
    <numFmt numFmtId="165" formatCode="_-[$R$-416]\ * #,##0.00_-;\-[$R$-416]\ * #,##0.00_-;_-[$R$-416]\ 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ptos Narrow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9"/>
      <color rgb="FF000000"/>
      <name val="Calibri"/>
    </font>
    <font>
      <sz val="11"/>
      <color theme="1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gradientFill degree="45">
        <stop position="0">
          <color theme="0"/>
        </stop>
        <stop position="1">
          <color theme="2" tint="-0.49803155613879818"/>
        </stop>
      </gradient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gradientFill degree="270">
        <stop position="0">
          <color theme="0"/>
        </stop>
        <stop position="1">
          <color theme="9" tint="0.59999389629810485"/>
        </stop>
      </gradientFill>
    </fill>
    <fill>
      <gradientFill degree="270">
        <stop position="0">
          <color theme="0"/>
        </stop>
        <stop position="1">
          <color theme="1" tint="0.49803155613879818"/>
        </stop>
      </gradientFill>
    </fill>
    <fill>
      <patternFill patternType="solid">
        <fgColor rgb="FF5691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ck">
        <color theme="2" tint="-9.9948118533890809E-2"/>
      </left>
      <right style="thick">
        <color theme="2" tint="-0.499984740745262"/>
      </right>
      <top style="thick">
        <color theme="2" tint="-9.9948118533890809E-2"/>
      </top>
      <bottom style="thick">
        <color theme="2" tint="-0.499984740745262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7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3" fillId="0" borderId="0" xfId="2" applyFont="1" applyAlignment="1">
      <alignment horizontal="center"/>
    </xf>
    <xf numFmtId="0" fontId="3" fillId="0" borderId="0" xfId="0" applyFont="1"/>
    <xf numFmtId="44" fontId="3" fillId="0" borderId="0" xfId="1" applyFont="1"/>
    <xf numFmtId="0" fontId="3" fillId="0" borderId="0" xfId="0" applyFont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4" fontId="3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9" fontId="3" fillId="0" borderId="1" xfId="2" applyFont="1" applyBorder="1" applyAlignment="1">
      <alignment horizontal="center" vertical="center"/>
    </xf>
    <xf numFmtId="9" fontId="3" fillId="0" borderId="1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4" fontId="3" fillId="0" borderId="1" xfId="1" applyFont="1" applyBorder="1"/>
    <xf numFmtId="9" fontId="3" fillId="0" borderId="1" xfId="2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 vertical="center"/>
    </xf>
    <xf numFmtId="44" fontId="3" fillId="0" borderId="1" xfId="1" applyFont="1" applyBorder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44" fontId="3" fillId="4" borderId="0" xfId="1" applyFont="1" applyFill="1" applyAlignment="1">
      <alignment horizontal="center" vertical="center"/>
    </xf>
    <xf numFmtId="44" fontId="3" fillId="6" borderId="0" xfId="1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4" fontId="3" fillId="5" borderId="0" xfId="1" applyFont="1" applyFill="1" applyAlignment="1">
      <alignment horizontal="center" vertical="center"/>
    </xf>
    <xf numFmtId="44" fontId="3" fillId="8" borderId="0" xfId="1" applyFont="1" applyFill="1" applyAlignment="1">
      <alignment horizontal="center" vertical="center"/>
    </xf>
    <xf numFmtId="44" fontId="3" fillId="2" borderId="0" xfId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44" fontId="3" fillId="3" borderId="0" xfId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"/>
    </xf>
    <xf numFmtId="1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44" fontId="9" fillId="3" borderId="0" xfId="1" applyFont="1" applyFill="1"/>
    <xf numFmtId="44" fontId="9" fillId="3" borderId="0" xfId="1" applyFont="1" applyFill="1" applyAlignment="1">
      <alignment horizontal="center" vertical="center"/>
    </xf>
    <xf numFmtId="0" fontId="9" fillId="3" borderId="0" xfId="0" applyFont="1" applyFill="1"/>
    <xf numFmtId="14" fontId="3" fillId="3" borderId="0" xfId="0" applyNumberFormat="1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4" fontId="5" fillId="3" borderId="3" xfId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44" fontId="9" fillId="3" borderId="0" xfId="1" applyFont="1" applyFill="1" applyAlignment="1">
      <alignment horizontal="left" vertical="center"/>
    </xf>
    <xf numFmtId="14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left" vertical="center"/>
    </xf>
    <xf numFmtId="44" fontId="3" fillId="0" borderId="1" xfId="1" applyFont="1" applyFill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3" fontId="3" fillId="10" borderId="1" xfId="0" applyNumberFormat="1" applyFont="1" applyFill="1" applyBorder="1" applyAlignment="1">
      <alignment horizontal="left" vertical="center"/>
    </xf>
    <xf numFmtId="164" fontId="3" fillId="0" borderId="1" xfId="1" applyNumberFormat="1" applyFont="1" applyBorder="1" applyAlignment="1"/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Border="1" applyAlignment="1">
      <alignment horizontal="right" vertical="center"/>
    </xf>
    <xf numFmtId="165" fontId="3" fillId="0" borderId="1" xfId="1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44" fontId="3" fillId="0" borderId="1" xfId="1" applyFont="1" applyBorder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165" fontId="3" fillId="11" borderId="1" xfId="1" applyNumberFormat="1" applyFont="1" applyFill="1" applyBorder="1" applyAlignment="1">
      <alignment vertical="center"/>
    </xf>
    <xf numFmtId="165" fontId="3" fillId="11" borderId="1" xfId="1" applyNumberFormat="1" applyFont="1" applyFill="1" applyBorder="1" applyAlignment="1">
      <alignment horizontal="right" vertical="center"/>
    </xf>
    <xf numFmtId="165" fontId="3" fillId="11" borderId="1" xfId="1" applyNumberFormat="1" applyFont="1" applyFill="1" applyBorder="1" applyAlignment="1">
      <alignment horizontal="right"/>
    </xf>
    <xf numFmtId="165" fontId="3" fillId="12" borderId="1" xfId="1" applyNumberFormat="1" applyFont="1" applyFill="1" applyBorder="1" applyAlignment="1">
      <alignment vertical="center"/>
    </xf>
    <xf numFmtId="165" fontId="3" fillId="12" borderId="1" xfId="1" applyNumberFormat="1" applyFont="1" applyFill="1" applyBorder="1" applyAlignment="1">
      <alignment horizontal="right"/>
    </xf>
    <xf numFmtId="164" fontId="3" fillId="11" borderId="1" xfId="1" applyNumberFormat="1" applyFont="1" applyFill="1" applyBorder="1" applyAlignment="1">
      <alignment horizontal="right"/>
    </xf>
    <xf numFmtId="0" fontId="3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left" vertical="center"/>
    </xf>
    <xf numFmtId="44" fontId="3" fillId="12" borderId="1" xfId="1" applyFont="1" applyFill="1" applyBorder="1" applyAlignment="1">
      <alignment horizontal="left" vertical="center"/>
    </xf>
    <xf numFmtId="9" fontId="3" fillId="12" borderId="1" xfId="2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14" fontId="3" fillId="12" borderId="1" xfId="0" applyNumberFormat="1" applyFont="1" applyFill="1" applyBorder="1" applyAlignment="1">
      <alignment horizontal="left" vertical="center"/>
    </xf>
    <xf numFmtId="14" fontId="3" fillId="12" borderId="1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14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44" fontId="5" fillId="3" borderId="7" xfId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9" fontId="5" fillId="3" borderId="3" xfId="2" applyFont="1" applyFill="1" applyBorder="1" applyAlignment="1">
      <alignment horizontal="center" vertical="center" wrapText="1"/>
    </xf>
    <xf numFmtId="49" fontId="3" fillId="13" borderId="8" xfId="1" applyNumberFormat="1" applyFont="1" applyFill="1" applyBorder="1" applyAlignment="1">
      <alignment horizontal="center" vertical="center"/>
    </xf>
    <xf numFmtId="44" fontId="3" fillId="13" borderId="8" xfId="1" applyFont="1" applyFill="1" applyBorder="1" applyAlignment="1">
      <alignment horizontal="left" vertical="center"/>
    </xf>
    <xf numFmtId="44" fontId="17" fillId="13" borderId="8" xfId="1" applyFont="1" applyFill="1" applyBorder="1" applyAlignment="1">
      <alignment horizontal="left" vertical="center"/>
    </xf>
    <xf numFmtId="44" fontId="17" fillId="14" borderId="8" xfId="1" applyFont="1" applyFill="1" applyBorder="1" applyAlignment="1">
      <alignment horizontal="left" vertical="center"/>
    </xf>
    <xf numFmtId="44" fontId="17" fillId="14" borderId="8" xfId="1" applyFont="1" applyFill="1" applyBorder="1" applyAlignment="1">
      <alignment horizontal="center" vertical="center"/>
    </xf>
    <xf numFmtId="14" fontId="6" fillId="13" borderId="8" xfId="1" applyNumberFormat="1" applyFont="1" applyFill="1" applyBorder="1" applyAlignment="1">
      <alignment horizontal="left" vertical="center"/>
    </xf>
    <xf numFmtId="49" fontId="17" fillId="14" borderId="8" xfId="1" applyNumberFormat="1" applyFont="1" applyFill="1" applyBorder="1" applyAlignment="1">
      <alignment horizontal="center" vertical="center"/>
    </xf>
    <xf numFmtId="14" fontId="5" fillId="3" borderId="7" xfId="0" applyNumberFormat="1" applyFont="1" applyFill="1" applyBorder="1" applyAlignment="1">
      <alignment horizontal="center" vertical="center" wrapText="1"/>
    </xf>
    <xf numFmtId="14" fontId="17" fillId="14" borderId="8" xfId="1" applyNumberFormat="1" applyFont="1" applyFill="1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horizontal="left" vertical="center"/>
    </xf>
    <xf numFmtId="165" fontId="3" fillId="11" borderId="5" xfId="1" applyNumberFormat="1" applyFont="1" applyFill="1" applyBorder="1" applyAlignment="1">
      <alignment vertical="center"/>
    </xf>
    <xf numFmtId="165" fontId="3" fillId="11" borderId="0" xfId="1" applyNumberFormat="1" applyFont="1" applyFill="1" applyBorder="1" applyAlignment="1">
      <alignment horizontal="right" vertical="center"/>
    </xf>
    <xf numFmtId="165" fontId="3" fillId="12" borderId="0" xfId="1" applyNumberFormat="1" applyFont="1" applyFill="1" applyBorder="1" applyAlignment="1">
      <alignment vertical="center"/>
    </xf>
    <xf numFmtId="44" fontId="3" fillId="0" borderId="0" xfId="1" applyFont="1" applyBorder="1" applyAlignment="1">
      <alignment horizontal="left" vertical="center"/>
    </xf>
    <xf numFmtId="0" fontId="14" fillId="0" borderId="1" xfId="0" applyFont="1" applyBorder="1"/>
    <xf numFmtId="14" fontId="3" fillId="0" borderId="6" xfId="0" applyNumberFormat="1" applyFont="1" applyBorder="1" applyAlignment="1">
      <alignment horizontal="center" vertical="center"/>
    </xf>
    <xf numFmtId="14" fontId="3" fillId="12" borderId="6" xfId="0" applyNumberFormat="1" applyFont="1" applyFill="1" applyBorder="1" applyAlignment="1">
      <alignment horizontal="center" vertical="center"/>
    </xf>
    <xf numFmtId="165" fontId="3" fillId="12" borderId="1" xfId="1" applyNumberFormat="1" applyFont="1" applyFill="1" applyBorder="1" applyAlignment="1">
      <alignment horizontal="center" vertical="center"/>
    </xf>
    <xf numFmtId="165" fontId="3" fillId="12" borderId="1" xfId="1" applyNumberFormat="1" applyFont="1" applyFill="1" applyBorder="1" applyAlignment="1">
      <alignment horizontal="right" vertical="center"/>
    </xf>
    <xf numFmtId="44" fontId="3" fillId="13" borderId="8" xfId="1" applyFont="1" applyFill="1" applyBorder="1" applyAlignment="1">
      <alignment horizontal="center" vertical="center"/>
    </xf>
    <xf numFmtId="0" fontId="18" fillId="3" borderId="0" xfId="0" applyFont="1" applyFill="1"/>
    <xf numFmtId="14" fontId="19" fillId="3" borderId="7" xfId="0" applyNumberFormat="1" applyFont="1" applyFill="1" applyBorder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0" fontId="20" fillId="9" borderId="0" xfId="0" applyFont="1" applyFill="1" applyAlignment="1">
      <alignment horizontal="center" vertical="center"/>
    </xf>
    <xf numFmtId="14" fontId="3" fillId="13" borderId="8" xfId="1" applyNumberFormat="1" applyFont="1" applyFill="1" applyBorder="1" applyAlignment="1">
      <alignment horizontal="center" vertical="center"/>
    </xf>
    <xf numFmtId="14" fontId="21" fillId="3" borderId="7" xfId="0" applyNumberFormat="1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/>
    </xf>
    <xf numFmtId="49" fontId="6" fillId="13" borderId="8" xfId="1" applyNumberFormat="1" applyFont="1" applyFill="1" applyBorder="1" applyAlignment="1">
      <alignment horizontal="center" vertical="center"/>
    </xf>
    <xf numFmtId="14" fontId="6" fillId="13" borderId="8" xfId="1" applyNumberFormat="1" applyFont="1" applyFill="1" applyBorder="1" applyAlignment="1">
      <alignment horizontal="center" vertical="center"/>
    </xf>
    <xf numFmtId="1" fontId="6" fillId="13" borderId="8" xfId="1" applyNumberFormat="1" applyFont="1" applyFill="1" applyBorder="1" applyAlignment="1">
      <alignment horizontal="center" vertical="center"/>
    </xf>
    <xf numFmtId="1" fontId="3" fillId="13" borderId="8" xfId="1" applyNumberFormat="1" applyFont="1" applyFill="1" applyBorder="1" applyAlignment="1">
      <alignment horizontal="center" vertical="center"/>
    </xf>
    <xf numFmtId="14" fontId="9" fillId="3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4" fontId="17" fillId="13" borderId="8" xfId="1" applyFont="1" applyFill="1" applyBorder="1" applyAlignment="1">
      <alignment horizontal="left" vertical="center" shrinkToFit="1"/>
    </xf>
    <xf numFmtId="8" fontId="17" fillId="13" borderId="8" xfId="1" applyNumberFormat="1" applyFont="1" applyFill="1" applyBorder="1" applyAlignment="1">
      <alignment horizontal="left" vertical="center" shrinkToFit="1"/>
    </xf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44" fontId="3" fillId="3" borderId="0" xfId="1" applyFont="1" applyFill="1"/>
    <xf numFmtId="9" fontId="3" fillId="3" borderId="0" xfId="2" applyFont="1" applyFill="1" applyAlignment="1">
      <alignment horizontal="center"/>
    </xf>
    <xf numFmtId="9" fontId="3" fillId="3" borderId="0" xfId="2" applyFont="1" applyFill="1" applyAlignment="1">
      <alignment horizontal="center" vertical="center"/>
    </xf>
    <xf numFmtId="2" fontId="6" fillId="13" borderId="8" xfId="1" applyNumberFormat="1" applyFont="1" applyFill="1" applyBorder="1" applyAlignment="1">
      <alignment horizontal="center" vertical="center"/>
    </xf>
    <xf numFmtId="0" fontId="3" fillId="13" borderId="8" xfId="1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49" fontId="17" fillId="14" borderId="8" xfId="1" applyNumberFormat="1" applyFont="1" applyFill="1" applyBorder="1" applyAlignment="1">
      <alignment horizontal="left" vertical="center"/>
    </xf>
    <xf numFmtId="0" fontId="17" fillId="14" borderId="8" xfId="1" applyNumberFormat="1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1" xfId="0" applyFont="1" applyBorder="1" applyAlignment="1">
      <alignment vertical="center" wrapText="1"/>
    </xf>
    <xf numFmtId="44" fontId="3" fillId="0" borderId="1" xfId="1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4" fontId="3" fillId="0" borderId="6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vertical="center" wrapText="1"/>
    </xf>
    <xf numFmtId="0" fontId="20" fillId="9" borderId="0" xfId="0" applyFont="1" applyFill="1" applyAlignment="1">
      <alignment horizontal="centerContinuous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vertical="center"/>
    </xf>
    <xf numFmtId="44" fontId="3" fillId="2" borderId="1" xfId="1" applyFont="1" applyFill="1" applyBorder="1" applyAlignment="1">
      <alignment horizontal="center"/>
    </xf>
    <xf numFmtId="9" fontId="3" fillId="2" borderId="1" xfId="2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13" fillId="0" borderId="5" xfId="4" applyBorder="1" applyAlignment="1"/>
    <xf numFmtId="0" fontId="13" fillId="0" borderId="5" xfId="4" applyBorder="1" applyAlignment="1">
      <alignment vertical="center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13" fillId="0" borderId="5" xfId="4" applyBorder="1" applyAlignment="1">
      <alignment wrapText="1"/>
    </xf>
    <xf numFmtId="0" fontId="13" fillId="0" borderId="5" xfId="5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8" fillId="15" borderId="0" xfId="0" applyFont="1" applyFill="1" applyAlignment="1">
      <alignment horizontal="centerContinuous" vertical="center"/>
    </xf>
    <xf numFmtId="0" fontId="3" fillId="15" borderId="0" xfId="0" applyFont="1" applyFill="1" applyAlignment="1">
      <alignment horizontal="centerContinuous" vertical="center"/>
    </xf>
    <xf numFmtId="0" fontId="8" fillId="16" borderId="0" xfId="0" applyFont="1" applyFill="1" applyAlignment="1">
      <alignment horizontal="centerContinuous" vertical="center"/>
    </xf>
    <xf numFmtId="0" fontId="8" fillId="17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/>
    </xf>
    <xf numFmtId="0" fontId="3" fillId="9" borderId="0" xfId="0" applyFont="1" applyFill="1" applyAlignment="1">
      <alignment horizontal="center" vertical="center"/>
    </xf>
  </cellXfs>
  <cellStyles count="6">
    <cellStyle name="Hiperlink" xfId="5" builtinId="8"/>
    <cellStyle name="Hyperlink" xfId="4" xr:uid="{00000000-000B-0000-0000-000008000000}"/>
    <cellStyle name="Moeda" xfId="1" builtinId="4"/>
    <cellStyle name="Normal" xfId="0" builtinId="0"/>
    <cellStyle name="Normal 2" xfId="3" xr:uid="{AE31F65A-9BAA-4F08-84E0-E27A7B7FF44B}"/>
    <cellStyle name="Porcentagem" xfId="2" builtinId="5"/>
  </cellStyles>
  <dxfs count="40"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b val="0"/>
        <i val="0"/>
      </font>
      <fill>
        <patternFill>
          <bgColor theme="9" tint="0.59996337778862885"/>
        </patternFill>
      </fill>
    </dxf>
    <dxf>
      <fill>
        <patternFill>
          <bgColor theme="4"/>
        </patternFill>
      </fill>
    </dxf>
    <dxf>
      <font>
        <b val="0"/>
        <i val="0"/>
      </font>
      <fill>
        <patternFill>
          <bgColor theme="9" tint="0.59996337778862885"/>
        </patternFill>
      </fill>
    </dxf>
    <dxf>
      <fill>
        <patternFill>
          <bgColor theme="4"/>
        </patternFill>
      </fill>
    </dxf>
    <dxf>
      <font>
        <b val="0"/>
        <i val="0"/>
      </font>
      <fill>
        <patternFill>
          <bgColor theme="9" tint="0.59996337778862885"/>
        </patternFill>
      </fill>
    </dxf>
    <dxf>
      <fill>
        <patternFill>
          <bgColor theme="4"/>
        </patternFill>
      </fill>
    </dxf>
    <dxf>
      <font>
        <b val="0"/>
        <i val="0"/>
      </font>
      <fill>
        <patternFill>
          <bgColor theme="9" tint="0.59996337778862885"/>
        </patternFill>
      </fill>
    </dxf>
    <dxf>
      <fill>
        <patternFill>
          <bgColor theme="4"/>
        </patternFill>
      </fill>
    </dxf>
    <dxf>
      <font>
        <b val="0"/>
        <i val="0"/>
      </font>
      <fill>
        <patternFill>
          <bgColor theme="9" tint="0.59996337778862885"/>
        </patternFill>
      </fill>
    </dxf>
    <dxf>
      <fill>
        <patternFill>
          <bgColor theme="4"/>
        </patternFill>
      </fill>
    </dxf>
    <dxf>
      <font>
        <b val="0"/>
        <i val="0"/>
      </font>
      <fill>
        <patternFill>
          <bgColor theme="9" tint="0.59996337778862885"/>
        </patternFill>
      </fill>
    </dxf>
    <dxf>
      <fill>
        <patternFill>
          <bgColor theme="4"/>
        </patternFill>
      </fill>
    </dxf>
    <dxf>
      <font>
        <b val="0"/>
        <i val="0"/>
      </font>
      <fill>
        <patternFill>
          <bgColor theme="9" tint="0.59996337778862885"/>
        </patternFill>
      </fill>
    </dxf>
    <dxf>
      <fill>
        <patternFill>
          <bgColor theme="4"/>
        </patternFill>
      </fill>
    </dxf>
    <dxf>
      <fill>
        <gradientFill degree="45">
          <stop position="0">
            <color theme="0"/>
          </stop>
          <stop position="1">
            <color rgb="FFFF898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45">
          <stop position="0">
            <color theme="0"/>
          </stop>
          <stop position="1">
            <color rgb="FFFF898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45">
          <stop position="0">
            <color theme="0"/>
          </stop>
          <stop position="1">
            <color rgb="FFFF8989"/>
          </stop>
        </gradientFill>
      </fill>
    </dxf>
    <dxf>
      <fill>
        <gradientFill degree="45">
          <stop position="0">
            <color theme="0"/>
          </stop>
          <stop position="1">
            <color rgb="FFFF898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45">
          <stop position="0">
            <color theme="0"/>
          </stop>
          <stop position="1">
            <color rgb="FFFF8989"/>
          </stop>
        </gradientFill>
      </fill>
    </dxf>
    <dxf>
      <fill>
        <gradientFill degree="45">
          <stop position="0">
            <color theme="0"/>
          </stop>
          <stop position="1">
            <color rgb="FFFF8989"/>
          </stop>
        </gradientFill>
      </fill>
    </dxf>
    <dxf>
      <fill>
        <gradientFill degree="45">
          <stop position="0">
            <color theme="0"/>
          </stop>
          <stop position="1">
            <color rgb="FFFF898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45">
          <stop position="0">
            <color theme="0"/>
          </stop>
          <stop position="1">
            <color rgb="FFFF8989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45">
          <stop position="0">
            <color theme="0"/>
          </stop>
          <stop position="1">
            <color rgb="FFFF8989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45">
          <stop position="0">
            <color theme="0"/>
          </stop>
          <stop position="1">
            <color rgb="FFFF8989"/>
          </stop>
        </gradientFill>
      </fill>
    </dxf>
    <dxf>
      <fill>
        <gradientFill degree="45">
          <stop position="0">
            <color theme="0"/>
          </stop>
          <stop position="1">
            <color rgb="FFFF898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45">
          <stop position="0">
            <color theme="0"/>
          </stop>
          <stop position="1">
            <color rgb="FFFF8989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2" defaultPivotStyle="PivotStyleLight16"/>
  <colors>
    <mruColors>
      <color rgb="FFFF8989"/>
      <color rgb="FFF5F010"/>
      <color rgb="FF5691E8"/>
      <color rgb="FFF2F2F2"/>
      <color rgb="FFE6F0FA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1992</xdr:row>
      <xdr:rowOff>0</xdr:rowOff>
    </xdr:from>
    <xdr:to>
      <xdr:col>3</xdr:col>
      <xdr:colOff>304800</xdr:colOff>
      <xdr:row>1996</xdr:row>
      <xdr:rowOff>46865</xdr:rowOff>
    </xdr:to>
    <xdr:sp macro="" textlink="">
      <xdr:nvSpPr>
        <xdr:cNvPr id="1028" name="AutoShape 4" descr="DHL Vector Logo - Download Free SVG Icon | Worldvectorlogo">
          <a:extLst>
            <a:ext uri="{FF2B5EF4-FFF2-40B4-BE49-F238E27FC236}">
              <a16:creationId xmlns:a16="http://schemas.microsoft.com/office/drawing/2014/main" id="{38D20ADA-C44B-6FCF-7C9A-E9EAF75E806C}"/>
            </a:ext>
          </a:extLst>
        </xdr:cNvPr>
        <xdr:cNvSpPr>
          <a:spLocks noChangeAspect="1" noChangeArrowheads="1"/>
        </xdr:cNvSpPr>
      </xdr:nvSpPr>
      <xdr:spPr bwMode="auto">
        <a:xfrm>
          <a:off x="3143250" y="2686050"/>
          <a:ext cx="304800" cy="2953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336434</xdr:colOff>
      <xdr:row>0</xdr:row>
      <xdr:rowOff>640005</xdr:rowOff>
    </xdr:to>
    <xdr:pic>
      <xdr:nvPicPr>
        <xdr:cNvPr id="5" name="Gráfico 4">
          <a:extLst>
            <a:ext uri="{FF2B5EF4-FFF2-40B4-BE49-F238E27FC236}">
              <a16:creationId xmlns:a16="http://schemas.microsoft.com/office/drawing/2014/main" id="{26565B3D-1F30-0CA8-E128-188681C84C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t="29695" b="31921"/>
        <a:stretch/>
      </xdr:blipFill>
      <xdr:spPr>
        <a:xfrm>
          <a:off x="0" y="0"/>
          <a:ext cx="2620193" cy="638735"/>
        </a:xfrm>
        <a:prstGeom prst="rect">
          <a:avLst/>
        </a:prstGeom>
      </xdr:spPr>
    </xdr:pic>
    <xdr:clientData/>
  </xdr:twoCellAnchor>
  <xdr:twoCellAnchor editAs="oneCell">
    <xdr:from>
      <xdr:col>2</xdr:col>
      <xdr:colOff>581025</xdr:colOff>
      <xdr:row>0</xdr:row>
      <xdr:rowOff>142875</xdr:rowOff>
    </xdr:from>
    <xdr:to>
      <xdr:col>4</xdr:col>
      <xdr:colOff>845710</xdr:colOff>
      <xdr:row>0</xdr:row>
      <xdr:rowOff>571761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D768D3C-2A52-4078-8358-0B0367B63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3175" y="142875"/>
          <a:ext cx="2084595" cy="4288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145679</xdr:colOff>
      <xdr:row>0</xdr:row>
      <xdr:rowOff>0</xdr:rowOff>
    </xdr:from>
    <xdr:to>
      <xdr:col>8</xdr:col>
      <xdr:colOff>529217</xdr:colOff>
      <xdr:row>1</xdr:row>
      <xdr:rowOff>263487</xdr:rowOff>
    </xdr:to>
    <xdr:pic>
      <xdr:nvPicPr>
        <xdr:cNvPr id="30" name="Gráfico 1">
          <a:extLst>
            <a:ext uri="{FF2B5EF4-FFF2-40B4-BE49-F238E27FC236}">
              <a16:creationId xmlns:a16="http://schemas.microsoft.com/office/drawing/2014/main" id="{7CFE6C0F-C924-48BD-810F-05F2180284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t="29695" b="31921"/>
        <a:stretch/>
      </xdr:blipFill>
      <xdr:spPr>
        <a:xfrm>
          <a:off x="145679" y="0"/>
          <a:ext cx="2400298" cy="642582"/>
        </a:xfrm>
        <a:prstGeom prst="rect">
          <a:avLst/>
        </a:prstGeom>
      </xdr:spPr>
    </xdr:pic>
    <xdr:clientData/>
  </xdr:twoCellAnchor>
  <xdr:twoCellAnchor editAs="oneCell">
    <xdr:from>
      <xdr:col>2</xdr:col>
      <xdr:colOff>930092</xdr:colOff>
      <xdr:row>0</xdr:row>
      <xdr:rowOff>100853</xdr:rowOff>
    </xdr:from>
    <xdr:to>
      <xdr:col>9</xdr:col>
      <xdr:colOff>1107922</xdr:colOff>
      <xdr:row>1</xdr:row>
      <xdr:rowOff>148776</xdr:rowOff>
    </xdr:to>
    <xdr:pic>
      <xdr:nvPicPr>
        <xdr:cNvPr id="17" name="Imagem 1">
          <a:extLst>
            <a:ext uri="{FF2B5EF4-FFF2-40B4-BE49-F238E27FC236}">
              <a16:creationId xmlns:a16="http://schemas.microsoft.com/office/drawing/2014/main" id="{DCF2B213-A33F-479E-963E-B8CACD030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0257" y="100853"/>
          <a:ext cx="2108944" cy="427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955522</xdr:colOff>
      <xdr:row>0</xdr:row>
      <xdr:rowOff>644450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23982426-0D75-40AC-A291-A5AB0D56E0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t="29695" b="31921"/>
        <a:stretch/>
      </xdr:blipFill>
      <xdr:spPr>
        <a:xfrm>
          <a:off x="0" y="0"/>
          <a:ext cx="2563342" cy="636830"/>
        </a:xfrm>
        <a:prstGeom prst="rect">
          <a:avLst/>
        </a:prstGeom>
      </xdr:spPr>
    </xdr:pic>
    <xdr:clientData/>
  </xdr:twoCellAnchor>
  <xdr:twoCellAnchor editAs="oneCell">
    <xdr:from>
      <xdr:col>3</xdr:col>
      <xdr:colOff>114861</xdr:colOff>
      <xdr:row>0</xdr:row>
      <xdr:rowOff>100853</xdr:rowOff>
    </xdr:from>
    <xdr:to>
      <xdr:col>5</xdr:col>
      <xdr:colOff>227781</xdr:colOff>
      <xdr:row>0</xdr:row>
      <xdr:rowOff>529739</xdr:rowOff>
    </xdr:to>
    <xdr:pic>
      <xdr:nvPicPr>
        <xdr:cNvPr id="3" name="Imagem 1">
          <a:extLst>
            <a:ext uri="{FF2B5EF4-FFF2-40B4-BE49-F238E27FC236}">
              <a16:creationId xmlns:a16="http://schemas.microsoft.com/office/drawing/2014/main" id="{76C5777A-E3DA-4A58-93F6-1B7F720C8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34236" y="100853"/>
          <a:ext cx="2084595" cy="42888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EDMA ALVES DE OLIVEIRA (EXTERNAL)" id="{F6F7C3C9-59DA-47EE-AB0B-7EA5066F0738}" userId="S::SC73134@inetpsa.com::e8e0bcdc-e477-4e54-a8c4-e18cfc94f9f1" providerId="AD"/>
  <person displayName="FLAVIA SILVA MARQUES DE MATOS MARTINS (EXTERNAL)" id="{A91340EC-E9A2-4614-A404-AA4C2B30E815}" userId="S::se89551@stellantis.com::48d954ee-c045-4411-98fb-f595a3bfc8b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3143ED-DC54-4B68-9A06-C9582D3B06A9}" name="Tabela2" displayName="Tabela2" ref="A1:D1048576" totalsRowShown="0">
  <autoFilter ref="A1:D1048576" xr:uid="{1C3143ED-DC54-4B68-9A06-C9582D3B06A9}"/>
  <tableColumns count="4">
    <tableColumn id="1" xr3:uid="{88CECA9E-C74B-4D86-BD1E-B3A93D51E578}" name="SAP Code"/>
    <tableColumn id="2" xr3:uid="{95A5C15F-59F4-4F4A-87C2-40146E705A8D}" name="Supplier Name"/>
    <tableColumn id="3" xr3:uid="{72C3A051-FFF6-480E-8F47-7676B750421B}" name="Commodity Name"/>
    <tableColumn id="4" xr3:uid="{CC9FF52D-D4FD-432A-87C1-BDF83D4A946A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7" dT="2025-04-29T18:31:38.46" personId="{A91340EC-E9A2-4614-A404-AA4C2B30E815}" id="{0BFA1225-DA96-4C29-934D-92AF02D235A7}">
    <text>Planilha new projects</text>
  </threadedComment>
  <threadedComment ref="N8" dT="2025-04-29T18:31:50.62" personId="{A91340EC-E9A2-4614-A404-AA4C2B30E815}" id="{30AB2315-6486-4CC9-8AD9-4EF597B3730F}">
    <text>Planilha new peojects</text>
  </threadedComment>
  <threadedComment ref="N11" dT="2025-04-29T18:09:29.99" personId="{A91340EC-E9A2-4614-A404-AA4C2B30E815}" id="{6FD45D79-A1DD-45BB-9BAC-0A6DB7E2CEE0}">
    <text>Planilha New projects</text>
  </threadedComment>
  <threadedComment ref="O11" dT="2025-04-29T20:29:46.95" personId="{A91340EC-E9A2-4614-A404-AA4C2B30E815}" id="{3086095A-608F-4785-9F67-BA9EE9317E39}">
    <text>21984557</text>
  </threadedComment>
  <threadedComment ref="O12" dT="2025-04-29T20:25:59.37" personId="{A91340EC-E9A2-4614-A404-AA4C2B30E815}" id="{3539CE92-1CAD-47AC-B97F-AE00C98F367D}">
    <text>21983903</text>
  </threadedComment>
  <threadedComment ref="N15" dT="2025-04-29T18:35:37.07" personId="{A91340EC-E9A2-4614-A404-AA4C2B30E815}" id="{E3E0CB23-94F0-47F9-A1EA-0E913E37F3A8}">
    <text>Planilha new projects</text>
  </threadedComment>
  <threadedComment ref="N16" dT="2025-04-29T17:57:31.45" personId="{A91340EC-E9A2-4614-A404-AA4C2B30E815}" id="{BB6DCB0D-59D3-45CD-9481-788CD42F1D3D}">
    <text>Planilha new projects</text>
  </threadedComment>
  <threadedComment ref="N18" dT="2025-04-29T16:59:54.07" personId="{A91340EC-E9A2-4614-A404-AA4C2B30E815}" id="{A07C55F2-916C-4EE8-801E-703D2FEFD559}">
    <text>Planilha Projetos</text>
  </threadedComment>
  <threadedComment ref="N19" dT="2025-04-29T16:59:41.54" personId="{A91340EC-E9A2-4614-A404-AA4C2B30E815}" id="{786E808A-A5E4-49D8-AAC5-475DADA2CA48}">
    <text>Planilha projetos</text>
  </threadedComment>
  <threadedComment ref="O22" dT="2025-04-30T11:10:44.38" personId="{A91340EC-E9A2-4614-A404-AA4C2B30E815}" id="{594BEADA-FCFE-4D10-B955-A23D5C652468}">
    <text>Pedidos 21984142 e 21984101</text>
  </threadedComment>
  <threadedComment ref="O23" dT="2025-04-30T11:10:44.38" personId="{A91340EC-E9A2-4614-A404-AA4C2B30E815}" id="{662BC747-916D-4814-A021-334143441C1A}">
    <text>Pedidos 21984142 e 21984101</text>
  </threadedComment>
  <threadedComment ref="O24" dT="2025-04-30T11:10:44.38" personId="{A91340EC-E9A2-4614-A404-AA4C2B30E815}" id="{F029F677-E54D-4D0D-BC72-578E6F343580}">
    <text>Pedidos 21984142 e 21984101</text>
  </threadedComment>
  <threadedComment ref="O25" dT="2025-04-30T11:10:44.38" personId="{A91340EC-E9A2-4614-A404-AA4C2B30E815}" id="{456D7DAB-E730-4044-87FD-454FDB5ADFFD}">
    <text>Pedidos 21984142 e 21984101</text>
  </threadedComment>
  <threadedComment ref="O26" dT="2025-04-30T11:10:44.38" personId="{A91340EC-E9A2-4614-A404-AA4C2B30E815}" id="{CE3F571C-7679-4B08-B05D-99DE0BF2C4A6}">
    <text>Pedidos 21984142 e 21984101</text>
  </threadedComment>
  <threadedComment ref="O27" dT="2025-04-30T11:10:44.38" personId="{A91340EC-E9A2-4614-A404-AA4C2B30E815}" id="{2EA726C5-052E-4347-9E63-9FAD7F20E370}">
    <text>Pedidos 21984142 e 21984101</text>
  </threadedComment>
  <threadedComment ref="O28" dT="2025-04-30T11:10:44.38" personId="{A91340EC-E9A2-4614-A404-AA4C2B30E815}" id="{CD74DA60-5608-4673-9A78-24F2C96A2449}">
    <text>Pedidos 21984142 e 21984101</text>
  </threadedComment>
  <threadedComment ref="O29" dT="2025-04-30T11:10:44.38" personId="{A91340EC-E9A2-4614-A404-AA4C2B30E815}" id="{0FFB0FEF-36E7-4283-B184-92A8CC12FE13}">
    <text>Pedidos 21984142 e 21984101</text>
  </threadedComment>
  <threadedComment ref="O30" dT="2025-04-30T11:10:44.38" personId="{A91340EC-E9A2-4614-A404-AA4C2B30E815}" id="{2A23A619-A940-4CEA-A30E-3557F4009DC0}">
    <text>Pedidos 21984142 e 21984101</text>
  </threadedComment>
  <threadedComment ref="O31" dT="2025-04-30T11:10:44.38" personId="{A91340EC-E9A2-4614-A404-AA4C2B30E815}" id="{7E1B8DD6-3BAE-4431-8721-3621532F6373}">
    <text>Pedidos 21984142 e 21984101</text>
  </threadedComment>
  <threadedComment ref="O32" dT="2025-04-30T11:10:44.38" personId="{A91340EC-E9A2-4614-A404-AA4C2B30E815}" id="{D03AF455-A82D-4FFC-8DD3-E67780F52CCB}">
    <text>Pedidos 21984142 e 21984101</text>
  </threadedComment>
  <threadedComment ref="O33" dT="2025-04-30T11:10:44.38" personId="{A91340EC-E9A2-4614-A404-AA4C2B30E815}" id="{015BF9BC-5C34-41CF-B573-5082B720CA61}">
    <text>Pedidos 21984142 e 21984101</text>
  </threadedComment>
  <threadedComment ref="N34" dT="2025-04-29T17:54:42.50" personId="{A91340EC-E9A2-4614-A404-AA4C2B30E815}" id="{B59C22AB-CB20-4864-A7B6-72593E74CAAF}">
    <text>Planilha New projects.</text>
  </threadedComment>
  <threadedComment ref="N35" dT="2025-04-29T19:17:05.12" personId="{A91340EC-E9A2-4614-A404-AA4C2B30E815}" id="{2E216F18-885C-4E72-B5E6-932418374C0F}">
    <text>Planilha new projects</text>
  </threadedComment>
  <threadedComment ref="O35" dT="2025-04-30T11:38:38.83" personId="{A91340EC-E9A2-4614-A404-AA4C2B30E815}" id="{1F1AB199-FD4D-40E7-B546-48E86E2F50D3}">
    <text>Planilha new projects</text>
  </threadedComment>
  <threadedComment ref="N36" dT="2025-04-29T18:40:58.14" personId="{A91340EC-E9A2-4614-A404-AA4C2B30E815}" id="{76EE8A44-10B3-4208-AB98-DEFDFFA1B410}">
    <text xml:space="preserve">Planilha new projects.
</text>
  </threadedComment>
  <threadedComment ref="N37" dT="2025-04-29T20:09:18.66" personId="{A91340EC-E9A2-4614-A404-AA4C2B30E815}" id="{834405AF-4A8D-45D7-9AC0-6F8CAD44FFD2}">
    <text>21984832</text>
  </threadedComment>
  <threadedComment ref="N38" dT="2025-04-29T20:09:36.88" personId="{A91340EC-E9A2-4614-A404-AA4C2B30E815}" id="{E7045055-1354-40F4-9BD6-79AB33B76E5C}">
    <text>21984833</text>
  </threadedComment>
  <threadedComment ref="N39" dT="2025-04-29T20:09:49.57" personId="{A91340EC-E9A2-4614-A404-AA4C2B30E815}" id="{D0480DF1-0304-4FCE-8467-8B267945E0A5}">
    <text>21984834</text>
  </threadedComment>
  <threadedComment ref="N40" dT="2025-04-29T20:10:02.95" personId="{A91340EC-E9A2-4614-A404-AA4C2B30E815}" id="{3A17EDAB-226D-4FF5-BE34-460FD4CD8B8B}">
    <text>21984835</text>
  </threadedComment>
  <threadedComment ref="N58" dT="2025-04-29T18:04:28.26" personId="{A91340EC-E9A2-4614-A404-AA4C2B30E815}" id="{F889E85B-F172-441A-A8FC-C3800458BFF4}">
    <text>Planilha new projects</text>
  </threadedComment>
  <threadedComment ref="N61" dT="2025-04-29T18:56:28.81" personId="{A91340EC-E9A2-4614-A404-AA4C2B30E815}" id="{624C41FE-293C-4D38-89AC-7C15DB92CB63}">
    <text>Planilha New projects.</text>
  </threadedComment>
  <threadedComment ref="N65" dT="2025-04-29T19:28:54.78" personId="{A91340EC-E9A2-4614-A404-AA4C2B30E815}" id="{D42EF80B-E1F3-451A-B5A2-764DD5E9B41A}">
    <text xml:space="preserve">Planilha new projects.
</text>
  </threadedComment>
  <threadedComment ref="N71" dT="2025-04-29T19:08:13.50" personId="{A91340EC-E9A2-4614-A404-AA4C2B30E815}" id="{56E9FDCA-AACD-45E1-86CA-238F5D0B0C12}">
    <text>Planilha new projecst</text>
  </threadedComment>
  <threadedComment ref="N72" dT="2025-04-29T19:08:19.26" personId="{A91340EC-E9A2-4614-A404-AA4C2B30E815}" id="{80FB2A03-2DA7-45EB-89C1-43A1CBB55E06}">
    <text>Planilha new projecst</text>
  </threadedComment>
  <threadedComment ref="N79" dT="2025-04-29T19:08:24.90" personId="{A91340EC-E9A2-4614-A404-AA4C2B30E815}" id="{345BF29D-2579-4C87-8825-F7C0D03A9D9F}">
    <text>Planilha new projecst</text>
  </threadedComment>
  <threadedComment ref="N80" dT="2025-04-29T19:08:30.15" personId="{A91340EC-E9A2-4614-A404-AA4C2B30E815}" id="{BB718A88-F111-4C30-BAA7-BC9E74E8FB8D}">
    <text>Planilha new projecst</text>
  </threadedComment>
  <threadedComment ref="N105" dT="2025-04-30T11:25:48.90" personId="{A91340EC-E9A2-4614-A404-AA4C2B30E815}" id="{90EA9F58-A45C-41AB-8260-B78D4151E618}">
    <text>Pedidos 62048778 e 21984115</text>
  </threadedComment>
  <threadedComment ref="X116" dT="2024-12-06T19:17:41.71" personId="{F6F7C3C9-59DA-47EE-AB0B-7EA5066F0738}" id="{5EED5EED-796D-432F-BA0B-6CEEF280D5B8}">
    <text>Verba Rampage de 2023</text>
  </threadedComment>
  <threadedComment ref="O122" dT="2025-04-30T11:16:41.59" personId="{A91340EC-E9A2-4614-A404-AA4C2B30E815}" id="{6B73DC48-B7BE-40FC-AEC4-4077F028FF8A}">
    <text>Pedidos 21983555 e 21984427</text>
  </threadedComment>
  <threadedComment ref="O123" dT="2025-04-30T11:16:41.59" personId="{A91340EC-E9A2-4614-A404-AA4C2B30E815}" id="{BCB85A18-C078-4B39-AC45-6565EBF83916}">
    <text>Pedidos 21983555 e 21984427</text>
  </threadedComment>
  <threadedComment ref="O124" dT="2025-04-30T11:16:41.59" personId="{A91340EC-E9A2-4614-A404-AA4C2B30E815}" id="{0EB59404-5CE9-4BAD-937C-108E91023C2F}">
    <text>Pedidos 21983555 e 21984427</text>
  </threadedComment>
  <threadedComment ref="O125" dT="2025-04-30T11:16:41.59" personId="{A91340EC-E9A2-4614-A404-AA4C2B30E815}" id="{CBF3927D-6875-460A-8014-0505770075C4}">
    <text>Pedidos 21983555 e 21984427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hiftup.sharepoint.com/:p:/r/sites/GSD_CapacityNewProjects/_layouts/15/Doc.aspx?sourcedoc=%7B76D84130-223A-471C-8A98-19CB335A0792%7D&amp;file=Projetos%20Transversais%20Capacity.pptx&amp;action=edit&amp;mobileredirect=true&amp;isSPOFile=1&amp;ovuser=d852d5cd-724c-4128-8812-ffa5db3f8507%2CSE89551%40stellantis.com&amp;clickparams=eyJBcHBOYW1lIjoiVGVhbXMtRGVza3RvcCIsIkFwcFZlcnNpb24iOiI0OS8yNTAzMTMyMTAxOCIsIkhhc0ZlZGVyYXRlZFVzZXIiOmZhbHNlfQ%3D%3D" TargetMode="External"/><Relationship Id="rId13" Type="http://schemas.openxmlformats.org/officeDocument/2006/relationships/hyperlink" Target="https://shiftup.sharepoint.com/:p:/r/sites/GSD_CapacityNewProjects/_layouts/15/Doc.aspx?sourcedoc=%7B73ED0D50-C9CB-4AB8-A102-CCACCD6D974C%7D&amp;file=JOYSON%20-%20Capacity%20Investment%20-%20VOLANTE%20PU.pptx&amp;action=edit&amp;mobileredirect=true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https://shiftup.sharepoint.com/:p:/r/sites/GSD_CapacityNewProjects/_layouts/15/Doc.aspx?sourcedoc=%7BD74328E4-55F4-458A-B038-1B89E0C8D44F%7D&amp;file=Nakayone%20-%20Breakdown%20Investimentos%20N4%20552681850%2020231102%20rev%20000_Sent.pptx&amp;action=edit&amp;mobileredirect=true" TargetMode="External"/><Relationship Id="rId7" Type="http://schemas.openxmlformats.org/officeDocument/2006/relationships/hyperlink" Target="https://shiftup.sharepoint.com/:p:/r/sites/GSD_CapacityNewProjects/_layouts/15/Doc.aspx?sourcedoc=%7B76D84130-223A-471C-8A98-19CB335A0792%7D&amp;file=Projetos%20Transversais%20Capacity.pptx&amp;action=edit&amp;mobileredirect=true&amp;isSPOFile=1&amp;ovuser=d852d5cd-724c-4128-8812-ffa5db3f8507%2CSE89551%40stellantis.com&amp;clickparams=eyJBcHBOYW1lIjoiVGVhbXMtRGVza3RvcCIsIkFwcFZlcnNpb24iOiI0OS8yNTAzMTMyMTAxOCIsIkhhc0ZlZGVyYXRlZFVzZXIiOmZhbHNlfQ%3D%3D" TargetMode="External"/><Relationship Id="rId12" Type="http://schemas.openxmlformats.org/officeDocument/2006/relationships/hyperlink" Target="https://shiftup.sharepoint.com/:p:/r/sites/GSD_CapacityNewProjects/_layouts/15/Doc.aspx?sourcedoc=%7B73ED0D50-C9CB-4AB8-A102-CCACCD6D974C%7D&amp;file=JOYSON%20-%20Capacity%20Investment%20-%20VOLANTE%20PU.pptx&amp;action=edit&amp;mobileredirect=true" TargetMode="External"/><Relationship Id="rId17" Type="http://schemas.openxmlformats.org/officeDocument/2006/relationships/comments" Target="../comments3.xml"/><Relationship Id="rId2" Type="http://schemas.openxmlformats.org/officeDocument/2006/relationships/hyperlink" Target="https://shiftup.sharepoint.com/:p:/r/sites/GSD_CapacityNewProjects/_layouts/15/Doc.aspx?sourcedoc=%7BD8A6870E-6903-40DA-8548-3D70CABB2FBD%7D&amp;file=Nakayone%20-%20Breakdown%20Investimentos%20N4%20552681850%2020231102%20rev%20000_Sent.pptx&amp;action=edit&amp;mobileredirect=true" TargetMode="External"/><Relationship Id="rId16" Type="http://schemas.openxmlformats.org/officeDocument/2006/relationships/vmlDrawing" Target="../drawings/vmlDrawing3.vml"/><Relationship Id="rId1" Type="http://schemas.openxmlformats.org/officeDocument/2006/relationships/hyperlink" Target="https://shiftup.sharepoint.com/:p:/r/sites/GSD_CapacityNewProjects/_layouts/15/Doc.aspx?sourcedoc=%7B83DDAFA1-180F-4EF6-8D13-71E3B09A577E%7D&amp;file=MANGOTEX%20-%20Capacity%20Investment%20-%20463493120-MANGUEIRA%20DE%20BORRACHA%20ENDURECIDA.pptx&amp;action=edit&amp;mobileredirect=true" TargetMode="External"/><Relationship Id="rId6" Type="http://schemas.openxmlformats.org/officeDocument/2006/relationships/hyperlink" Target="https://shiftup.sharepoint.com/:p:/r/sites/GSD_CapacityNewProjects/_layouts/15/Doc.aspx?sourcedoc=%7B76D84130-223A-471C-8A98-19CB335A0792%7D&amp;file=Projetos%20Transversais%20Capacity.pptx&amp;action=edit&amp;mobileredirect=true&amp;isSPOFile=1&amp;ovuser=d852d5cd-724c-4128-8812-ffa5db3f8507%2CSE89551%40stellantis.com&amp;clickparams=eyJBcHBOYW1lIjoiVGVhbXMtRGVza3RvcCIsIkFwcFZlcnNpb24iOiI0OS8yNTAzMTMyMTAxOCIsIkhhc0ZlZGVyYXRlZFVzZXIiOmZhbHNlfQ%3D%3D" TargetMode="External"/><Relationship Id="rId11" Type="http://schemas.openxmlformats.org/officeDocument/2006/relationships/hyperlink" Target="https://shiftup.sharepoint.com/:p:/r/sites/GSD_CapacityNewProjects/_layouts/15/Doc.aspx?sourcedoc=%7B73ED0D50-C9CB-4AB8-A102-CCACCD6D974C%7D&amp;file=JOYSON%20-%20Capacity%20Investment%20-%20VOLANTE%20PU.pptx&amp;action=edit&amp;mobileredirect=true" TargetMode="External"/><Relationship Id="rId5" Type="http://schemas.openxmlformats.org/officeDocument/2006/relationships/hyperlink" Target="https://shiftup.sharepoint.com/:p:/r/sites/GSD_CapacityNewProjects/_layouts/15/Doc.aspx?sourcedoc=%7B76D84130-223A-471C-8A98-19CB335A0792%7D&amp;file=Projetos%20Transversais%20Capacity.pptx&amp;action=edit&amp;mobileredirect=true&amp;isSPOFile=1&amp;ovuser=d852d5cd-724c-4128-8812-ffa5db3f8507%2CSE89551%40stellantis.com&amp;clickparams=eyJBcHBOYW1lIjoiVGVhbXMtRGVza3RvcCIsIkFwcFZlcnNpb24iOiI0OS8yNTAzMTMyMTAxOCIsIkhhc0ZlZGVyYXRlZFVzZXIiOmZhbHNlfQ%3D%3D" TargetMode="External"/><Relationship Id="rId15" Type="http://schemas.openxmlformats.org/officeDocument/2006/relationships/drawing" Target="../drawings/drawing3.xml"/><Relationship Id="rId10" Type="http://schemas.openxmlformats.org/officeDocument/2006/relationships/hyperlink" Target="https://shiftup.sharepoint.com/:p:/r/sites/GSD_CapacityNewProjects/_layouts/15/Doc.aspx?sourcedoc=%7B73ED0D50-C9CB-4AB8-A102-CCACCD6D974C%7D&amp;file=JOYSON%20-%20Capacity%20Investment%20-%20VOLANTE%20PU.pptx&amp;action=edit&amp;mobileredirect=true" TargetMode="External"/><Relationship Id="rId4" Type="http://schemas.openxmlformats.org/officeDocument/2006/relationships/hyperlink" Target="https://shiftup.sharepoint.com/:p:/r/sites/GSD_CapacityNewProjects/_layouts/15/Doc.aspx?sourcedoc=%7BFF4A845D-05B5-44B4-840A-A57F32FA9A5D%7D&amp;file=SA%202024%20Capacity%20Adequacy.pptx&amp;nav=eyJzSWQiOjIxNDc0NzQ1OTQsImNJZCI6MzE4NjA2MzU5N30&amp;action=edit&amp;mobileredirect=true" TargetMode="External"/><Relationship Id="rId9" Type="http://schemas.openxmlformats.org/officeDocument/2006/relationships/hyperlink" Target="https://shiftup.sharepoint.com/:p:/r/sites/GSD_CapacityNewProjects/_layouts/15/Doc.aspx?sourcedoc=%7BCE6B6EA4-B6A4-4A2E-94C2-3B847485873C%7D&amp;file=NEO%20RODAS%20-%20Capacity%20Investment%20-%201002751860%2018POL.pptx&amp;action=edit&amp;mobileredirect=true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2FE1-57F9-4003-B73E-6A2A7AED829E}">
  <sheetPr>
    <pageSetUpPr fitToPage="1"/>
  </sheetPr>
  <dimension ref="A1:EB1994"/>
  <sheetViews>
    <sheetView showGridLines="0" zoomScale="85" zoomScaleNormal="85" workbookViewId="0">
      <pane ySplit="4" topLeftCell="A24" activePane="bottomLeft" state="frozen"/>
      <selection activeCell="E62" sqref="E62"/>
      <selection pane="bottomLeft" activeCell="L2001" sqref="L2001"/>
    </sheetView>
  </sheetViews>
  <sheetFormatPr defaultColWidth="8.5546875" defaultRowHeight="12" x14ac:dyDescent="0.25"/>
  <cols>
    <col min="1" max="1" width="15" style="117" customWidth="1"/>
    <col min="2" max="2" width="14.44140625" style="2" customWidth="1"/>
    <col min="3" max="3" width="15.5546875" style="25" customWidth="1"/>
    <col min="4" max="4" width="11.77734375" style="8" customWidth="1"/>
    <col min="5" max="5" width="31" style="9" customWidth="1"/>
    <col min="6" max="6" width="30.5546875" style="9" customWidth="1"/>
    <col min="7" max="7" width="21.5546875" style="5" customWidth="1"/>
    <col min="8" max="10" width="22.5546875" style="5" customWidth="1"/>
    <col min="11" max="11" width="25.21875" style="5" customWidth="1"/>
    <col min="12" max="12" width="16.77734375" style="11" customWidth="1"/>
    <col min="13" max="13" width="18.44140625" style="11" customWidth="1"/>
    <col min="14" max="14" width="17.21875" style="8" customWidth="1"/>
    <col min="15" max="15" width="17.21875" style="4" customWidth="1"/>
    <col min="16" max="16" width="16.44140625" style="2" customWidth="1"/>
    <col min="17" max="17" width="28.44140625" style="4" hidden="1" customWidth="1"/>
    <col min="18" max="18" width="23" style="2" customWidth="1"/>
    <col min="19" max="16384" width="8.5546875" style="4"/>
  </cols>
  <sheetData>
    <row r="1" spans="1:18" ht="53.25" customHeight="1" x14ac:dyDescent="0.25">
      <c r="A1" s="116"/>
      <c r="B1" s="37"/>
      <c r="C1" s="38"/>
      <c r="D1" s="82"/>
      <c r="E1" s="39"/>
      <c r="F1" s="39"/>
      <c r="G1" s="40" t="s">
        <v>0</v>
      </c>
      <c r="H1" s="40">
        <f>SUBTOTAL(9,H5:H491)</f>
        <v>1127323204.0099998</v>
      </c>
      <c r="I1" s="40">
        <f>SUBTOTAL(9,I5:I491)</f>
        <v>299122443.14999998</v>
      </c>
      <c r="J1" s="40">
        <f>SUBTOTAL(9,J5:J491)</f>
        <v>841250760.85999978</v>
      </c>
      <c r="K1" s="40">
        <f>SUBTOTAL(9,K5:K491)</f>
        <v>842624523.33999979</v>
      </c>
      <c r="L1" s="41"/>
      <c r="M1" s="41"/>
      <c r="N1" s="82"/>
      <c r="O1" s="42"/>
      <c r="P1" s="37"/>
      <c r="Q1" s="42"/>
      <c r="R1" s="37"/>
    </row>
    <row r="2" spans="1:18" ht="34.35" customHeight="1" x14ac:dyDescent="0.25">
      <c r="A2" s="116"/>
      <c r="B2" s="37"/>
      <c r="C2" s="38"/>
      <c r="D2" s="82"/>
      <c r="E2" s="39"/>
      <c r="F2" s="39"/>
      <c r="G2" s="48" t="s">
        <v>1</v>
      </c>
      <c r="H2" s="41">
        <f>SUM(H5:H491)</f>
        <v>1127323204.0099998</v>
      </c>
      <c r="I2" s="41">
        <f>SUM(I5:I491)</f>
        <v>299122443.14999998</v>
      </c>
      <c r="J2" s="41">
        <f>SUM(J5:J491)</f>
        <v>841250760.85999978</v>
      </c>
      <c r="K2" s="41">
        <f>SUM(K5:K491)</f>
        <v>842624523.33999979</v>
      </c>
      <c r="L2" s="41"/>
      <c r="M2" s="41"/>
      <c r="N2" s="82"/>
      <c r="O2" s="42"/>
      <c r="P2" s="37"/>
      <c r="Q2" s="42"/>
      <c r="R2" s="37"/>
    </row>
    <row r="3" spans="1:18" s="8" customFormat="1" ht="30.6" customHeight="1" x14ac:dyDescent="0.3">
      <c r="A3" s="43"/>
      <c r="B3" s="35"/>
      <c r="C3" s="35"/>
      <c r="D3" s="35"/>
      <c r="E3" s="36"/>
      <c r="F3" s="36"/>
      <c r="G3" s="31"/>
      <c r="H3" s="30"/>
      <c r="I3" s="28"/>
      <c r="J3" s="32"/>
      <c r="K3" s="27"/>
      <c r="L3" s="34"/>
      <c r="M3" s="34"/>
      <c r="N3" s="35"/>
      <c r="O3" s="35"/>
      <c r="P3" s="35"/>
      <c r="Q3" s="35"/>
      <c r="R3" s="35"/>
    </row>
    <row r="4" spans="1:18" s="1" customFormat="1" ht="31.35" customHeight="1" thickBot="1" x14ac:dyDescent="0.35">
      <c r="A4" s="79" t="s">
        <v>2</v>
      </c>
      <c r="B4" s="80" t="s">
        <v>3</v>
      </c>
      <c r="C4" s="80" t="s">
        <v>4</v>
      </c>
      <c r="D4" s="80" t="s">
        <v>5</v>
      </c>
      <c r="E4" s="131" t="s">
        <v>6</v>
      </c>
      <c r="F4" s="80" t="s">
        <v>7</v>
      </c>
      <c r="G4" s="81" t="s">
        <v>8</v>
      </c>
      <c r="H4" s="81" t="s">
        <v>9</v>
      </c>
      <c r="I4" s="45" t="s">
        <v>10</v>
      </c>
      <c r="J4" s="81" t="s">
        <v>11</v>
      </c>
      <c r="K4" s="45" t="s">
        <v>12</v>
      </c>
      <c r="L4" s="83" t="s">
        <v>13</v>
      </c>
      <c r="M4" s="83" t="s">
        <v>14</v>
      </c>
      <c r="N4" s="44" t="s">
        <v>15</v>
      </c>
      <c r="O4" s="44" t="s">
        <v>16</v>
      </c>
      <c r="P4" s="44" t="s">
        <v>17</v>
      </c>
      <c r="Q4" s="44" t="s">
        <v>18</v>
      </c>
      <c r="R4" s="44" t="s">
        <v>1851</v>
      </c>
    </row>
    <row r="5" spans="1:18" s="8" customFormat="1" ht="20.100000000000001" customHeight="1" thickTop="1" thickBot="1" x14ac:dyDescent="0.35">
      <c r="A5" s="109">
        <v>45175</v>
      </c>
      <c r="B5" s="84" t="s">
        <v>19</v>
      </c>
      <c r="C5" s="84">
        <v>20230057</v>
      </c>
      <c r="D5" s="115">
        <v>800000059</v>
      </c>
      <c r="E5" s="132" t="str" cm="1">
        <f t="array" ref="E5">_xlfn.XLOOKUP(D5,Tabela2[[#All],[SAP Code]],Tabela2[[#All],[Supplier Name]])</f>
        <v>MARELLI SISTEMAS AUTOMOTIVOS INDUST</v>
      </c>
      <c r="F5" s="85" t="s">
        <v>20</v>
      </c>
      <c r="G5" s="120">
        <v>47553000</v>
      </c>
      <c r="H5" s="86">
        <v>47553000</v>
      </c>
      <c r="I5" s="86">
        <v>47553000</v>
      </c>
      <c r="J5" s="87">
        <f t="shared" ref="J5:J11" si="0">H5-I5</f>
        <v>0</v>
      </c>
      <c r="K5" s="87">
        <f t="shared" ref="K5:K11" si="1">IF(I5=0,H5,J5)</f>
        <v>0</v>
      </c>
      <c r="L5" s="85" t="s">
        <v>21</v>
      </c>
      <c r="M5" s="85" t="s">
        <v>22</v>
      </c>
      <c r="N5" s="85" t="s">
        <v>23</v>
      </c>
      <c r="O5" s="109">
        <v>45205</v>
      </c>
      <c r="P5" s="88" t="str">
        <f>IF(D:D&gt;800000000,_xlfn.XLOOKUP(B:B,DROPLIST!G:G,DROPLIST!H:H)&amp;RIGHT(C5,3)&amp;"-"&amp;RIGHT(D5,5),_xlfn.XLOOKUP(B:B,DROPLIST!G:G,DROPLIST!H:H)&amp;RIGHT(C5,3)&amp;"-"&amp;_xlfn.XLOOKUP(D:D,Tabela2[SAP Code],Tabela2[Coluna1]))</f>
        <v>SV057-00059</v>
      </c>
      <c r="Q5" s="88" t="e">
        <f>_xlfn.XLOOKUP(B:B,DROPLIST!G:G,DROPLIST!H:H) &amp; RIGHT(C5,3) &amp; "-" &amp; RIGHT(D5,5) &amp; "-" &amp; IFERROR(LEFT(#REF!, FIND(" ",#REF!)-1),#REF!) &amp; "-" &amp; _xlfn.XLOOKUP(L:L,DROPLIST!D:D,DROPLIST!E:E)</f>
        <v>#REF!</v>
      </c>
      <c r="R5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6" spans="1:18" s="10" customFormat="1" ht="20.100000000000001" customHeight="1" thickTop="1" thickBot="1" x14ac:dyDescent="0.35">
      <c r="A6" s="109">
        <v>45175</v>
      </c>
      <c r="B6" s="84" t="s">
        <v>19</v>
      </c>
      <c r="C6" s="84">
        <v>20230057</v>
      </c>
      <c r="D6" s="115">
        <v>800006295</v>
      </c>
      <c r="E6" s="132" t="str" cm="1">
        <f t="array" ref="E6">_xlfn.XLOOKUP(D6,Tabela2[[#All],[SAP Code]],Tabela2[[#All],[Supplier Name]])</f>
        <v>OMR - COMPONENTES AUTOMOTIVOS LTDA.</v>
      </c>
      <c r="F6" s="85" t="s">
        <v>20</v>
      </c>
      <c r="G6" s="120">
        <v>6674000</v>
      </c>
      <c r="H6" s="86">
        <v>6674000</v>
      </c>
      <c r="I6" s="86">
        <v>6674000</v>
      </c>
      <c r="J6" s="87">
        <f t="shared" si="0"/>
        <v>0</v>
      </c>
      <c r="K6" s="87">
        <f t="shared" si="1"/>
        <v>0</v>
      </c>
      <c r="L6" s="85" t="s">
        <v>21</v>
      </c>
      <c r="M6" s="85" t="s">
        <v>22</v>
      </c>
      <c r="N6" s="85" t="s">
        <v>23</v>
      </c>
      <c r="O6" s="109">
        <v>45205</v>
      </c>
      <c r="P6" s="88" t="str">
        <f>IF(D:D&gt;800000000,_xlfn.XLOOKUP(B:B,DROPLIST!G:G,DROPLIST!H:H)&amp;RIGHT(C6,3)&amp;"-"&amp;RIGHT(D6,5),_xlfn.XLOOKUP(B:B,DROPLIST!G:G,DROPLIST!H:H)&amp;RIGHT(C6,3)&amp;"-"&amp;_xlfn.XLOOKUP(D:D,Tabela2[SAP Code],Tabela2[Coluna1]))</f>
        <v>SV057-06295</v>
      </c>
      <c r="Q6" s="88" t="e">
        <f>_xlfn.XLOOKUP(B:B,DROPLIST!G:G,DROPLIST!H:H) &amp; RIGHT(C6,3) &amp; "-" &amp; RIGHT(D6,5) &amp; "-" &amp; IFERROR(LEFT(#REF!, FIND(" ",#REF!)-1),#REF!) &amp; "-" &amp; _xlfn.XLOOKUP(L:L,DROPLIST!D:D,DROPLIST!E:E)</f>
        <v>#REF!</v>
      </c>
      <c r="R6" s="88" t="str">
        <f>IF(N:N&lt;&gt;"APROVADO","N/A",IF(IFERROR(_xlfn.XLOOKUP(P:P,PROJETOS!A:A,PROJETOS!A:A),"INSERIR ID DE PROJETO")="INSERIR ID DE PROJETO","INSERIR ID DE PROJETO","PROJETO INSERIDO"))</f>
        <v>INSERIR ID DE PROJETO</v>
      </c>
    </row>
    <row r="7" spans="1:18" s="10" customFormat="1" ht="20.100000000000001" customHeight="1" thickTop="1" thickBot="1" x14ac:dyDescent="0.35">
      <c r="A7" s="109">
        <v>45175</v>
      </c>
      <c r="B7" s="84" t="s">
        <v>19</v>
      </c>
      <c r="C7" s="84">
        <v>20230057</v>
      </c>
      <c r="D7" s="115">
        <v>800006213</v>
      </c>
      <c r="E7" s="132" t="str" cm="1">
        <f t="array" ref="E7">_xlfn.XLOOKUP(D7,Tabela2[[#All],[SAP Code]],Tabela2[[#All],[Supplier Name]])</f>
        <v>MAHLE METAL LEVE S.A.</v>
      </c>
      <c r="F7" s="85" t="s">
        <v>20</v>
      </c>
      <c r="G7" s="120">
        <v>1000000</v>
      </c>
      <c r="H7" s="86">
        <v>1000000</v>
      </c>
      <c r="I7" s="86">
        <v>1000000</v>
      </c>
      <c r="J7" s="87">
        <f t="shared" si="0"/>
        <v>0</v>
      </c>
      <c r="K7" s="87">
        <f t="shared" si="1"/>
        <v>0</v>
      </c>
      <c r="L7" s="85" t="s">
        <v>21</v>
      </c>
      <c r="M7" s="85" t="s">
        <v>22</v>
      </c>
      <c r="N7" s="85" t="s">
        <v>23</v>
      </c>
      <c r="O7" s="109">
        <v>45205</v>
      </c>
      <c r="P7" s="88" t="str">
        <f>IF(D:D&gt;800000000,_xlfn.XLOOKUP(B:B,DROPLIST!G:G,DROPLIST!H:H)&amp;RIGHT(C7,3)&amp;"-"&amp;RIGHT(D7,5),_xlfn.XLOOKUP(B:B,DROPLIST!G:G,DROPLIST!H:H)&amp;RIGHT(C7,3)&amp;"-"&amp;_xlfn.XLOOKUP(D:D,Tabela2[SAP Code],Tabela2[Coluna1]))</f>
        <v>SV057-06213</v>
      </c>
      <c r="Q7" s="88" t="e">
        <f>_xlfn.XLOOKUP(B:B,DROPLIST!G:G,DROPLIST!H:H) &amp; RIGHT(C7,3) &amp; "-" &amp; RIGHT(D7,5) &amp; "-" &amp; IFERROR(LEFT(#REF!, FIND(" ",#REF!)-1),#REF!) &amp; "-" &amp; _xlfn.XLOOKUP(L:L,DROPLIST!D:D,DROPLIST!E:E)</f>
        <v>#REF!</v>
      </c>
      <c r="R7" s="88" t="str">
        <f>IF(N:N&lt;&gt;"APROVADO","N/A",IF(IFERROR(_xlfn.XLOOKUP(P:P,PROJETOS!A:A,PROJETOS!A:A),"INSERIR ID DE PROJETO")="INSERIR ID DE PROJETO","INSERIR ID DE PROJETO","PROJETO INSERIDO"))</f>
        <v>INSERIR ID DE PROJETO</v>
      </c>
    </row>
    <row r="8" spans="1:18" s="10" customFormat="1" ht="20.100000000000001" customHeight="1" thickTop="1" thickBot="1" x14ac:dyDescent="0.35">
      <c r="A8" s="109">
        <v>45175</v>
      </c>
      <c r="B8" s="84" t="s">
        <v>19</v>
      </c>
      <c r="C8" s="84">
        <v>20230057</v>
      </c>
      <c r="D8" s="115">
        <v>800006651</v>
      </c>
      <c r="E8" s="132" t="str" cm="1">
        <f t="array" ref="E8">_xlfn.XLOOKUP(D8,Tabela2[[#All],[SAP Code]],Tabela2[[#All],[Supplier Name]])</f>
        <v>THERMAL MANAGEMENT SOLUTIONS BRAZIL</v>
      </c>
      <c r="F8" s="85" t="s">
        <v>20</v>
      </c>
      <c r="G8" s="120">
        <v>925303</v>
      </c>
      <c r="H8" s="86">
        <v>925303</v>
      </c>
      <c r="I8" s="86">
        <v>925303</v>
      </c>
      <c r="J8" s="87">
        <f t="shared" si="0"/>
        <v>0</v>
      </c>
      <c r="K8" s="87">
        <f t="shared" si="1"/>
        <v>0</v>
      </c>
      <c r="L8" s="85" t="s">
        <v>21</v>
      </c>
      <c r="M8" s="85" t="s">
        <v>22</v>
      </c>
      <c r="N8" s="85" t="s">
        <v>23</v>
      </c>
      <c r="O8" s="109">
        <v>45205</v>
      </c>
      <c r="P8" s="88" t="str">
        <f>IF(D:D&gt;800000000,_xlfn.XLOOKUP(B:B,DROPLIST!G:G,DROPLIST!H:H)&amp;RIGHT(C8,3)&amp;"-"&amp;RIGHT(D8,5),_xlfn.XLOOKUP(B:B,DROPLIST!G:G,DROPLIST!H:H)&amp;RIGHT(C8,3)&amp;"-"&amp;_xlfn.XLOOKUP(D:D,Tabela2[SAP Code],Tabela2[Coluna1]))</f>
        <v>SV057-06651</v>
      </c>
      <c r="Q8" s="88" t="e">
        <f>_xlfn.XLOOKUP(B:B,DROPLIST!G:G,DROPLIST!H:H) &amp; RIGHT(C8,3) &amp; "-" &amp; RIGHT(D8,5) &amp; "-" &amp; IFERROR(LEFT(#REF!, FIND(" ",#REF!)-1),#REF!) &amp; "-" &amp; _xlfn.XLOOKUP(L:L,DROPLIST!D:D,DROPLIST!E:E)</f>
        <v>#REF!</v>
      </c>
      <c r="R8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9" spans="1:18" s="10" customFormat="1" ht="20.100000000000001" customHeight="1" thickTop="1" thickBot="1" x14ac:dyDescent="0.35">
      <c r="A9" s="109">
        <v>45175</v>
      </c>
      <c r="B9" s="84" t="s">
        <v>19</v>
      </c>
      <c r="C9" s="84">
        <v>20230057</v>
      </c>
      <c r="D9" s="115">
        <v>800000043</v>
      </c>
      <c r="E9" s="132" t="str" cm="1">
        <f t="array" ref="E9">_xlfn.XLOOKUP(D9,Tabela2[[#All],[SAP Code]],Tabela2[[#All],[Supplier Name]])</f>
        <v>NEMAK ALUMINIO DO BRASIL LTDA</v>
      </c>
      <c r="F9" s="85" t="s">
        <v>20</v>
      </c>
      <c r="G9" s="120">
        <v>10640000</v>
      </c>
      <c r="H9" s="86">
        <v>10640000</v>
      </c>
      <c r="I9" s="86">
        <v>10640000</v>
      </c>
      <c r="J9" s="87">
        <f t="shared" si="0"/>
        <v>0</v>
      </c>
      <c r="K9" s="87">
        <f t="shared" si="1"/>
        <v>0</v>
      </c>
      <c r="L9" s="85" t="s">
        <v>21</v>
      </c>
      <c r="M9" s="85" t="s">
        <v>22</v>
      </c>
      <c r="N9" s="85" t="s">
        <v>23</v>
      </c>
      <c r="O9" s="109">
        <v>45205</v>
      </c>
      <c r="P9" s="88" t="str">
        <f>IF(D:D&gt;800000000,_xlfn.XLOOKUP(B:B,DROPLIST!G:G,DROPLIST!H:H)&amp;RIGHT(C9,3)&amp;"-"&amp;RIGHT(D9,5),_xlfn.XLOOKUP(B:B,DROPLIST!G:G,DROPLIST!H:H)&amp;RIGHT(C9,3)&amp;"-"&amp;_xlfn.XLOOKUP(D:D,Tabela2[SAP Code],Tabela2[Coluna1]))</f>
        <v>SV057-00043</v>
      </c>
      <c r="Q9" s="88" t="e">
        <f>_xlfn.XLOOKUP(B:B,DROPLIST!G:G,DROPLIST!H:H) &amp; RIGHT(C9,3) &amp; "-" &amp; RIGHT(D9,5) &amp; "-" &amp; IFERROR(LEFT(#REF!, FIND(" ",#REF!)-1),#REF!) &amp; "-" &amp; _xlfn.XLOOKUP(L:L,DROPLIST!D:D,DROPLIST!E:E)</f>
        <v>#REF!</v>
      </c>
      <c r="R9" s="88" t="str">
        <f>IF(N:N&lt;&gt;"APROVADO","N/A",IF(IFERROR(_xlfn.XLOOKUP(P:P,PROJETOS!A:A,PROJETOS!A:A),"INSERIR ID DE PROJETO")="INSERIR ID DE PROJETO","INSERIR ID DE PROJETO","PROJETO INSERIDO"))</f>
        <v>INSERIR ID DE PROJETO</v>
      </c>
    </row>
    <row r="10" spans="1:18" s="10" customFormat="1" ht="20.100000000000001" customHeight="1" thickTop="1" thickBot="1" x14ac:dyDescent="0.35">
      <c r="A10" s="109">
        <v>45180</v>
      </c>
      <c r="B10" s="84" t="s">
        <v>19</v>
      </c>
      <c r="C10" s="84">
        <v>20230057</v>
      </c>
      <c r="D10" s="115">
        <v>800006330</v>
      </c>
      <c r="E10" s="132" t="str" cm="1">
        <f t="array" ref="E10">_xlfn.XLOOKUP(D10,Tabela2[[#All],[SAP Code]],Tabela2[[#All],[Supplier Name]])</f>
        <v>ADLER PTI S A</v>
      </c>
      <c r="F10" s="85" t="s">
        <v>20</v>
      </c>
      <c r="G10" s="120">
        <v>232000</v>
      </c>
      <c r="H10" s="86">
        <v>232000</v>
      </c>
      <c r="I10" s="86">
        <v>232000</v>
      </c>
      <c r="J10" s="87">
        <f t="shared" si="0"/>
        <v>0</v>
      </c>
      <c r="K10" s="87">
        <f t="shared" si="1"/>
        <v>0</v>
      </c>
      <c r="L10" s="85" t="s">
        <v>21</v>
      </c>
      <c r="M10" s="85" t="s">
        <v>22</v>
      </c>
      <c r="N10" s="85" t="s">
        <v>23</v>
      </c>
      <c r="O10" s="109">
        <v>45212</v>
      </c>
      <c r="P10" s="88" t="str">
        <f>IF(D:D&gt;800000000,_xlfn.XLOOKUP(B:B,DROPLIST!G:G,DROPLIST!H:H)&amp;RIGHT(C10,3)&amp;"-"&amp;RIGHT(D10,5),_xlfn.XLOOKUP(B:B,DROPLIST!G:G,DROPLIST!H:H)&amp;RIGHT(C10,3)&amp;"-"&amp;_xlfn.XLOOKUP(D:D,Tabela2[SAP Code],Tabela2[Coluna1]))</f>
        <v>SV057-06330</v>
      </c>
      <c r="Q10" s="88" t="e">
        <f>_xlfn.XLOOKUP(B:B,DROPLIST!G:G,DROPLIST!H:H) &amp; RIGHT(C10,3) &amp; "-" &amp; RIGHT(D10,5) &amp; "-" &amp; IFERROR(LEFT(#REF!, FIND(" ",#REF!)-1),#REF!) &amp; "-" &amp; _xlfn.XLOOKUP(L:L,DROPLIST!D:D,DROPLIST!E:E)</f>
        <v>#REF!</v>
      </c>
      <c r="R10" s="88" t="str">
        <f>IF(N:N&lt;&gt;"APROVADO","N/A",IF(IFERROR(_xlfn.XLOOKUP(P:P,PROJETOS!A:A,PROJETOS!A:A),"INSERIR ID DE PROJETO")="INSERIR ID DE PROJETO","INSERIR ID DE PROJETO","PROJETO INSERIDO"))</f>
        <v>INSERIR ID DE PROJETO</v>
      </c>
    </row>
    <row r="11" spans="1:18" s="10" customFormat="1" ht="20.100000000000001" customHeight="1" thickTop="1" thickBot="1" x14ac:dyDescent="0.35">
      <c r="A11" s="109">
        <v>45182</v>
      </c>
      <c r="B11" s="84" t="s">
        <v>19</v>
      </c>
      <c r="C11" s="84">
        <v>20230057</v>
      </c>
      <c r="D11" s="115">
        <v>800030703</v>
      </c>
      <c r="E11" s="132" t="str" cm="1">
        <f t="array" ref="E11">_xlfn.XLOOKUP(D11,Tabela2[[#All],[SAP Code]],Tabela2[[#All],[Supplier Name]])</f>
        <v>METALURGICA NAKAYONE LTDA</v>
      </c>
      <c r="F11" s="85" t="s">
        <v>20</v>
      </c>
      <c r="G11" s="120">
        <v>386294</v>
      </c>
      <c r="H11" s="86">
        <v>386294</v>
      </c>
      <c r="I11" s="86">
        <v>386294</v>
      </c>
      <c r="J11" s="87">
        <f t="shared" si="0"/>
        <v>0</v>
      </c>
      <c r="K11" s="87">
        <f t="shared" si="1"/>
        <v>0</v>
      </c>
      <c r="L11" s="85" t="s">
        <v>21</v>
      </c>
      <c r="M11" s="85" t="s">
        <v>22</v>
      </c>
      <c r="N11" s="85" t="s">
        <v>23</v>
      </c>
      <c r="O11" s="109">
        <v>45212</v>
      </c>
      <c r="P11" s="88" t="str">
        <f>IF(D:D&gt;800000000,_xlfn.XLOOKUP(B:B,DROPLIST!G:G,DROPLIST!H:H)&amp;RIGHT(C11,3)&amp;"-"&amp;RIGHT(D11,5),_xlfn.XLOOKUP(B:B,DROPLIST!G:G,DROPLIST!H:H)&amp;RIGHT(C11,3)&amp;"-"&amp;_xlfn.XLOOKUP(D:D,Tabela2[SAP Code],Tabela2[Coluna1]))</f>
        <v>SV057-30703</v>
      </c>
      <c r="Q11" s="88" t="e">
        <f>_xlfn.XLOOKUP(B:B,DROPLIST!G:G,DROPLIST!H:H) &amp; RIGHT(C11,3) &amp; "-" &amp; RIGHT(D11,5) &amp; "-" &amp; IFERROR(LEFT(#REF!, FIND(" ",#REF!)-1),#REF!) &amp; "-" &amp; _xlfn.XLOOKUP(L:L,DROPLIST!D:D,DROPLIST!E:E)</f>
        <v>#REF!</v>
      </c>
      <c r="R11" s="88" t="str">
        <f>IF(N:N&lt;&gt;"APROVADO","N/A",IF(IFERROR(_xlfn.XLOOKUP(P:P,PROJETOS!A:A,PROJETOS!A:A),"INSERIR ID DE PROJETO")="INSERIR ID DE PROJETO","INSERIR ID DE PROJETO","PROJETO INSERIDO"))</f>
        <v>INSERIR ID DE PROJETO</v>
      </c>
    </row>
    <row r="12" spans="1:18" s="10" customFormat="1" ht="20.100000000000001" customHeight="1" thickTop="1" thickBot="1" x14ac:dyDescent="0.35">
      <c r="A12" s="109">
        <v>45320</v>
      </c>
      <c r="B12" s="84" t="s">
        <v>19</v>
      </c>
      <c r="C12" s="84">
        <v>20240080</v>
      </c>
      <c r="D12" s="115">
        <v>800005713</v>
      </c>
      <c r="E12" s="132" t="str" cm="1">
        <f t="array" ref="E12">_xlfn.XLOOKUP(D12,Tabela2[[#All],[SAP Code]],Tabela2[[#All],[Supplier Name]])</f>
        <v>CEBI BRASIL LTDA</v>
      </c>
      <c r="F12" s="85" t="s">
        <v>24</v>
      </c>
      <c r="G12" s="120">
        <v>500000</v>
      </c>
      <c r="H12" s="86">
        <v>500000</v>
      </c>
      <c r="I12" s="86">
        <v>500000</v>
      </c>
      <c r="J12" s="87">
        <f t="shared" ref="J12:J75" si="2">H12-I12</f>
        <v>0</v>
      </c>
      <c r="K12" s="87">
        <f t="shared" ref="K12:K21" si="3">IF(I12=0,H12,J12)</f>
        <v>0</v>
      </c>
      <c r="L12" s="85" t="s">
        <v>25</v>
      </c>
      <c r="M12" s="85" t="s">
        <v>22</v>
      </c>
      <c r="N12" s="85" t="s">
        <v>23</v>
      </c>
      <c r="O12" s="109">
        <v>45462</v>
      </c>
      <c r="P12" s="88" t="str">
        <f>IF(D:D&gt;800000000,_xlfn.XLOOKUP(B:B,DROPLIST!G:G,DROPLIST!H:H)&amp;RIGHT(C12,3)&amp;"-"&amp;RIGHT(D12,5),_xlfn.XLOOKUP(B:B,DROPLIST!G:G,DROPLIST!H:H)&amp;RIGHT(C12,3)&amp;"-"&amp;_xlfn.XLOOKUP(D:D,Tabela2[SAP Code],Tabela2[Coluna1]))</f>
        <v>SV080-05713</v>
      </c>
      <c r="Q12" s="88" t="e">
        <f>_xlfn.XLOOKUP(B:B,DROPLIST!G:G,DROPLIST!H:H) &amp; RIGHT(C12,3) &amp; "-" &amp; RIGHT(D12,5) &amp; "-" &amp; IFERROR(LEFT(#REF!, FIND(" ",#REF!)-1),#REF!) &amp; "-" &amp; _xlfn.XLOOKUP(L:L,DROPLIST!D:D,DROPLIST!E:E)</f>
        <v>#REF!</v>
      </c>
      <c r="R12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13" spans="1:18" s="10" customFormat="1" ht="20.100000000000001" customHeight="1" thickTop="1" thickBot="1" x14ac:dyDescent="0.35">
      <c r="A13" s="109">
        <v>45323</v>
      </c>
      <c r="B13" s="84" t="s">
        <v>19</v>
      </c>
      <c r="C13" s="84">
        <v>20240080</v>
      </c>
      <c r="D13" s="115">
        <v>800002731</v>
      </c>
      <c r="E13" s="132" t="str" cm="1">
        <f t="array" ref="E13">_xlfn.XLOOKUP(D13,Tabela2[[#All],[SAP Code]],Tabela2[[#All],[Supplier Name]])</f>
        <v>SODECIA MINAS GERAIS IND. COMP. AUT</v>
      </c>
      <c r="F13" s="85" t="s">
        <v>24</v>
      </c>
      <c r="G13" s="120">
        <v>1400000</v>
      </c>
      <c r="H13" s="86">
        <v>1400000</v>
      </c>
      <c r="I13" s="86">
        <v>1400000</v>
      </c>
      <c r="J13" s="87">
        <f t="shared" si="2"/>
        <v>0</v>
      </c>
      <c r="K13" s="87">
        <f t="shared" si="3"/>
        <v>0</v>
      </c>
      <c r="L13" s="85" t="s">
        <v>25</v>
      </c>
      <c r="M13" s="85" t="s">
        <v>22</v>
      </c>
      <c r="N13" s="85" t="s">
        <v>23</v>
      </c>
      <c r="O13" s="109">
        <v>45481</v>
      </c>
      <c r="P13" s="88" t="str">
        <f>IF(D:D&gt;800000000,_xlfn.XLOOKUP(B:B,DROPLIST!G:G,DROPLIST!H:H)&amp;RIGHT(C13,3)&amp;"-"&amp;RIGHT(D13,5),_xlfn.XLOOKUP(B:B,DROPLIST!G:G,DROPLIST!H:H)&amp;RIGHT(C13,3)&amp;"-"&amp;_xlfn.XLOOKUP(D:D,Tabela2[SAP Code],Tabela2[Coluna1]))</f>
        <v>SV080-02731</v>
      </c>
      <c r="Q13" s="88" t="e">
        <f>_xlfn.XLOOKUP(B:B,DROPLIST!G:G,DROPLIST!H:H) &amp; RIGHT(C13,3) &amp; "-" &amp; RIGHT(D13,5) &amp; "-" &amp; IFERROR(LEFT(#REF!, FIND(" ",#REF!)-1),#REF!) &amp; "-" &amp; _xlfn.XLOOKUP(L:L,DROPLIST!D:D,DROPLIST!E:E)</f>
        <v>#REF!</v>
      </c>
      <c r="R13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14" spans="1:18" s="10" customFormat="1" ht="20.100000000000001" customHeight="1" thickTop="1" thickBot="1" x14ac:dyDescent="0.35">
      <c r="A14" s="109">
        <v>45327</v>
      </c>
      <c r="B14" s="84" t="s">
        <v>19</v>
      </c>
      <c r="C14" s="84">
        <v>20240080</v>
      </c>
      <c r="D14" s="115">
        <v>800035917</v>
      </c>
      <c r="E14" s="132" t="str" cm="1">
        <f t="array" ref="E14">_xlfn.XLOOKUP(D14,Tabela2[[#All],[SAP Code]],Tabela2[[#All],[Supplier Name]])</f>
        <v>SEG AUTOMOTIVE COMPONENTS BRAZIL</v>
      </c>
      <c r="F14" s="85" t="s">
        <v>24</v>
      </c>
      <c r="G14" s="120">
        <v>220000</v>
      </c>
      <c r="H14" s="86">
        <v>220000</v>
      </c>
      <c r="I14" s="86">
        <v>220000</v>
      </c>
      <c r="J14" s="87">
        <f t="shared" si="2"/>
        <v>0</v>
      </c>
      <c r="K14" s="87">
        <f t="shared" si="3"/>
        <v>0</v>
      </c>
      <c r="L14" s="85"/>
      <c r="M14" s="85" t="s">
        <v>22</v>
      </c>
      <c r="N14" s="85" t="s">
        <v>23</v>
      </c>
      <c r="O14" s="109"/>
      <c r="P14" s="88" t="str">
        <f>IF(D:D&gt;800000000,_xlfn.XLOOKUP(B:B,DROPLIST!G:G,DROPLIST!H:H)&amp;RIGHT(C14,3)&amp;"-"&amp;RIGHT(D14,5),_xlfn.XLOOKUP(B:B,DROPLIST!G:G,DROPLIST!H:H)&amp;RIGHT(C14,3)&amp;"-"&amp;_xlfn.XLOOKUP(D:D,Tabela2[SAP Code],Tabela2[Coluna1]))</f>
        <v>SV080-35917</v>
      </c>
      <c r="Q14" s="88" t="e">
        <f>_xlfn.XLOOKUP(B:B,DROPLIST!G:G,DROPLIST!H:H) &amp; RIGHT(C14,3) &amp; "-" &amp; RIGHT(D14,5) &amp; "-" &amp; IFERROR(LEFT(#REF!, FIND(" ",#REF!)-1),#REF!) &amp; "-" &amp; _xlfn.XLOOKUP(L:L,DROPLIST!D:D,DROPLIST!E:E)</f>
        <v>#REF!</v>
      </c>
      <c r="R14" s="88" t="str">
        <f>IF(N:N&lt;&gt;"APROVADO","N/A",IF(IFERROR(_xlfn.XLOOKUP(P:P,PROJETOS!A:A,PROJETOS!A:A),"INSERIR ID DE PROJETO")="INSERIR ID DE PROJETO","INSERIR ID DE PROJETO","PROJETO INSERIDO"))</f>
        <v>INSERIR ID DE PROJETO</v>
      </c>
    </row>
    <row r="15" spans="1:18" s="10" customFormat="1" ht="20.100000000000001" customHeight="1" thickTop="1" thickBot="1" x14ac:dyDescent="0.35">
      <c r="A15" s="109">
        <v>45328</v>
      </c>
      <c r="B15" s="84" t="s">
        <v>19</v>
      </c>
      <c r="C15" s="84">
        <v>20240080</v>
      </c>
      <c r="D15" s="115">
        <v>800006192</v>
      </c>
      <c r="E15" s="132" t="str" cm="1">
        <f t="array" ref="E15">_xlfn.XLOOKUP(D15,Tabela2[[#All],[SAP Code]],Tabela2[[#All],[Supplier Name]])</f>
        <v>METALKRAFT S/A SISTEMAS AUTOMOTIVOS</v>
      </c>
      <c r="F15" s="85" t="s">
        <v>24</v>
      </c>
      <c r="G15" s="120">
        <v>650000</v>
      </c>
      <c r="H15" s="86">
        <v>650000</v>
      </c>
      <c r="I15" s="86">
        <v>650000</v>
      </c>
      <c r="J15" s="87">
        <f t="shared" si="2"/>
        <v>0</v>
      </c>
      <c r="K15" s="87">
        <f t="shared" si="3"/>
        <v>0</v>
      </c>
      <c r="L15" s="85"/>
      <c r="M15" s="85" t="s">
        <v>22</v>
      </c>
      <c r="N15" s="85" t="s">
        <v>23</v>
      </c>
      <c r="O15" s="109"/>
      <c r="P15" s="88" t="str">
        <f>IF(D:D&gt;800000000,_xlfn.XLOOKUP(B:B,DROPLIST!G:G,DROPLIST!H:H)&amp;RIGHT(C15,3)&amp;"-"&amp;RIGHT(D15,5),_xlfn.XLOOKUP(B:B,DROPLIST!G:G,DROPLIST!H:H)&amp;RIGHT(C15,3)&amp;"-"&amp;_xlfn.XLOOKUP(D:D,Tabela2[SAP Code],Tabela2[Coluna1]))</f>
        <v>SV080-06192</v>
      </c>
      <c r="Q15" s="88" t="e">
        <f>_xlfn.XLOOKUP(B:B,DROPLIST!G:G,DROPLIST!H:H) &amp; RIGHT(C15,3) &amp; "-" &amp; RIGHT(D15,5) &amp; "-" &amp; IFERROR(LEFT(#REF!, FIND(" ",#REF!)-1),#REF!) &amp; "-" &amp; _xlfn.XLOOKUP(L:L,DROPLIST!D:D,DROPLIST!E:E)</f>
        <v>#REF!</v>
      </c>
      <c r="R15" s="88" t="str">
        <f>IF(N:N&lt;&gt;"APROVADO","N/A",IF(IFERROR(_xlfn.XLOOKUP(P:P,PROJETOS!A:A,PROJETOS!A:A),"INSERIR ID DE PROJETO")="INSERIR ID DE PROJETO","INSERIR ID DE PROJETO","PROJETO INSERIDO"))</f>
        <v>INSERIR ID DE PROJETO</v>
      </c>
    </row>
    <row r="16" spans="1:18" s="10" customFormat="1" ht="20.100000000000001" customHeight="1" thickTop="1" thickBot="1" x14ac:dyDescent="0.35">
      <c r="A16" s="109">
        <v>45329</v>
      </c>
      <c r="B16" s="84" t="s">
        <v>19</v>
      </c>
      <c r="C16" s="84">
        <v>20240080</v>
      </c>
      <c r="D16" s="115">
        <v>800005169</v>
      </c>
      <c r="E16" s="132" t="str" cm="1">
        <f t="array" ref="E16">_xlfn.XLOOKUP(D16,Tabela2[[#All],[SAP Code]],Tabela2[[#All],[Supplier Name]])</f>
        <v>MANN+HUMMEL BRASIL LTDA.</v>
      </c>
      <c r="F16" s="85" t="s">
        <v>24</v>
      </c>
      <c r="G16" s="120">
        <v>1663000</v>
      </c>
      <c r="H16" s="86">
        <v>1663000</v>
      </c>
      <c r="I16" s="86">
        <v>1663000</v>
      </c>
      <c r="J16" s="87">
        <f t="shared" si="2"/>
        <v>0</v>
      </c>
      <c r="K16" s="87">
        <f t="shared" si="3"/>
        <v>0</v>
      </c>
      <c r="L16" s="85" t="s">
        <v>25</v>
      </c>
      <c r="M16" s="85" t="s">
        <v>22</v>
      </c>
      <c r="N16" s="85" t="s">
        <v>23</v>
      </c>
      <c r="O16" s="109">
        <v>45426</v>
      </c>
      <c r="P16" s="88" t="str">
        <f>IF(D:D&gt;800000000,_xlfn.XLOOKUP(B:B,DROPLIST!G:G,DROPLIST!H:H)&amp;RIGHT(C16,3)&amp;"-"&amp;RIGHT(D16,5),_xlfn.XLOOKUP(B:B,DROPLIST!G:G,DROPLIST!H:H)&amp;RIGHT(C16,3)&amp;"-"&amp;_xlfn.XLOOKUP(D:D,Tabela2[SAP Code],Tabela2[Coluna1]))</f>
        <v>SV080-05169</v>
      </c>
      <c r="Q16" s="88" t="e">
        <f>_xlfn.XLOOKUP(B:B,DROPLIST!G:G,DROPLIST!H:H) &amp; RIGHT(C16,3) &amp; "-" &amp; RIGHT(D16,5) &amp; "-" &amp; IFERROR(LEFT(#REF!, FIND(" ",#REF!)-1),#REF!) &amp; "-" &amp; _xlfn.XLOOKUP(L:L,DROPLIST!D:D,DROPLIST!E:E)</f>
        <v>#REF!</v>
      </c>
      <c r="R16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17" spans="1:18" s="10" customFormat="1" ht="20.100000000000001" customHeight="1" thickTop="1" thickBot="1" x14ac:dyDescent="0.35">
      <c r="A17" s="109">
        <v>45329</v>
      </c>
      <c r="B17" s="84" t="s">
        <v>19</v>
      </c>
      <c r="C17" s="84">
        <v>20240080</v>
      </c>
      <c r="D17" s="115">
        <v>800000055</v>
      </c>
      <c r="E17" s="132" t="str" cm="1">
        <f t="array" ref="E17">_xlfn.XLOOKUP(D17,Tabela2[[#All],[SAP Code]],Tabela2[[#All],[Supplier Name]])</f>
        <v>MARELLI SISTEMAS AUTOMOTIVOS INDUST</v>
      </c>
      <c r="F17" s="85" t="s">
        <v>24</v>
      </c>
      <c r="G17" s="120">
        <v>43719</v>
      </c>
      <c r="H17" s="86">
        <v>43719</v>
      </c>
      <c r="I17" s="86">
        <v>43719</v>
      </c>
      <c r="J17" s="87">
        <f t="shared" si="2"/>
        <v>0</v>
      </c>
      <c r="K17" s="87">
        <f t="shared" si="3"/>
        <v>0</v>
      </c>
      <c r="L17" s="85"/>
      <c r="M17" s="85" t="s">
        <v>22</v>
      </c>
      <c r="N17" s="85" t="s">
        <v>23</v>
      </c>
      <c r="O17" s="109"/>
      <c r="P17" s="88" t="str">
        <f>IF(D:D&gt;800000000,_xlfn.XLOOKUP(B:B,DROPLIST!G:G,DROPLIST!H:H)&amp;RIGHT(C17,3)&amp;"-"&amp;RIGHT(D17,5),_xlfn.XLOOKUP(B:B,DROPLIST!G:G,DROPLIST!H:H)&amp;RIGHT(C17,3)&amp;"-"&amp;_xlfn.XLOOKUP(D:D,Tabela2[SAP Code],Tabela2[Coluna1]))</f>
        <v>SV080-00055</v>
      </c>
      <c r="Q17" s="88" t="e">
        <f>_xlfn.XLOOKUP(B:B,DROPLIST!G:G,DROPLIST!H:H) &amp; RIGHT(C17,3) &amp; "-" &amp; RIGHT(D17,5) &amp; "-" &amp; IFERROR(LEFT(#REF!, FIND(" ",#REF!)-1),#REF!) &amp; "-" &amp; _xlfn.XLOOKUP(L:L,DROPLIST!D:D,DROPLIST!E:E)</f>
        <v>#REF!</v>
      </c>
      <c r="R17" s="88" t="str">
        <f>IF(N:N&lt;&gt;"APROVADO","N/A",IF(IFERROR(_xlfn.XLOOKUP(P:P,PROJETOS!A:A,PROJETOS!A:A),"INSERIR ID DE PROJETO")="INSERIR ID DE PROJETO","INSERIR ID DE PROJETO","PROJETO INSERIDO"))</f>
        <v>INSERIR ID DE PROJETO</v>
      </c>
    </row>
    <row r="18" spans="1:18" s="10" customFormat="1" ht="20.100000000000001" customHeight="1" thickTop="1" thickBot="1" x14ac:dyDescent="0.35">
      <c r="A18" s="109">
        <v>45356</v>
      </c>
      <c r="B18" s="84" t="s">
        <v>19</v>
      </c>
      <c r="C18" s="84">
        <v>20240085</v>
      </c>
      <c r="D18" s="115">
        <v>800036730</v>
      </c>
      <c r="E18" s="132" t="str" cm="1">
        <f t="array" ref="E18">_xlfn.XLOOKUP(D18,Tabela2[[#All],[SAP Code]],Tabela2[[#All],[Supplier Name]])</f>
        <v>NEO RODAS S.A</v>
      </c>
      <c r="F18" s="85" t="s">
        <v>26</v>
      </c>
      <c r="G18" s="120">
        <v>135000</v>
      </c>
      <c r="H18" s="86">
        <v>135000</v>
      </c>
      <c r="I18" s="86">
        <v>0</v>
      </c>
      <c r="J18" s="87">
        <f t="shared" si="2"/>
        <v>135000</v>
      </c>
      <c r="K18" s="87">
        <f t="shared" si="3"/>
        <v>135000</v>
      </c>
      <c r="L18" s="85" t="s">
        <v>27</v>
      </c>
      <c r="M18" s="85" t="s">
        <v>22</v>
      </c>
      <c r="N18" s="85" t="s">
        <v>28</v>
      </c>
      <c r="O18" s="109">
        <v>45627</v>
      </c>
      <c r="P18" s="88" t="str">
        <f>IF(D:D&gt;800000000,_xlfn.XLOOKUP(B:B,DROPLIST!G:G,DROPLIST!H:H)&amp;RIGHT(C18,3)&amp;"-"&amp;RIGHT(D18,5),_xlfn.XLOOKUP(B:B,DROPLIST!G:G,DROPLIST!H:H)&amp;RIGHT(C18,3)&amp;"-"&amp;_xlfn.XLOOKUP(D:D,Tabela2[SAP Code],Tabela2[Coluna1]))</f>
        <v>SV085-36730</v>
      </c>
      <c r="Q18" s="88" t="e">
        <f>_xlfn.XLOOKUP(B:B,DROPLIST!G:G,DROPLIST!H:H) &amp; RIGHT(C18,3) &amp; "-" &amp; RIGHT(D18,5) &amp; "-" &amp; IFERROR(LEFT(#REF!, FIND(" ",#REF!)-1),#REF!) &amp; "-" &amp; _xlfn.XLOOKUP(L:L,DROPLIST!D:D,DROPLIST!E:E)</f>
        <v>#REF!</v>
      </c>
      <c r="R18" s="88" t="str">
        <f>IF(N:N&lt;&gt;"APROVADO","N/A",IF(IFERROR(_xlfn.XLOOKUP(P:P,PROJETOS!A:A,PROJETOS!A:A),"INSERIR ID DE PROJETO")="INSERIR ID DE PROJETO","INSERIR ID DE PROJETO","PROJETO INSERIDO"))</f>
        <v>N/A</v>
      </c>
    </row>
    <row r="19" spans="1:18" s="10" customFormat="1" ht="20.100000000000001" customHeight="1" thickTop="1" thickBot="1" x14ac:dyDescent="0.35">
      <c r="A19" s="109">
        <v>45356</v>
      </c>
      <c r="B19" s="84" t="s">
        <v>19</v>
      </c>
      <c r="C19" s="84">
        <v>20240085</v>
      </c>
      <c r="D19" s="115">
        <v>800013442</v>
      </c>
      <c r="E19" s="132" t="str" cm="1">
        <f t="array" ref="E19">_xlfn.XLOOKUP(D19,Tabela2[[#All],[SAP Code]],Tabela2[[#All],[Supplier Name]])</f>
        <v>CONTINENTAL DO BRASIL PRODUTOS AUTO</v>
      </c>
      <c r="F19" s="85" t="s">
        <v>26</v>
      </c>
      <c r="G19" s="120">
        <v>0</v>
      </c>
      <c r="H19" s="86">
        <v>0</v>
      </c>
      <c r="I19" s="86">
        <v>0</v>
      </c>
      <c r="J19" s="87">
        <f t="shared" si="2"/>
        <v>0</v>
      </c>
      <c r="K19" s="87">
        <f t="shared" si="3"/>
        <v>0</v>
      </c>
      <c r="L19" s="85" t="s">
        <v>27</v>
      </c>
      <c r="M19" s="85" t="s">
        <v>29</v>
      </c>
      <c r="N19" s="85" t="s">
        <v>28</v>
      </c>
      <c r="O19" s="109">
        <v>45627</v>
      </c>
      <c r="P19" s="88" t="str">
        <f>IF(D:D&gt;800000000,_xlfn.XLOOKUP(B:B,DROPLIST!G:G,DROPLIST!H:H)&amp;RIGHT(C19,3)&amp;"-"&amp;RIGHT(D19,5),_xlfn.XLOOKUP(B:B,DROPLIST!G:G,DROPLIST!H:H)&amp;RIGHT(C19,3)&amp;"-"&amp;_xlfn.XLOOKUP(D:D,Tabela2[SAP Code],Tabela2[Coluna1]))</f>
        <v>SV085-13442</v>
      </c>
      <c r="Q19" s="88" t="e">
        <f>_xlfn.XLOOKUP(B:B,DROPLIST!G:G,DROPLIST!H:H) &amp; RIGHT(C19,3) &amp; "-" &amp; RIGHT(D19,5) &amp; "-" &amp; IFERROR(LEFT(#REF!, FIND(" ",#REF!)-1),#REF!) &amp; "-" &amp; _xlfn.XLOOKUP(L:L,DROPLIST!D:D,DROPLIST!E:E)</f>
        <v>#REF!</v>
      </c>
      <c r="R19" s="88" t="str">
        <f>IF(N:N&lt;&gt;"APROVADO","N/A",IF(IFERROR(_xlfn.XLOOKUP(P:P,PROJETOS!A:A,PROJETOS!A:A),"INSERIR ID DE PROJETO")="INSERIR ID DE PROJETO","INSERIR ID DE PROJETO","PROJETO INSERIDO"))</f>
        <v>N/A</v>
      </c>
    </row>
    <row r="20" spans="1:18" s="10" customFormat="1" ht="20.100000000000001" customHeight="1" thickTop="1" thickBot="1" x14ac:dyDescent="0.35">
      <c r="A20" s="109">
        <v>45356</v>
      </c>
      <c r="B20" s="84" t="s">
        <v>19</v>
      </c>
      <c r="C20" s="84">
        <v>20240085</v>
      </c>
      <c r="D20" s="115">
        <v>800028826</v>
      </c>
      <c r="E20" s="132" t="str" cm="1">
        <f t="array" ref="E20">_xlfn.XLOOKUP(D20,Tabela2[[#All],[SAP Code]],Tabela2[[#All],[Supplier Name]])</f>
        <v>CAAS DO BRASIL IMPORTACAO COM PECAS</v>
      </c>
      <c r="F20" s="85" t="s">
        <v>26</v>
      </c>
      <c r="G20" s="120">
        <v>0</v>
      </c>
      <c r="H20" s="86">
        <v>0</v>
      </c>
      <c r="I20" s="86">
        <v>0</v>
      </c>
      <c r="J20" s="87">
        <f t="shared" si="2"/>
        <v>0</v>
      </c>
      <c r="K20" s="87">
        <f t="shared" si="3"/>
        <v>0</v>
      </c>
      <c r="L20" s="85" t="s">
        <v>27</v>
      </c>
      <c r="M20" s="85" t="s">
        <v>30</v>
      </c>
      <c r="N20" s="85" t="s">
        <v>28</v>
      </c>
      <c r="O20" s="109">
        <v>45627</v>
      </c>
      <c r="P20" s="88" t="str">
        <f>IF(D:D&gt;800000000,_xlfn.XLOOKUP(B:B,DROPLIST!G:G,DROPLIST!H:H)&amp;RIGHT(C20,3)&amp;"-"&amp;RIGHT(D20,5),_xlfn.XLOOKUP(B:B,DROPLIST!G:G,DROPLIST!H:H)&amp;RIGHT(C20,3)&amp;"-"&amp;_xlfn.XLOOKUP(D:D,Tabela2[SAP Code],Tabela2[Coluna1]))</f>
        <v>SV085-28826</v>
      </c>
      <c r="Q20" s="88" t="e">
        <f>_xlfn.XLOOKUP(B:B,DROPLIST!G:G,DROPLIST!H:H) &amp; RIGHT(C20,3) &amp; "-" &amp; RIGHT(D20,5) &amp; "-" &amp; IFERROR(LEFT(#REF!, FIND(" ",#REF!)-1),#REF!) &amp; "-" &amp; _xlfn.XLOOKUP(L:L,DROPLIST!D:D,DROPLIST!E:E)</f>
        <v>#REF!</v>
      </c>
      <c r="R20" s="88" t="str">
        <f>IF(N:N&lt;&gt;"APROVADO","N/A",IF(IFERROR(_xlfn.XLOOKUP(P:P,PROJETOS!A:A,PROJETOS!A:A),"INSERIR ID DE PROJETO")="INSERIR ID DE PROJETO","INSERIR ID DE PROJETO","PROJETO INSERIDO"))</f>
        <v>N/A</v>
      </c>
    </row>
    <row r="21" spans="1:18" s="10" customFormat="1" ht="20.100000000000001" customHeight="1" thickTop="1" thickBot="1" x14ac:dyDescent="0.35">
      <c r="A21" s="109">
        <v>45357</v>
      </c>
      <c r="B21" s="84" t="s">
        <v>19</v>
      </c>
      <c r="C21" s="84">
        <v>20240085</v>
      </c>
      <c r="D21" s="115">
        <v>800032056</v>
      </c>
      <c r="E21" s="132" t="str" cm="1">
        <f t="array" ref="E21">_xlfn.XLOOKUP(D21,Tabela2[[#All],[SAP Code]],Tabela2[[#All],[Supplier Name]])</f>
        <v>CIE AUTOMETAL SALTO INDUSTRIA E COM</v>
      </c>
      <c r="F21" s="85" t="s">
        <v>26</v>
      </c>
      <c r="G21" s="120">
        <v>2950000</v>
      </c>
      <c r="H21" s="86">
        <v>2950000</v>
      </c>
      <c r="I21" s="86">
        <v>0</v>
      </c>
      <c r="J21" s="87">
        <f t="shared" si="2"/>
        <v>2950000</v>
      </c>
      <c r="K21" s="87">
        <f t="shared" si="3"/>
        <v>2950000</v>
      </c>
      <c r="L21" s="85" t="s">
        <v>27</v>
      </c>
      <c r="M21" s="85" t="s">
        <v>31</v>
      </c>
      <c r="N21" s="85" t="s">
        <v>28</v>
      </c>
      <c r="O21" s="109">
        <v>45627</v>
      </c>
      <c r="P21" s="88" t="str">
        <f>IF(D:D&gt;800000000,_xlfn.XLOOKUP(B:B,DROPLIST!G:G,DROPLIST!H:H)&amp;RIGHT(C21,3)&amp;"-"&amp;RIGHT(D21,5),_xlfn.XLOOKUP(B:B,DROPLIST!G:G,DROPLIST!H:H)&amp;RIGHT(C21,3)&amp;"-"&amp;_xlfn.XLOOKUP(D:D,Tabela2[SAP Code],Tabela2[Coluna1]))</f>
        <v>SV085-32056</v>
      </c>
      <c r="Q21" s="88" t="e">
        <f>_xlfn.XLOOKUP(B:B,DROPLIST!G:G,DROPLIST!H:H) &amp; RIGHT(C21,3) &amp; "-" &amp; RIGHT(D21,5) &amp; "-" &amp; IFERROR(LEFT(#REF!, FIND(" ",#REF!)-1),#REF!) &amp; "-" &amp; _xlfn.XLOOKUP(L:L,DROPLIST!D:D,DROPLIST!E:E)</f>
        <v>#REF!</v>
      </c>
      <c r="R21" s="88" t="str">
        <f>IF(N:N&lt;&gt;"APROVADO","N/A",IF(IFERROR(_xlfn.XLOOKUP(P:P,PROJETOS!A:A,PROJETOS!A:A),"INSERIR ID DE PROJETO")="INSERIR ID DE PROJETO","INSERIR ID DE PROJETO","PROJETO INSERIDO"))</f>
        <v>N/A</v>
      </c>
    </row>
    <row r="22" spans="1:18" s="10" customFormat="1" ht="20.100000000000001" customHeight="1" thickTop="1" thickBot="1" x14ac:dyDescent="0.35">
      <c r="A22" s="109">
        <v>45357</v>
      </c>
      <c r="B22" s="84" t="s">
        <v>19</v>
      </c>
      <c r="C22" s="84">
        <v>20240085</v>
      </c>
      <c r="D22" s="115">
        <v>800006612</v>
      </c>
      <c r="E22" s="132" t="str" cm="1">
        <f t="array" ref="E22">_xlfn.XLOOKUP(D22,Tabela2[[#All],[SAP Code]],Tabela2[[#All],[Supplier Name]])</f>
        <v>TW ESPUMAS LTDA</v>
      </c>
      <c r="F22" s="85" t="s">
        <v>26</v>
      </c>
      <c r="G22" s="120">
        <v>594287.28</v>
      </c>
      <c r="H22" s="86">
        <v>594287.28</v>
      </c>
      <c r="I22" s="86">
        <v>661680.72</v>
      </c>
      <c r="J22" s="87">
        <f t="shared" si="2"/>
        <v>-67393.439999999944</v>
      </c>
      <c r="K22" s="87">
        <f>IF(J22&lt;=0,0,J22)</f>
        <v>0</v>
      </c>
      <c r="L22" s="85" t="s">
        <v>25</v>
      </c>
      <c r="M22" s="85" t="s">
        <v>22</v>
      </c>
      <c r="N22" s="85" t="s">
        <v>23</v>
      </c>
      <c r="O22" s="109">
        <v>45627</v>
      </c>
      <c r="P22" s="88" t="str">
        <f>IF(D:D&gt;800000000,_xlfn.XLOOKUP(B:B,DROPLIST!G:G,DROPLIST!H:H)&amp;RIGHT(C22,3)&amp;"-"&amp;RIGHT(D22,5),_xlfn.XLOOKUP(B:B,DROPLIST!G:G,DROPLIST!H:H)&amp;RIGHT(C22,3)&amp;"-"&amp;_xlfn.XLOOKUP(D:D,Tabela2[SAP Code],Tabela2[Coluna1]))</f>
        <v>SV085-06612</v>
      </c>
      <c r="Q22" s="88" t="e">
        <f>_xlfn.XLOOKUP(B:B,DROPLIST!G:G,DROPLIST!H:H) &amp; RIGHT(C22,3) &amp; "-" &amp; RIGHT(D22,5) &amp; "-" &amp; IFERROR(LEFT(#REF!, FIND(" ",#REF!)-1),#REF!) &amp; "-" &amp; _xlfn.XLOOKUP(L:L,DROPLIST!D:D,DROPLIST!E:E)</f>
        <v>#REF!</v>
      </c>
      <c r="R22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23" spans="1:18" s="10" customFormat="1" ht="20.100000000000001" customHeight="1" thickTop="1" thickBot="1" x14ac:dyDescent="0.35">
      <c r="A23" s="109">
        <v>45357</v>
      </c>
      <c r="B23" s="84" t="s">
        <v>19</v>
      </c>
      <c r="C23" s="84">
        <v>20240085</v>
      </c>
      <c r="D23" s="115">
        <v>800006101</v>
      </c>
      <c r="E23" s="132" t="str" cm="1">
        <f t="array" ref="E23">_xlfn.XLOOKUP(D23,Tabela2[[#All],[SAP Code]],Tabela2[[#All],[Supplier Name]])</f>
        <v>ITW DELFAST DO BRASIL LTDA.</v>
      </c>
      <c r="F23" s="85" t="s">
        <v>26</v>
      </c>
      <c r="G23" s="120">
        <v>300000</v>
      </c>
      <c r="H23" s="86">
        <v>300000</v>
      </c>
      <c r="I23" s="86">
        <v>0</v>
      </c>
      <c r="J23" s="87">
        <f t="shared" si="2"/>
        <v>300000</v>
      </c>
      <c r="K23" s="87">
        <f t="shared" ref="K23:K29" si="4">IF(I23=0,H23,J23)</f>
        <v>300000</v>
      </c>
      <c r="L23" s="85" t="s">
        <v>32</v>
      </c>
      <c r="M23" s="85" t="s">
        <v>31</v>
      </c>
      <c r="N23" s="85" t="s">
        <v>28</v>
      </c>
      <c r="O23" s="109">
        <v>45627</v>
      </c>
      <c r="P23" s="88" t="str">
        <f>IF(D:D&gt;800000000,_xlfn.XLOOKUP(B:B,DROPLIST!G:G,DROPLIST!H:H)&amp;RIGHT(C23,3)&amp;"-"&amp;RIGHT(D23,5),_xlfn.XLOOKUP(B:B,DROPLIST!G:G,DROPLIST!H:H)&amp;RIGHT(C23,3)&amp;"-"&amp;_xlfn.XLOOKUP(D:D,Tabela2[SAP Code],Tabela2[Coluna1]))</f>
        <v>SV085-06101</v>
      </c>
      <c r="Q23" s="88" t="e">
        <f>_xlfn.XLOOKUP(B:B,DROPLIST!G:G,DROPLIST!H:H) &amp; RIGHT(C23,3) &amp; "-" &amp; RIGHT(D23,5) &amp; "-" &amp; IFERROR(LEFT(#REF!, FIND(" ",#REF!)-1),#REF!) &amp; "-" &amp; _xlfn.XLOOKUP(L:L,DROPLIST!D:D,DROPLIST!E:E)</f>
        <v>#REF!</v>
      </c>
      <c r="R23" s="88" t="str">
        <f>IF(N:N&lt;&gt;"APROVADO","N/A",IF(IFERROR(_xlfn.XLOOKUP(P:P,PROJETOS!A:A,PROJETOS!A:A),"INSERIR ID DE PROJETO")="INSERIR ID DE PROJETO","INSERIR ID DE PROJETO","PROJETO INSERIDO"))</f>
        <v>N/A</v>
      </c>
    </row>
    <row r="24" spans="1:18" s="10" customFormat="1" ht="20.100000000000001" customHeight="1" thickTop="1" thickBot="1" x14ac:dyDescent="0.35">
      <c r="A24" s="109">
        <v>45357</v>
      </c>
      <c r="B24" s="84" t="s">
        <v>19</v>
      </c>
      <c r="C24" s="84">
        <v>20240085</v>
      </c>
      <c r="D24" s="115">
        <v>800045144</v>
      </c>
      <c r="E24" s="132" t="str" cm="1">
        <f t="array" ref="E24">_xlfn.XLOOKUP(D24,Tabela2[[#All],[SAP Code]],Tabela2[[#All],[Supplier Name]])</f>
        <v>NEO STEEL SA</v>
      </c>
      <c r="F24" s="85" t="s">
        <v>26</v>
      </c>
      <c r="G24" s="120">
        <v>192000</v>
      </c>
      <c r="H24" s="86">
        <v>192000</v>
      </c>
      <c r="I24" s="86">
        <v>0</v>
      </c>
      <c r="J24" s="87">
        <f t="shared" si="2"/>
        <v>192000</v>
      </c>
      <c r="K24" s="87">
        <f t="shared" si="4"/>
        <v>192000</v>
      </c>
      <c r="L24" s="85" t="s">
        <v>32</v>
      </c>
      <c r="M24" s="85" t="s">
        <v>30</v>
      </c>
      <c r="N24" s="85" t="s">
        <v>28</v>
      </c>
      <c r="O24" s="109">
        <v>45627</v>
      </c>
      <c r="P24" s="88" t="str">
        <f>IF(D:D&gt;800000000,_xlfn.XLOOKUP(B:B,DROPLIST!G:G,DROPLIST!H:H)&amp;RIGHT(C24,3)&amp;"-"&amp;RIGHT(D24,5),_xlfn.XLOOKUP(B:B,DROPLIST!G:G,DROPLIST!H:H)&amp;RIGHT(C24,3)&amp;"-"&amp;_xlfn.XLOOKUP(D:D,Tabela2[SAP Code],Tabela2[Coluna1]))</f>
        <v>SV085-45144</v>
      </c>
      <c r="Q24" s="88" t="e">
        <f>_xlfn.XLOOKUP(B:B,DROPLIST!G:G,DROPLIST!H:H) &amp; RIGHT(C24,3) &amp; "-" &amp; RIGHT(D24,5) &amp; "-" &amp; IFERROR(LEFT(#REF!, FIND(" ",#REF!)-1),#REF!) &amp; "-" &amp; _xlfn.XLOOKUP(L:L,DROPLIST!D:D,DROPLIST!E:E)</f>
        <v>#REF!</v>
      </c>
      <c r="R24" s="88" t="str">
        <f>IF(N:N&lt;&gt;"APROVADO","N/A",IF(IFERROR(_xlfn.XLOOKUP(P:P,PROJETOS!A:A,PROJETOS!A:A),"INSERIR ID DE PROJETO")="INSERIR ID DE PROJETO","INSERIR ID DE PROJETO","PROJETO INSERIDO"))</f>
        <v>N/A</v>
      </c>
    </row>
    <row r="25" spans="1:18" s="10" customFormat="1" ht="20.100000000000001" customHeight="1" thickTop="1" thickBot="1" x14ac:dyDescent="0.35">
      <c r="A25" s="109">
        <v>45357</v>
      </c>
      <c r="B25" s="84" t="s">
        <v>19</v>
      </c>
      <c r="C25" s="84">
        <v>20240085</v>
      </c>
      <c r="D25" s="115">
        <v>800034387</v>
      </c>
      <c r="E25" s="132" t="str" cm="1">
        <f t="array" ref="E25">_xlfn.XLOOKUP(D25,Tabela2[[#All],[SAP Code]],Tabela2[[#All],[Supplier Name]])</f>
        <v>IOCHPE-MAXION S.A.</v>
      </c>
      <c r="F25" s="85" t="s">
        <v>26</v>
      </c>
      <c r="G25" s="120">
        <v>318000</v>
      </c>
      <c r="H25" s="86">
        <v>318000</v>
      </c>
      <c r="I25" s="86">
        <v>0</v>
      </c>
      <c r="J25" s="87">
        <f t="shared" si="2"/>
        <v>318000</v>
      </c>
      <c r="K25" s="87">
        <f t="shared" si="4"/>
        <v>318000</v>
      </c>
      <c r="L25" s="85" t="s">
        <v>32</v>
      </c>
      <c r="M25" s="85" t="s">
        <v>22</v>
      </c>
      <c r="N25" s="85" t="s">
        <v>28</v>
      </c>
      <c r="O25" s="109">
        <v>45627</v>
      </c>
      <c r="P25" s="88" t="str">
        <f>IF(D:D&gt;800000000,_xlfn.XLOOKUP(B:B,DROPLIST!G:G,DROPLIST!H:H)&amp;RIGHT(C25,3)&amp;"-"&amp;RIGHT(D25,5),_xlfn.XLOOKUP(B:B,DROPLIST!G:G,DROPLIST!H:H)&amp;RIGHT(C25,3)&amp;"-"&amp;_xlfn.XLOOKUP(D:D,Tabela2[SAP Code],Tabela2[Coluna1]))</f>
        <v>SV085-34387</v>
      </c>
      <c r="Q25" s="88" t="e">
        <f>_xlfn.XLOOKUP(B:B,DROPLIST!G:G,DROPLIST!H:H) &amp; RIGHT(C25,3) &amp; "-" &amp; RIGHT(D25,5) &amp; "-" &amp; IFERROR(LEFT(#REF!, FIND(" ",#REF!)-1),#REF!) &amp; "-" &amp; _xlfn.XLOOKUP(L:L,DROPLIST!D:D,DROPLIST!E:E)</f>
        <v>#REF!</v>
      </c>
      <c r="R25" s="88" t="str">
        <f>IF(N:N&lt;&gt;"APROVADO","N/A",IF(IFERROR(_xlfn.XLOOKUP(P:P,PROJETOS!A:A,PROJETOS!A:A),"INSERIR ID DE PROJETO")="INSERIR ID DE PROJETO","INSERIR ID DE PROJETO","PROJETO INSERIDO"))</f>
        <v>N/A</v>
      </c>
    </row>
    <row r="26" spans="1:18" s="10" customFormat="1" ht="20.100000000000001" customHeight="1" thickTop="1" thickBot="1" x14ac:dyDescent="0.35">
      <c r="A26" s="109">
        <v>45357</v>
      </c>
      <c r="B26" s="84" t="s">
        <v>19</v>
      </c>
      <c r="C26" s="84">
        <v>20240085</v>
      </c>
      <c r="D26" s="115">
        <v>800035766</v>
      </c>
      <c r="E26" s="132" t="str" cm="1">
        <f t="array" ref="E26">_xlfn.XLOOKUP(D26,Tabela2[[#All],[SAP Code]],Tabela2[[#All],[Supplier Name]])</f>
        <v>ALUDEC USA INC</v>
      </c>
      <c r="F26" s="85" t="s">
        <v>26</v>
      </c>
      <c r="G26" s="120">
        <v>12275</v>
      </c>
      <c r="H26" s="86">
        <v>12275</v>
      </c>
      <c r="I26" s="86">
        <v>0</v>
      </c>
      <c r="J26" s="87">
        <f t="shared" si="2"/>
        <v>12275</v>
      </c>
      <c r="K26" s="87">
        <f t="shared" si="4"/>
        <v>12275</v>
      </c>
      <c r="L26" s="85" t="s">
        <v>32</v>
      </c>
      <c r="M26" s="85" t="s">
        <v>29</v>
      </c>
      <c r="N26" s="85" t="s">
        <v>28</v>
      </c>
      <c r="O26" s="109">
        <v>45627</v>
      </c>
      <c r="P26" s="88" t="str">
        <f>IF(D:D&gt;800000000,_xlfn.XLOOKUP(B:B,DROPLIST!G:G,DROPLIST!H:H)&amp;RIGHT(C26,3)&amp;"-"&amp;RIGHT(D26,5),_xlfn.XLOOKUP(B:B,DROPLIST!G:G,DROPLIST!H:H)&amp;RIGHT(C26,3)&amp;"-"&amp;_xlfn.XLOOKUP(D:D,Tabela2[SAP Code],Tabela2[Coluna1]))</f>
        <v>SV085-35766</v>
      </c>
      <c r="Q26" s="88" t="e">
        <f>_xlfn.XLOOKUP(B:B,DROPLIST!G:G,DROPLIST!H:H) &amp; RIGHT(C26,3) &amp; "-" &amp; RIGHT(D26,5) &amp; "-" &amp; IFERROR(LEFT(#REF!, FIND(" ",#REF!)-1),#REF!) &amp; "-" &amp; _xlfn.XLOOKUP(L:L,DROPLIST!D:D,DROPLIST!E:E)</f>
        <v>#REF!</v>
      </c>
      <c r="R26" s="88" t="str">
        <f>IF(N:N&lt;&gt;"APROVADO","N/A",IF(IFERROR(_xlfn.XLOOKUP(P:P,PROJETOS!A:A,PROJETOS!A:A),"INSERIR ID DE PROJETO")="INSERIR ID DE PROJETO","INSERIR ID DE PROJETO","PROJETO INSERIDO"))</f>
        <v>N/A</v>
      </c>
    </row>
    <row r="27" spans="1:18" s="10" customFormat="1" ht="20.100000000000001" customHeight="1" thickTop="1" thickBot="1" x14ac:dyDescent="0.35">
      <c r="A27" s="109">
        <v>45357</v>
      </c>
      <c r="B27" s="84" t="s">
        <v>19</v>
      </c>
      <c r="C27" s="84">
        <v>20240085</v>
      </c>
      <c r="D27" s="115">
        <v>800011732</v>
      </c>
      <c r="E27" s="132" t="str" cm="1">
        <f t="array" ref="E27">_xlfn.XLOOKUP(D27,Tabela2[[#All],[SAP Code]],Tabela2[[#All],[Supplier Name]])</f>
        <v>PILKINGTON AUTOMOTIVE ARG. S.A</v>
      </c>
      <c r="F27" s="85" t="s">
        <v>26</v>
      </c>
      <c r="G27" s="120">
        <v>223715</v>
      </c>
      <c r="H27" s="86">
        <v>223715</v>
      </c>
      <c r="I27" s="86">
        <v>0</v>
      </c>
      <c r="J27" s="87">
        <f t="shared" si="2"/>
        <v>223715</v>
      </c>
      <c r="K27" s="87">
        <f t="shared" si="4"/>
        <v>223715</v>
      </c>
      <c r="L27" s="85" t="s">
        <v>32</v>
      </c>
      <c r="M27" s="85" t="s">
        <v>22</v>
      </c>
      <c r="N27" s="85" t="s">
        <v>28</v>
      </c>
      <c r="O27" s="109">
        <v>45627</v>
      </c>
      <c r="P27" s="88" t="str">
        <f>IF(D:D&gt;800000000,_xlfn.XLOOKUP(B:B,DROPLIST!G:G,DROPLIST!H:H)&amp;RIGHT(C27,3)&amp;"-"&amp;RIGHT(D27,5),_xlfn.XLOOKUP(B:B,DROPLIST!G:G,DROPLIST!H:H)&amp;RIGHT(C27,3)&amp;"-"&amp;_xlfn.XLOOKUP(D:D,Tabela2[SAP Code],Tabela2[Coluna1]))</f>
        <v>SV085-11732</v>
      </c>
      <c r="Q27" s="88" t="e">
        <f>_xlfn.XLOOKUP(B:B,DROPLIST!G:G,DROPLIST!H:H) &amp; RIGHT(C27,3) &amp; "-" &amp; RIGHT(D27,5) &amp; "-" &amp; IFERROR(LEFT(#REF!, FIND(" ",#REF!)-1),#REF!) &amp; "-" &amp; _xlfn.XLOOKUP(L:L,DROPLIST!D:D,DROPLIST!E:E)</f>
        <v>#REF!</v>
      </c>
      <c r="R27" s="88" t="str">
        <f>IF(N:N&lt;&gt;"APROVADO","N/A",IF(IFERROR(_xlfn.XLOOKUP(P:P,PROJETOS!A:A,PROJETOS!A:A),"INSERIR ID DE PROJETO")="INSERIR ID DE PROJETO","INSERIR ID DE PROJETO","PROJETO INSERIDO"))</f>
        <v>N/A</v>
      </c>
    </row>
    <row r="28" spans="1:18" s="10" customFormat="1" ht="20.100000000000001" customHeight="1" thickTop="1" thickBot="1" x14ac:dyDescent="0.35">
      <c r="A28" s="109">
        <v>45357</v>
      </c>
      <c r="B28" s="84" t="s">
        <v>19</v>
      </c>
      <c r="C28" s="84">
        <v>20240085</v>
      </c>
      <c r="D28" s="115">
        <v>800030190</v>
      </c>
      <c r="E28" s="132" t="str" cm="1">
        <f t="array" ref="E28">_xlfn.XLOOKUP(D28,Tabela2[[#All],[SAP Code]],Tabela2[[#All],[Supplier Name]])</f>
        <v>THYSSENKRUPP BRASIL LTDA</v>
      </c>
      <c r="F28" s="85" t="s">
        <v>26</v>
      </c>
      <c r="G28" s="120">
        <v>0</v>
      </c>
      <c r="H28" s="86">
        <v>0</v>
      </c>
      <c r="I28" s="86">
        <v>0</v>
      </c>
      <c r="J28" s="87">
        <f t="shared" si="2"/>
        <v>0</v>
      </c>
      <c r="K28" s="87">
        <f t="shared" si="4"/>
        <v>0</v>
      </c>
      <c r="L28" s="85" t="s">
        <v>32</v>
      </c>
      <c r="M28" s="85" t="s">
        <v>33</v>
      </c>
      <c r="N28" s="85" t="s">
        <v>28</v>
      </c>
      <c r="O28" s="109">
        <v>45627</v>
      </c>
      <c r="P28" s="88" t="str">
        <f>IF(D:D&gt;800000000,_xlfn.XLOOKUP(B:B,DROPLIST!G:G,DROPLIST!H:H)&amp;RIGHT(C28,3)&amp;"-"&amp;RIGHT(D28,5),_xlfn.XLOOKUP(B:B,DROPLIST!G:G,DROPLIST!H:H)&amp;RIGHT(C28,3)&amp;"-"&amp;_xlfn.XLOOKUP(D:D,Tabela2[SAP Code],Tabela2[Coluna1]))</f>
        <v>SV085-30190</v>
      </c>
      <c r="Q28" s="88" t="e">
        <f>_xlfn.XLOOKUP(B:B,DROPLIST!G:G,DROPLIST!H:H) &amp; RIGHT(C28,3) &amp; "-" &amp; RIGHT(D28,5) &amp; "-" &amp; IFERROR(LEFT(#REF!, FIND(" ",#REF!)-1),#REF!) &amp; "-" &amp; _xlfn.XLOOKUP(L:L,DROPLIST!D:D,DROPLIST!E:E)</f>
        <v>#REF!</v>
      </c>
      <c r="R28" s="88" t="str">
        <f>IF(N:N&lt;&gt;"APROVADO","N/A",IF(IFERROR(_xlfn.XLOOKUP(P:P,PROJETOS!A:A,PROJETOS!A:A),"INSERIR ID DE PROJETO")="INSERIR ID DE PROJETO","INSERIR ID DE PROJETO","PROJETO INSERIDO"))</f>
        <v>N/A</v>
      </c>
    </row>
    <row r="29" spans="1:18" s="10" customFormat="1" ht="20.100000000000001" customHeight="1" thickTop="1" thickBot="1" x14ac:dyDescent="0.35">
      <c r="A29" s="109">
        <v>45358</v>
      </c>
      <c r="B29" s="84" t="s">
        <v>19</v>
      </c>
      <c r="C29" s="84">
        <v>20240085</v>
      </c>
      <c r="D29" s="115">
        <v>800012939</v>
      </c>
      <c r="E29" s="132" t="str" cm="1">
        <f t="array" ref="E29">_xlfn.XLOOKUP(D29,Tabela2[[#All],[SAP Code]],Tabela2[[#All],[Supplier Name]])</f>
        <v>EDSCHA DO BRASIL LTDA</v>
      </c>
      <c r="F29" s="85" t="s">
        <v>26</v>
      </c>
      <c r="G29" s="120">
        <v>1769995.58</v>
      </c>
      <c r="H29" s="86">
        <v>1769995.58</v>
      </c>
      <c r="I29" s="86">
        <v>0</v>
      </c>
      <c r="J29" s="87">
        <f t="shared" si="2"/>
        <v>1769995.58</v>
      </c>
      <c r="K29" s="87">
        <f t="shared" si="4"/>
        <v>1769995.58</v>
      </c>
      <c r="L29" s="85" t="s">
        <v>27</v>
      </c>
      <c r="M29" s="85" t="s">
        <v>31</v>
      </c>
      <c r="N29" s="85" t="s">
        <v>28</v>
      </c>
      <c r="O29" s="109">
        <v>45627</v>
      </c>
      <c r="P29" s="88" t="str">
        <f>IF(D:D&gt;800000000,_xlfn.XLOOKUP(B:B,DROPLIST!G:G,DROPLIST!H:H)&amp;RIGHT(C29,3)&amp;"-"&amp;RIGHT(D29,5),_xlfn.XLOOKUP(B:B,DROPLIST!G:G,DROPLIST!H:H)&amp;RIGHT(C29,3)&amp;"-"&amp;_xlfn.XLOOKUP(D:D,Tabela2[SAP Code],Tabela2[Coluna1]))</f>
        <v>SV085-12939</v>
      </c>
      <c r="Q29" s="88" t="e">
        <f>_xlfn.XLOOKUP(B:B,DROPLIST!G:G,DROPLIST!H:H) &amp; RIGHT(C29,3) &amp; "-" &amp; RIGHT(D29,5) &amp; "-" &amp; IFERROR(LEFT(#REF!, FIND(" ",#REF!)-1),#REF!) &amp; "-" &amp; _xlfn.XLOOKUP(L:L,DROPLIST!D:D,DROPLIST!E:E)</f>
        <v>#REF!</v>
      </c>
      <c r="R29" s="88" t="str">
        <f>IF(N:N&lt;&gt;"APROVADO","N/A",IF(IFERROR(_xlfn.XLOOKUP(P:P,PROJETOS!A:A,PROJETOS!A:A),"INSERIR ID DE PROJETO")="INSERIR ID DE PROJETO","INSERIR ID DE PROJETO","PROJETO INSERIDO"))</f>
        <v>N/A</v>
      </c>
    </row>
    <row r="30" spans="1:18" s="10" customFormat="1" ht="20.100000000000001" customHeight="1" thickTop="1" thickBot="1" x14ac:dyDescent="0.35">
      <c r="A30" s="109">
        <v>45358</v>
      </c>
      <c r="B30" s="84" t="s">
        <v>19</v>
      </c>
      <c r="C30" s="84">
        <v>20240085</v>
      </c>
      <c r="D30" s="115">
        <v>800014209</v>
      </c>
      <c r="E30" s="132" t="str" cm="1">
        <f t="array" ref="E30">_xlfn.XLOOKUP(D30,Tabela2[[#All],[SAP Code]],Tabela2[[#All],[Supplier Name]])</f>
        <v>IOCHPE MAXION S A</v>
      </c>
      <c r="F30" s="85" t="s">
        <v>26</v>
      </c>
      <c r="G30" s="120">
        <v>3000000</v>
      </c>
      <c r="H30" s="86">
        <v>3000000</v>
      </c>
      <c r="I30" s="86">
        <v>1052450</v>
      </c>
      <c r="J30" s="87">
        <f t="shared" si="2"/>
        <v>1947550</v>
      </c>
      <c r="K30" s="87">
        <f>IF(J30&lt;=0,0,J30)</f>
        <v>1947550</v>
      </c>
      <c r="L30" s="85" t="s">
        <v>32</v>
      </c>
      <c r="M30" s="85" t="s">
        <v>22</v>
      </c>
      <c r="N30" s="85" t="s">
        <v>23</v>
      </c>
      <c r="O30" s="109">
        <v>45627</v>
      </c>
      <c r="P30" s="88" t="str">
        <f>IF(D:D&gt;800000000,_xlfn.XLOOKUP(B:B,DROPLIST!G:G,DROPLIST!H:H)&amp;RIGHT(C30,3)&amp;"-"&amp;RIGHT(D30,5),_xlfn.XLOOKUP(B:B,DROPLIST!G:G,DROPLIST!H:H)&amp;RIGHT(C30,3)&amp;"-"&amp;_xlfn.XLOOKUP(D:D,Tabela2[SAP Code],Tabela2[Coluna1]))</f>
        <v>SV085-14209</v>
      </c>
      <c r="Q30" s="88" t="e">
        <f>_xlfn.XLOOKUP(B:B,DROPLIST!G:G,DROPLIST!H:H) &amp; RIGHT(C30,3) &amp; "-" &amp; RIGHT(D30,5) &amp; "-" &amp; IFERROR(LEFT(#REF!, FIND(" ",#REF!)-1),#REF!) &amp; "-" &amp; _xlfn.XLOOKUP(L:L,DROPLIST!D:D,DROPLIST!E:E)</f>
        <v>#REF!</v>
      </c>
      <c r="R30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31" spans="1:18" s="10" customFormat="1" ht="20.100000000000001" customHeight="1" thickTop="1" thickBot="1" x14ac:dyDescent="0.35">
      <c r="A31" s="109">
        <v>45358</v>
      </c>
      <c r="B31" s="84" t="s">
        <v>19</v>
      </c>
      <c r="C31" s="84">
        <v>20240085</v>
      </c>
      <c r="D31" s="115">
        <v>800030834</v>
      </c>
      <c r="E31" s="132" t="str" cm="1">
        <f t="array" ref="E31">_xlfn.XLOOKUP(D31,Tabela2[[#All],[SAP Code]],Tabela2[[#All],[Supplier Name]])</f>
        <v>AGC VIDROS DO BRASIL LTDA</v>
      </c>
      <c r="F31" s="85" t="s">
        <v>26</v>
      </c>
      <c r="G31" s="120">
        <v>0</v>
      </c>
      <c r="H31" s="86">
        <v>0</v>
      </c>
      <c r="I31" s="86">
        <v>0</v>
      </c>
      <c r="J31" s="87">
        <f t="shared" si="2"/>
        <v>0</v>
      </c>
      <c r="K31" s="87">
        <f>IF(I31=0,H31,J31)</f>
        <v>0</v>
      </c>
      <c r="L31" s="85" t="s">
        <v>27</v>
      </c>
      <c r="M31" s="85" t="s">
        <v>30</v>
      </c>
      <c r="N31" s="85" t="s">
        <v>28</v>
      </c>
      <c r="O31" s="109">
        <v>45627</v>
      </c>
      <c r="P31" s="88" t="str">
        <f>IF(D:D&gt;800000000,_xlfn.XLOOKUP(B:B,DROPLIST!G:G,DROPLIST!H:H)&amp;RIGHT(C31,3)&amp;"-"&amp;RIGHT(D31,5),_xlfn.XLOOKUP(B:B,DROPLIST!G:G,DROPLIST!H:H)&amp;RIGHT(C31,3)&amp;"-"&amp;_xlfn.XLOOKUP(D:D,Tabela2[SAP Code],Tabela2[Coluna1]))</f>
        <v>SV085-30834</v>
      </c>
      <c r="Q31" s="88" t="e">
        <f>_xlfn.XLOOKUP(B:B,DROPLIST!G:G,DROPLIST!H:H) &amp; RIGHT(C31,3) &amp; "-" &amp; RIGHT(D31,5) &amp; "-" &amp; IFERROR(LEFT(#REF!, FIND(" ",#REF!)-1),#REF!) &amp; "-" &amp; _xlfn.XLOOKUP(L:L,DROPLIST!D:D,DROPLIST!E:E)</f>
        <v>#REF!</v>
      </c>
      <c r="R31" s="88" t="str">
        <f>IF(N:N&lt;&gt;"APROVADO","N/A",IF(IFERROR(_xlfn.XLOOKUP(P:P,PROJETOS!A:A,PROJETOS!A:A),"INSERIR ID DE PROJETO")="INSERIR ID DE PROJETO","INSERIR ID DE PROJETO","PROJETO INSERIDO"))</f>
        <v>N/A</v>
      </c>
    </row>
    <row r="32" spans="1:18" s="10" customFormat="1" ht="20.100000000000001" customHeight="1" thickTop="1" thickBot="1" x14ac:dyDescent="0.35">
      <c r="A32" s="109">
        <v>45359</v>
      </c>
      <c r="B32" s="84" t="s">
        <v>19</v>
      </c>
      <c r="C32" s="84">
        <v>20240085</v>
      </c>
      <c r="D32" s="115">
        <v>800041167</v>
      </c>
      <c r="E32" s="132" t="str" cm="1">
        <f t="array" ref="E32">_xlfn.XLOOKUP(D32,Tabela2[[#All],[SAP Code]],Tabela2[[#All],[Supplier Name]])</f>
        <v>Merit Automotive Eletronics Sytems</v>
      </c>
      <c r="F32" s="85" t="s">
        <v>26</v>
      </c>
      <c r="G32" s="120">
        <v>0</v>
      </c>
      <c r="H32" s="86">
        <v>0</v>
      </c>
      <c r="I32" s="86">
        <v>0</v>
      </c>
      <c r="J32" s="87">
        <f t="shared" si="2"/>
        <v>0</v>
      </c>
      <c r="K32" s="87">
        <f>IF(I32=0,H32,J32)</f>
        <v>0</v>
      </c>
      <c r="L32" s="85" t="s">
        <v>32</v>
      </c>
      <c r="M32" s="85" t="s">
        <v>33</v>
      </c>
      <c r="N32" s="85" t="s">
        <v>28</v>
      </c>
      <c r="O32" s="109">
        <v>45627</v>
      </c>
      <c r="P32" s="88" t="str">
        <f>IF(D:D&gt;800000000,_xlfn.XLOOKUP(B:B,DROPLIST!G:G,DROPLIST!H:H)&amp;RIGHT(C32,3)&amp;"-"&amp;RIGHT(D32,5),_xlfn.XLOOKUP(B:B,DROPLIST!G:G,DROPLIST!H:H)&amp;RIGHT(C32,3)&amp;"-"&amp;_xlfn.XLOOKUP(D:D,Tabela2[SAP Code],Tabela2[Coluna1]))</f>
        <v>SV085-41167</v>
      </c>
      <c r="Q32" s="88" t="e">
        <f>_xlfn.XLOOKUP(B:B,DROPLIST!G:G,DROPLIST!H:H) &amp; RIGHT(C32,3) &amp; "-" &amp; RIGHT(D32,5) &amp; "-" &amp; IFERROR(LEFT(#REF!, FIND(" ",#REF!)-1),#REF!) &amp; "-" &amp; _xlfn.XLOOKUP(L:L,DROPLIST!D:D,DROPLIST!E:E)</f>
        <v>#REF!</v>
      </c>
      <c r="R32" s="88" t="str">
        <f>IF(N:N&lt;&gt;"APROVADO","N/A",IF(IFERROR(_xlfn.XLOOKUP(P:P,PROJETOS!A:A,PROJETOS!A:A),"INSERIR ID DE PROJETO")="INSERIR ID DE PROJETO","INSERIR ID DE PROJETO","PROJETO INSERIDO"))</f>
        <v>N/A</v>
      </c>
    </row>
    <row r="33" spans="1:18" s="10" customFormat="1" ht="20.100000000000001" customHeight="1" thickTop="1" thickBot="1" x14ac:dyDescent="0.35">
      <c r="A33" s="109">
        <v>45362</v>
      </c>
      <c r="B33" s="84" t="s">
        <v>19</v>
      </c>
      <c r="C33" s="84">
        <v>20240085</v>
      </c>
      <c r="D33" s="115">
        <v>800046836</v>
      </c>
      <c r="E33" s="132" t="str" cm="1">
        <f t="array" ref="E33">_xlfn.XLOOKUP(D33,Tabela2[[#All],[SAP Code]],Tabela2[[#All],[Supplier Name]])</f>
        <v>TENNECO SISTEMAS AUTOMOTIVOS LTDA</v>
      </c>
      <c r="F33" s="85" t="s">
        <v>26</v>
      </c>
      <c r="G33" s="120">
        <v>2070000</v>
      </c>
      <c r="H33" s="86">
        <v>2070000</v>
      </c>
      <c r="I33" s="86">
        <v>2171462.1800000002</v>
      </c>
      <c r="J33" s="87">
        <f t="shared" si="2"/>
        <v>-101462.18000000017</v>
      </c>
      <c r="K33" s="87">
        <f>IF(J33&lt;=0,0,J33)</f>
        <v>0</v>
      </c>
      <c r="L33" s="85" t="s">
        <v>34</v>
      </c>
      <c r="M33" s="85" t="s">
        <v>22</v>
      </c>
      <c r="N33" s="85" t="s">
        <v>23</v>
      </c>
      <c r="O33" s="109">
        <v>45627</v>
      </c>
      <c r="P33" s="88" t="str">
        <f>IF(D:D&gt;800000000,_xlfn.XLOOKUP(B:B,DROPLIST!G:G,DROPLIST!H:H)&amp;RIGHT(C33,3)&amp;"-"&amp;RIGHT(D33,5),_xlfn.XLOOKUP(B:B,DROPLIST!G:G,DROPLIST!H:H)&amp;RIGHT(C33,3)&amp;"-"&amp;_xlfn.XLOOKUP(D:D,Tabela2[SAP Code],Tabela2[Coluna1]))</f>
        <v>SV085-46836</v>
      </c>
      <c r="Q33" s="88" t="e">
        <f>_xlfn.XLOOKUP(B:B,DROPLIST!G:G,DROPLIST!H:H) &amp; RIGHT(C33,3) &amp; "-" &amp; RIGHT(D33,5) &amp; "-" &amp; IFERROR(LEFT(#REF!, FIND(" ",#REF!)-1),#REF!) &amp; "-" &amp; _xlfn.XLOOKUP(L:L,DROPLIST!D:D,DROPLIST!E:E)</f>
        <v>#REF!</v>
      </c>
      <c r="R33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34" spans="1:18" s="10" customFormat="1" ht="20.100000000000001" customHeight="1" thickTop="1" thickBot="1" x14ac:dyDescent="0.35">
      <c r="A34" s="109">
        <v>45607</v>
      </c>
      <c r="B34" s="84" t="s">
        <v>19</v>
      </c>
      <c r="C34" s="84">
        <v>20240130</v>
      </c>
      <c r="D34" s="115">
        <v>800000022</v>
      </c>
      <c r="E34" s="132" t="str" cm="1">
        <f t="array" ref="E34">_xlfn.XLOOKUP(D34,Tabela2[[#All],[SAP Code]],Tabela2[[#All],[Supplier Name]])</f>
        <v>MARELLI SISTEMAS AUTOMOTIVOS INDUST</v>
      </c>
      <c r="F34" s="85" t="s">
        <v>35</v>
      </c>
      <c r="G34" s="120">
        <v>11290000</v>
      </c>
      <c r="H34" s="86">
        <v>11290000</v>
      </c>
      <c r="I34" s="86">
        <v>0</v>
      </c>
      <c r="J34" s="87">
        <f t="shared" si="2"/>
        <v>11290000</v>
      </c>
      <c r="K34" s="87">
        <f>IF(I34=0,H34,J34)</f>
        <v>11290000</v>
      </c>
      <c r="L34" s="85" t="s">
        <v>25</v>
      </c>
      <c r="M34" s="85" t="s">
        <v>36</v>
      </c>
      <c r="N34" s="85" t="s">
        <v>28</v>
      </c>
      <c r="O34" s="109">
        <v>45608</v>
      </c>
      <c r="P34" s="88" t="str">
        <f>IF(D:D&gt;800000000,_xlfn.XLOOKUP(B:B,DROPLIST!G:G,DROPLIST!H:H)&amp;RIGHT(C34,3)&amp;"-"&amp;RIGHT(D34,5),_xlfn.XLOOKUP(B:B,DROPLIST!G:G,DROPLIST!H:H)&amp;RIGHT(C34,3)&amp;"-"&amp;_xlfn.XLOOKUP(D:D,Tabela2[SAP Code],Tabela2[Coluna1]))</f>
        <v>SV130-00022</v>
      </c>
      <c r="Q34" s="88" t="e">
        <f>_xlfn.XLOOKUP(B:B,DROPLIST!G:G,DROPLIST!H:H) &amp; RIGHT(C34,3) &amp; "-" &amp; RIGHT(D34,5) &amp; "-" &amp; IFERROR(LEFT(#REF!, FIND(" ",#REF!)-1),#REF!) &amp; "-" &amp; _xlfn.XLOOKUP(L:L,DROPLIST!D:D,DROPLIST!E:E)</f>
        <v>#REF!</v>
      </c>
      <c r="R34" s="88" t="str">
        <f>IF(N:N&lt;&gt;"APROVADO","N/A",IF(IFERROR(_xlfn.XLOOKUP(P:P,PROJETOS!A:A,PROJETOS!A:A),"INSERIR ID DE PROJETO")="INSERIR ID DE PROJETO","INSERIR ID DE PROJETO","PROJETO INSERIDO"))</f>
        <v>N/A</v>
      </c>
    </row>
    <row r="35" spans="1:18" s="10" customFormat="1" ht="20.100000000000001" customHeight="1" thickTop="1" thickBot="1" x14ac:dyDescent="0.35">
      <c r="A35" s="109">
        <v>45362</v>
      </c>
      <c r="B35" s="84" t="s">
        <v>19</v>
      </c>
      <c r="C35" s="84">
        <v>20240085</v>
      </c>
      <c r="D35" s="115">
        <v>800006335</v>
      </c>
      <c r="E35" s="132" t="str" cm="1">
        <f t="array" ref="E35">_xlfn.XLOOKUP(D35,Tabela2[[#All],[SAP Code]],Tabela2[[#All],[Supplier Name]])</f>
        <v>JOYSON SAFETY SYSTEMS BRASIL LTDA</v>
      </c>
      <c r="F35" s="85" t="s">
        <v>26</v>
      </c>
      <c r="G35" s="120">
        <v>641800</v>
      </c>
      <c r="H35" s="86">
        <v>641800</v>
      </c>
      <c r="I35" s="86">
        <v>634330.99</v>
      </c>
      <c r="J35" s="87">
        <f t="shared" si="2"/>
        <v>7469.0100000000093</v>
      </c>
      <c r="K35" s="87">
        <f>IF(J35&lt;=0,0,J35)</f>
        <v>7469.0100000000093</v>
      </c>
      <c r="L35" s="85" t="s">
        <v>25</v>
      </c>
      <c r="M35" s="85" t="s">
        <v>22</v>
      </c>
      <c r="N35" s="85" t="s">
        <v>23</v>
      </c>
      <c r="O35" s="109">
        <v>45627</v>
      </c>
      <c r="P35" s="88" t="str">
        <f>IF(D:D&gt;800000000,_xlfn.XLOOKUP(B:B,DROPLIST!G:G,DROPLIST!H:H)&amp;RIGHT(C35,3)&amp;"-"&amp;RIGHT(D35,5),_xlfn.XLOOKUP(B:B,DROPLIST!G:G,DROPLIST!H:H)&amp;RIGHT(C35,3)&amp;"-"&amp;_xlfn.XLOOKUP(D:D,Tabela2[SAP Code],Tabela2[Coluna1]))</f>
        <v>SV085-06335</v>
      </c>
      <c r="Q35" s="88" t="e">
        <f>_xlfn.XLOOKUP(B:B,DROPLIST!G:G,DROPLIST!H:H) &amp; RIGHT(C35,3) &amp; "-" &amp; RIGHT(D35,5) &amp; "-" &amp; IFERROR(LEFT(#REF!, FIND(" ",#REF!)-1),#REF!) &amp; "-" &amp; _xlfn.XLOOKUP(L:L,DROPLIST!D:D,DROPLIST!E:E)</f>
        <v>#REF!</v>
      </c>
      <c r="R35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36" spans="1:18" s="10" customFormat="1" ht="20.100000000000001" customHeight="1" thickTop="1" thickBot="1" x14ac:dyDescent="0.35">
      <c r="A36" s="109">
        <v>45362</v>
      </c>
      <c r="B36" s="84" t="s">
        <v>19</v>
      </c>
      <c r="C36" s="84">
        <v>20240085</v>
      </c>
      <c r="D36" s="115">
        <v>800011276</v>
      </c>
      <c r="E36" s="132" t="str" cm="1">
        <f t="array" ref="E36">_xlfn.XLOOKUP(D36,Tabela2[[#All],[SAP Code]],Tabela2[[#All],[Supplier Name]])</f>
        <v>DADA S.A.</v>
      </c>
      <c r="F36" s="85" t="s">
        <v>26</v>
      </c>
      <c r="G36" s="120">
        <v>515550</v>
      </c>
      <c r="H36" s="86">
        <v>515550</v>
      </c>
      <c r="I36" s="86">
        <v>0</v>
      </c>
      <c r="J36" s="87">
        <f t="shared" si="2"/>
        <v>515550</v>
      </c>
      <c r="K36" s="87">
        <f>IF(I36=0,H36,J36)</f>
        <v>515550</v>
      </c>
      <c r="L36" s="85" t="s">
        <v>27</v>
      </c>
      <c r="M36" s="85" t="s">
        <v>31</v>
      </c>
      <c r="N36" s="85" t="s">
        <v>28</v>
      </c>
      <c r="O36" s="109">
        <v>45627</v>
      </c>
      <c r="P36" s="88" t="str">
        <f>IF(D:D&gt;800000000,_xlfn.XLOOKUP(B:B,DROPLIST!G:G,DROPLIST!H:H)&amp;RIGHT(C36,3)&amp;"-"&amp;RIGHT(D36,5),_xlfn.XLOOKUP(B:B,DROPLIST!G:G,DROPLIST!H:H)&amp;RIGHT(C36,3)&amp;"-"&amp;_xlfn.XLOOKUP(D:D,Tabela2[SAP Code],Tabela2[Coluna1]))</f>
        <v>SV085-11276</v>
      </c>
      <c r="Q36" s="88" t="e">
        <f>_xlfn.XLOOKUP(B:B,DROPLIST!G:G,DROPLIST!H:H) &amp; RIGHT(C36,3) &amp; "-" &amp; RIGHT(D36,5) &amp; "-" &amp; IFERROR(LEFT(#REF!, FIND(" ",#REF!)-1),#REF!) &amp; "-" &amp; _xlfn.XLOOKUP(L:L,DROPLIST!D:D,DROPLIST!E:E)</f>
        <v>#REF!</v>
      </c>
      <c r="R36" s="88" t="str">
        <f>IF(N:N&lt;&gt;"APROVADO","N/A",IF(IFERROR(_xlfn.XLOOKUP(P:P,PROJETOS!A:A,PROJETOS!A:A),"INSERIR ID DE PROJETO")="INSERIR ID DE PROJETO","INSERIR ID DE PROJETO","PROJETO INSERIDO"))</f>
        <v>N/A</v>
      </c>
    </row>
    <row r="37" spans="1:18" s="10" customFormat="1" ht="20.100000000000001" customHeight="1" thickTop="1" thickBot="1" x14ac:dyDescent="0.35">
      <c r="A37" s="109">
        <v>45362</v>
      </c>
      <c r="B37" s="84" t="s">
        <v>19</v>
      </c>
      <c r="C37" s="84">
        <v>20240085</v>
      </c>
      <c r="D37" s="115">
        <v>800003820</v>
      </c>
      <c r="E37" s="132" t="str" cm="1">
        <f t="array" ref="E37">_xlfn.XLOOKUP(D37,Tabela2[[#All],[SAP Code]],Tabela2[[#All],[Supplier Name]])</f>
        <v>WEIDPLAS BRASIL IND. E COM. DE PLAS</v>
      </c>
      <c r="F37" s="85" t="s">
        <v>26</v>
      </c>
      <c r="G37" s="120">
        <v>1168300</v>
      </c>
      <c r="H37" s="86">
        <v>1168300</v>
      </c>
      <c r="I37" s="86">
        <v>304713.28000000003</v>
      </c>
      <c r="J37" s="87">
        <f t="shared" si="2"/>
        <v>863586.72</v>
      </c>
      <c r="K37" s="87">
        <f>IF(J37&lt;=0,0,J37)</f>
        <v>863586.72</v>
      </c>
      <c r="L37" s="85" t="s">
        <v>25</v>
      </c>
      <c r="M37" s="85" t="s">
        <v>22</v>
      </c>
      <c r="N37" s="85" t="s">
        <v>23</v>
      </c>
      <c r="O37" s="109">
        <v>45627</v>
      </c>
      <c r="P37" s="88" t="str">
        <f>IF(D:D&gt;800000000,_xlfn.XLOOKUP(B:B,DROPLIST!G:G,DROPLIST!H:H)&amp;RIGHT(C37,3)&amp;"-"&amp;RIGHT(D37,5),_xlfn.XLOOKUP(B:B,DROPLIST!G:G,DROPLIST!H:H)&amp;RIGHT(C37,3)&amp;"-"&amp;_xlfn.XLOOKUP(D:D,Tabela2[SAP Code],Tabela2[Coluna1]))</f>
        <v>SV085-03820</v>
      </c>
      <c r="Q37" s="88" t="e">
        <f>_xlfn.XLOOKUP(B:B,DROPLIST!G:G,DROPLIST!H:H) &amp; RIGHT(C37,3) &amp; "-" &amp; RIGHT(D37,5) &amp; "-" &amp; IFERROR(LEFT(#REF!, FIND(" ",#REF!)-1),#REF!) &amp; "-" &amp; _xlfn.XLOOKUP(L:L,DROPLIST!D:D,DROPLIST!E:E)</f>
        <v>#REF!</v>
      </c>
      <c r="R37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38" spans="1:18" s="10" customFormat="1" ht="20.100000000000001" customHeight="1" thickTop="1" thickBot="1" x14ac:dyDescent="0.35">
      <c r="A38" s="109">
        <v>45362</v>
      </c>
      <c r="B38" s="84" t="s">
        <v>19</v>
      </c>
      <c r="C38" s="84">
        <v>20240085</v>
      </c>
      <c r="D38" s="115">
        <v>800027551</v>
      </c>
      <c r="E38" s="132" t="str" cm="1">
        <f t="array" ref="E38">_xlfn.XLOOKUP(D38,Tabela2[[#All],[SAP Code]],Tabela2[[#All],[Supplier Name]])</f>
        <v>BASF S.A</v>
      </c>
      <c r="F38" s="85" t="s">
        <v>26</v>
      </c>
      <c r="G38" s="120">
        <v>117300</v>
      </c>
      <c r="H38" s="86">
        <v>117300</v>
      </c>
      <c r="I38" s="86">
        <v>119999.46</v>
      </c>
      <c r="J38" s="87">
        <f t="shared" si="2"/>
        <v>-2699.4600000000064</v>
      </c>
      <c r="K38" s="87">
        <f>IF(J38&lt;=0,0,J38)</f>
        <v>0</v>
      </c>
      <c r="L38" s="85" t="s">
        <v>25</v>
      </c>
      <c r="M38" s="85" t="s">
        <v>22</v>
      </c>
      <c r="N38" s="85" t="s">
        <v>23</v>
      </c>
      <c r="O38" s="109">
        <v>45627</v>
      </c>
      <c r="P38" s="88" t="str">
        <f>IF(D:D&gt;800000000,_xlfn.XLOOKUP(B:B,DROPLIST!G:G,DROPLIST!H:H)&amp;RIGHT(C38,3)&amp;"-"&amp;RIGHT(D38,5),_xlfn.XLOOKUP(B:B,DROPLIST!G:G,DROPLIST!H:H)&amp;RIGHT(C38,3)&amp;"-"&amp;_xlfn.XLOOKUP(D:D,Tabela2[SAP Code],Tabela2[Coluna1]))</f>
        <v>SV085-27551</v>
      </c>
      <c r="Q38" s="88" t="e">
        <f>_xlfn.XLOOKUP(B:B,DROPLIST!G:G,DROPLIST!H:H) &amp; RIGHT(C38,3) &amp; "-" &amp; RIGHT(D38,5) &amp; "-" &amp; IFERROR(LEFT(#REF!, FIND(" ",#REF!)-1),#REF!) &amp; "-" &amp; _xlfn.XLOOKUP(L:L,DROPLIST!D:D,DROPLIST!E:E)</f>
        <v>#REF!</v>
      </c>
      <c r="R38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39" spans="1:18" s="10" customFormat="1" ht="20.100000000000001" customHeight="1" thickTop="1" thickBot="1" x14ac:dyDescent="0.35">
      <c r="A39" s="109">
        <v>45362</v>
      </c>
      <c r="B39" s="84" t="s">
        <v>19</v>
      </c>
      <c r="C39" s="84">
        <v>20240085</v>
      </c>
      <c r="D39" s="115">
        <v>800003602</v>
      </c>
      <c r="E39" s="132" t="str" cm="1">
        <f t="array" ref="E39">_xlfn.XLOOKUP(D39,Tabela2[[#All],[SAP Code]],Tabela2[[#All],[Supplier Name]])</f>
        <v>AUTOMETAL S  A</v>
      </c>
      <c r="F39" s="85" t="s">
        <v>26</v>
      </c>
      <c r="G39" s="120">
        <v>0</v>
      </c>
      <c r="H39" s="86">
        <v>0</v>
      </c>
      <c r="I39" s="86">
        <v>0</v>
      </c>
      <c r="J39" s="87">
        <f t="shared" si="2"/>
        <v>0</v>
      </c>
      <c r="K39" s="87">
        <f>IF(I39=0,H39,J39)</f>
        <v>0</v>
      </c>
      <c r="L39" s="85" t="s">
        <v>32</v>
      </c>
      <c r="M39" s="85" t="s">
        <v>30</v>
      </c>
      <c r="N39" s="85" t="s">
        <v>28</v>
      </c>
      <c r="O39" s="109">
        <v>45627</v>
      </c>
      <c r="P39" s="88" t="str">
        <f>IF(D:D&gt;800000000,_xlfn.XLOOKUP(B:B,DROPLIST!G:G,DROPLIST!H:H)&amp;RIGHT(C39,3)&amp;"-"&amp;RIGHT(D39,5),_xlfn.XLOOKUP(B:B,DROPLIST!G:G,DROPLIST!H:H)&amp;RIGHT(C39,3)&amp;"-"&amp;_xlfn.XLOOKUP(D:D,Tabela2[SAP Code],Tabela2[Coluna1]))</f>
        <v>SV085-03602</v>
      </c>
      <c r="Q39" s="88" t="e">
        <f>_xlfn.XLOOKUP(B:B,DROPLIST!G:G,DROPLIST!H:H) &amp; RIGHT(C39,3) &amp; "-" &amp; RIGHT(D39,5) &amp; "-" &amp; IFERROR(LEFT(#REF!, FIND(" ",#REF!)-1),#REF!) &amp; "-" &amp; _xlfn.XLOOKUP(L:L,DROPLIST!D:D,DROPLIST!E:E)</f>
        <v>#REF!</v>
      </c>
      <c r="R39" s="88" t="str">
        <f>IF(N:N&lt;&gt;"APROVADO","N/A",IF(IFERROR(_xlfn.XLOOKUP(P:P,PROJETOS!A:A,PROJETOS!A:A),"INSERIR ID DE PROJETO")="INSERIR ID DE PROJETO","INSERIR ID DE PROJETO","PROJETO INSERIDO"))</f>
        <v>N/A</v>
      </c>
    </row>
    <row r="40" spans="1:18" s="10" customFormat="1" ht="20.100000000000001" customHeight="1" thickTop="1" thickBot="1" x14ac:dyDescent="0.35">
      <c r="A40" s="109">
        <v>45363</v>
      </c>
      <c r="B40" s="84" t="s">
        <v>19</v>
      </c>
      <c r="C40" s="84">
        <v>20240085</v>
      </c>
      <c r="D40" s="115">
        <v>800025281</v>
      </c>
      <c r="E40" s="132" t="str" cm="1">
        <f t="array" ref="E40">_xlfn.XLOOKUP(D40,Tabela2[[#All],[SAP Code]],Tabela2[[#All],[Supplier Name]])</f>
        <v>COSMA DO BRASIL PROD. E SERV. AUTOM</v>
      </c>
      <c r="F40" s="85" t="s">
        <v>26</v>
      </c>
      <c r="G40" s="120">
        <v>13552729</v>
      </c>
      <c r="H40" s="86">
        <v>13552729</v>
      </c>
      <c r="I40" s="86">
        <v>11113608.300000001</v>
      </c>
      <c r="J40" s="87">
        <f t="shared" si="2"/>
        <v>2439120.6999999993</v>
      </c>
      <c r="K40" s="87">
        <f>IF(J40&lt;=0,0,J40)</f>
        <v>2439120.6999999993</v>
      </c>
      <c r="L40" s="85" t="s">
        <v>32</v>
      </c>
      <c r="M40" s="85" t="s">
        <v>22</v>
      </c>
      <c r="N40" s="85" t="s">
        <v>23</v>
      </c>
      <c r="O40" s="109">
        <v>45414</v>
      </c>
      <c r="P40" s="88" t="str">
        <f>IF(D:D&gt;800000000,_xlfn.XLOOKUP(B:B,DROPLIST!G:G,DROPLIST!H:H)&amp;RIGHT(C40,3)&amp;"-"&amp;RIGHT(D40,5),_xlfn.XLOOKUP(B:B,DROPLIST!G:G,DROPLIST!H:H)&amp;RIGHT(C40,3)&amp;"-"&amp;_xlfn.XLOOKUP(D:D,Tabela2[SAP Code],Tabela2[Coluna1]))</f>
        <v>SV085-25281</v>
      </c>
      <c r="Q40" s="88" t="e">
        <f>_xlfn.XLOOKUP(B:B,DROPLIST!G:G,DROPLIST!H:H) &amp; RIGHT(C40,3) &amp; "-" &amp; RIGHT(D40,5) &amp; "-" &amp; IFERROR(LEFT(#REF!, FIND(" ",#REF!)-1),#REF!) &amp; "-" &amp; _xlfn.XLOOKUP(L:L,DROPLIST!D:D,DROPLIST!E:E)</f>
        <v>#REF!</v>
      </c>
      <c r="R40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41" spans="1:18" s="10" customFormat="1" ht="20.100000000000001" customHeight="1" thickTop="1" thickBot="1" x14ac:dyDescent="0.35">
      <c r="A41" s="109">
        <v>45363</v>
      </c>
      <c r="B41" s="84" t="s">
        <v>19</v>
      </c>
      <c r="C41" s="84">
        <v>20240085</v>
      </c>
      <c r="D41" s="115">
        <v>800030798</v>
      </c>
      <c r="E41" s="132" t="str" cm="1">
        <f t="array" ref="E41">_xlfn.XLOOKUP(D41,Tabela2[[#All],[SAP Code]],Tabela2[[#All],[Supplier Name]])</f>
        <v>TIBERINA AUT MG COMP MET IND</v>
      </c>
      <c r="F41" s="85" t="s">
        <v>26</v>
      </c>
      <c r="G41" s="120">
        <v>54500000</v>
      </c>
      <c r="H41" s="86">
        <v>54500000</v>
      </c>
      <c r="I41" s="86">
        <v>10498310.59</v>
      </c>
      <c r="J41" s="87">
        <f t="shared" si="2"/>
        <v>44001689.409999996</v>
      </c>
      <c r="K41" s="87">
        <f>IF(J41&lt;=0,0,J41)</f>
        <v>44001689.409999996</v>
      </c>
      <c r="L41" s="85" t="s">
        <v>32</v>
      </c>
      <c r="M41" s="85" t="s">
        <v>22</v>
      </c>
      <c r="N41" s="85" t="s">
        <v>23</v>
      </c>
      <c r="O41" s="109">
        <v>45417</v>
      </c>
      <c r="P41" s="88" t="str">
        <f>IF(D:D&gt;800000000,_xlfn.XLOOKUP(B:B,DROPLIST!G:G,DROPLIST!H:H)&amp;RIGHT(C41,3)&amp;"-"&amp;RIGHT(D41,5),_xlfn.XLOOKUP(B:B,DROPLIST!G:G,DROPLIST!H:H)&amp;RIGHT(C41,3)&amp;"-"&amp;_xlfn.XLOOKUP(D:D,Tabela2[SAP Code],Tabela2[Coluna1]))</f>
        <v>SV085-30798</v>
      </c>
      <c r="Q41" s="88" t="e">
        <f>_xlfn.XLOOKUP(B:B,DROPLIST!G:G,DROPLIST!H:H) &amp; RIGHT(C41,3) &amp; "-" &amp; RIGHT(D41,5) &amp; "-" &amp; IFERROR(LEFT(#REF!, FIND(" ",#REF!)-1),#REF!) &amp; "-" &amp; _xlfn.XLOOKUP(L:L,DROPLIST!D:D,DROPLIST!E:E)</f>
        <v>#REF!</v>
      </c>
      <c r="R41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42" spans="1:18" s="10" customFormat="1" ht="20.100000000000001" customHeight="1" thickTop="1" thickBot="1" x14ac:dyDescent="0.35">
      <c r="A42" s="109">
        <v>45363</v>
      </c>
      <c r="B42" s="84" t="s">
        <v>19</v>
      </c>
      <c r="C42" s="84">
        <v>20240085</v>
      </c>
      <c r="D42" s="115">
        <v>800036904</v>
      </c>
      <c r="E42" s="132" t="str" cm="1">
        <f t="array" ref="E42">_xlfn.XLOOKUP(D42,Tabela2[[#All],[SAP Code]],Tabela2[[#All],[Supplier Name]])</f>
        <v>PROMA BRASIL AUTOMOTIVA LTDA</v>
      </c>
      <c r="F42" s="85" t="s">
        <v>26</v>
      </c>
      <c r="G42" s="120">
        <v>9229119</v>
      </c>
      <c r="H42" s="86">
        <v>9229119</v>
      </c>
      <c r="I42" s="86">
        <v>7653560.25</v>
      </c>
      <c r="J42" s="87">
        <f t="shared" si="2"/>
        <v>1575558.75</v>
      </c>
      <c r="K42" s="87">
        <f>IF(J42&lt;=0,0,J42)</f>
        <v>1575558.75</v>
      </c>
      <c r="L42" s="85" t="s">
        <v>32</v>
      </c>
      <c r="M42" s="85" t="s">
        <v>22</v>
      </c>
      <c r="N42" s="85" t="s">
        <v>23</v>
      </c>
      <c r="O42" s="109">
        <v>45414</v>
      </c>
      <c r="P42" s="88" t="str">
        <f>IF(D:D&gt;800000000,_xlfn.XLOOKUP(B:B,DROPLIST!G:G,DROPLIST!H:H)&amp;RIGHT(C42,3)&amp;"-"&amp;RIGHT(D42,5),_xlfn.XLOOKUP(B:B,DROPLIST!G:G,DROPLIST!H:H)&amp;RIGHT(C42,3)&amp;"-"&amp;_xlfn.XLOOKUP(D:D,Tabela2[SAP Code],Tabela2[Coluna1]))</f>
        <v>SV085-36904</v>
      </c>
      <c r="Q42" s="88" t="e">
        <f>_xlfn.XLOOKUP(B:B,DROPLIST!G:G,DROPLIST!H:H) &amp; RIGHT(C42,3) &amp; "-" &amp; RIGHT(D42,5) &amp; "-" &amp; IFERROR(LEFT(#REF!, FIND(" ",#REF!)-1),#REF!) &amp; "-" &amp; _xlfn.XLOOKUP(L:L,DROPLIST!D:D,DROPLIST!E:E)</f>
        <v>#REF!</v>
      </c>
      <c r="R42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43" spans="1:18" s="10" customFormat="1" ht="20.100000000000001" customHeight="1" thickTop="1" thickBot="1" x14ac:dyDescent="0.35">
      <c r="A43" s="109">
        <v>45363</v>
      </c>
      <c r="B43" s="84" t="s">
        <v>19</v>
      </c>
      <c r="C43" s="84">
        <v>20240085</v>
      </c>
      <c r="D43" s="115">
        <v>800006134</v>
      </c>
      <c r="E43" s="132" t="str" cm="1">
        <f t="array" ref="E43">_xlfn.XLOOKUP(D43,Tabela2[[#All],[SAP Code]],Tabela2[[#All],[Supplier Name]])</f>
        <v>LEAR DO BRA IND E COM INT. AUT. LTD</v>
      </c>
      <c r="F43" s="85" t="s">
        <v>26</v>
      </c>
      <c r="G43" s="120">
        <v>5558795</v>
      </c>
      <c r="H43" s="86">
        <v>5558795</v>
      </c>
      <c r="I43" s="86">
        <v>0</v>
      </c>
      <c r="J43" s="87">
        <f t="shared" si="2"/>
        <v>5558795</v>
      </c>
      <c r="K43" s="87">
        <f>IF(I43=0,H43,J43)</f>
        <v>5558795</v>
      </c>
      <c r="L43" s="85" t="s">
        <v>27</v>
      </c>
      <c r="M43" s="85" t="s">
        <v>22</v>
      </c>
      <c r="N43" s="85" t="s">
        <v>28</v>
      </c>
      <c r="O43" s="109">
        <v>45627</v>
      </c>
      <c r="P43" s="88" t="str">
        <f>IF(D:D&gt;800000000,_xlfn.XLOOKUP(B:B,DROPLIST!G:G,DROPLIST!H:H)&amp;RIGHT(C43,3)&amp;"-"&amp;RIGHT(D43,5),_xlfn.XLOOKUP(B:B,DROPLIST!G:G,DROPLIST!H:H)&amp;RIGHT(C43,3)&amp;"-"&amp;_xlfn.XLOOKUP(D:D,Tabela2[SAP Code],Tabela2[Coluna1]))</f>
        <v>SV085-06134</v>
      </c>
      <c r="Q43" s="88" t="e">
        <f>_xlfn.XLOOKUP(B:B,DROPLIST!G:G,DROPLIST!H:H) &amp; RIGHT(C43,3) &amp; "-" &amp; RIGHT(D43,5) &amp; "-" &amp; IFERROR(LEFT(#REF!, FIND(" ",#REF!)-1),#REF!) &amp; "-" &amp; _xlfn.XLOOKUP(L:L,DROPLIST!D:D,DROPLIST!E:E)</f>
        <v>#REF!</v>
      </c>
      <c r="R43" s="88" t="str">
        <f>IF(N:N&lt;&gt;"APROVADO","N/A",IF(IFERROR(_xlfn.XLOOKUP(P:P,PROJETOS!A:A,PROJETOS!A:A),"INSERIR ID DE PROJETO")="INSERIR ID DE PROJETO","INSERIR ID DE PROJETO","PROJETO INSERIDO"))</f>
        <v>N/A</v>
      </c>
    </row>
    <row r="44" spans="1:18" s="10" customFormat="1" ht="20.100000000000001" customHeight="1" thickTop="1" thickBot="1" x14ac:dyDescent="0.35">
      <c r="A44" s="109">
        <v>45363</v>
      </c>
      <c r="B44" s="84" t="s">
        <v>19</v>
      </c>
      <c r="C44" s="84">
        <v>20240085</v>
      </c>
      <c r="D44" s="115">
        <v>800006496</v>
      </c>
      <c r="E44" s="132" t="str" cm="1">
        <f t="array" ref="E44">_xlfn.XLOOKUP(D44,Tabela2[[#All],[SAP Code]],Tabela2[[#All],[Supplier Name]])</f>
        <v>SILA DO BRASIL LTDA</v>
      </c>
      <c r="F44" s="85" t="s">
        <v>26</v>
      </c>
      <c r="G44" s="120">
        <v>3555131.9600000009</v>
      </c>
      <c r="H44" s="86">
        <v>3555131.9600000009</v>
      </c>
      <c r="I44" s="86">
        <v>0</v>
      </c>
      <c r="J44" s="87">
        <f t="shared" si="2"/>
        <v>3555131.9600000009</v>
      </c>
      <c r="K44" s="87">
        <f>IF(I44=0,H44,J44)</f>
        <v>3555131.9600000009</v>
      </c>
      <c r="L44" s="85" t="s">
        <v>27</v>
      </c>
      <c r="M44" s="85" t="s">
        <v>31</v>
      </c>
      <c r="N44" s="85" t="s">
        <v>28</v>
      </c>
      <c r="O44" s="109">
        <v>45627</v>
      </c>
      <c r="P44" s="88" t="str">
        <f>IF(D:D&gt;800000000,_xlfn.XLOOKUP(B:B,DROPLIST!G:G,DROPLIST!H:H)&amp;RIGHT(C44,3)&amp;"-"&amp;RIGHT(D44,5),_xlfn.XLOOKUP(B:B,DROPLIST!G:G,DROPLIST!H:H)&amp;RIGHT(C44,3)&amp;"-"&amp;_xlfn.XLOOKUP(D:D,Tabela2[SAP Code],Tabela2[Coluna1]))</f>
        <v>SV085-06496</v>
      </c>
      <c r="Q44" s="88" t="e">
        <f>_xlfn.XLOOKUP(B:B,DROPLIST!G:G,DROPLIST!H:H) &amp; RIGHT(C44,3) &amp; "-" &amp; RIGHT(D44,5) &amp; "-" &amp; IFERROR(LEFT(#REF!, FIND(" ",#REF!)-1),#REF!) &amp; "-" &amp; _xlfn.XLOOKUP(L:L,DROPLIST!D:D,DROPLIST!E:E)</f>
        <v>#REF!</v>
      </c>
      <c r="R44" s="88" t="str">
        <f>IF(N:N&lt;&gt;"APROVADO","N/A",IF(IFERROR(_xlfn.XLOOKUP(P:P,PROJETOS!A:A,PROJETOS!A:A),"INSERIR ID DE PROJETO")="INSERIR ID DE PROJETO","INSERIR ID DE PROJETO","PROJETO INSERIDO"))</f>
        <v>N/A</v>
      </c>
    </row>
    <row r="45" spans="1:18" s="10" customFormat="1" ht="20.100000000000001" customHeight="1" thickTop="1" thickBot="1" x14ac:dyDescent="0.35">
      <c r="A45" s="109">
        <v>45363</v>
      </c>
      <c r="B45" s="84" t="s">
        <v>19</v>
      </c>
      <c r="C45" s="84">
        <v>20240085</v>
      </c>
      <c r="D45" s="115">
        <v>800004348</v>
      </c>
      <c r="E45" s="132" t="str" cm="1">
        <f t="array" ref="E45">_xlfn.XLOOKUP(D45,Tabela2[[#All],[SAP Code]],Tabela2[[#All],[Supplier Name]])</f>
        <v>SEOYON INTECH FAB. DE SIST. INT. AU</v>
      </c>
      <c r="F45" s="85" t="s">
        <v>26</v>
      </c>
      <c r="G45" s="120">
        <v>3200000</v>
      </c>
      <c r="H45" s="86">
        <v>3200000</v>
      </c>
      <c r="I45" s="86">
        <v>0</v>
      </c>
      <c r="J45" s="87">
        <f t="shared" si="2"/>
        <v>3200000</v>
      </c>
      <c r="K45" s="87">
        <f>IF(I45=0,H45,J45)</f>
        <v>3200000</v>
      </c>
      <c r="L45" s="85" t="s">
        <v>27</v>
      </c>
      <c r="M45" s="85" t="s">
        <v>31</v>
      </c>
      <c r="N45" s="85" t="s">
        <v>28</v>
      </c>
      <c r="O45" s="109">
        <v>45627</v>
      </c>
      <c r="P45" s="88" t="str">
        <f>IF(D:D&gt;800000000,_xlfn.XLOOKUP(B:B,DROPLIST!G:G,DROPLIST!H:H)&amp;RIGHT(C45,3)&amp;"-"&amp;RIGHT(D45,5),_xlfn.XLOOKUP(B:B,DROPLIST!G:G,DROPLIST!H:H)&amp;RIGHT(C45,3)&amp;"-"&amp;_xlfn.XLOOKUP(D:D,Tabela2[SAP Code],Tabela2[Coluna1]))</f>
        <v>SV085-04348</v>
      </c>
      <c r="Q45" s="88" t="e">
        <f>_xlfn.XLOOKUP(B:B,DROPLIST!G:G,DROPLIST!H:H) &amp; RIGHT(C45,3) &amp; "-" &amp; RIGHT(D45,5) &amp; "-" &amp; IFERROR(LEFT(#REF!, FIND(" ",#REF!)-1),#REF!) &amp; "-" &amp; _xlfn.XLOOKUP(L:L,DROPLIST!D:D,DROPLIST!E:E)</f>
        <v>#REF!</v>
      </c>
      <c r="R45" s="88" t="str">
        <f>IF(N:N&lt;&gt;"APROVADO","N/A",IF(IFERROR(_xlfn.XLOOKUP(P:P,PROJETOS!A:A,PROJETOS!A:A),"INSERIR ID DE PROJETO")="INSERIR ID DE PROJETO","INSERIR ID DE PROJETO","PROJETO INSERIDO"))</f>
        <v>N/A</v>
      </c>
    </row>
    <row r="46" spans="1:18" ht="20.100000000000001" customHeight="1" thickTop="1" thickBot="1" x14ac:dyDescent="0.3">
      <c r="A46" s="109">
        <v>45363</v>
      </c>
      <c r="B46" s="84" t="s">
        <v>19</v>
      </c>
      <c r="C46" s="84">
        <v>20240085</v>
      </c>
      <c r="D46" s="115">
        <v>800042478</v>
      </c>
      <c r="E46" s="132" t="str" cm="1">
        <f t="array" ref="E46">_xlfn.XLOOKUP(D46,Tabela2[[#All],[SAP Code]],Tabela2[[#All],[Supplier Name]])</f>
        <v>CONTITECH DO BRASIL PRODUTOS AUTOMO</v>
      </c>
      <c r="F46" s="85" t="s">
        <v>26</v>
      </c>
      <c r="G46" s="120">
        <v>1780000</v>
      </c>
      <c r="H46" s="86">
        <v>1780000</v>
      </c>
      <c r="I46" s="86">
        <v>0</v>
      </c>
      <c r="J46" s="87">
        <f t="shared" si="2"/>
        <v>1780000</v>
      </c>
      <c r="K46" s="87">
        <f>IF(I46=0,H46,J46)</f>
        <v>1780000</v>
      </c>
      <c r="L46" s="85" t="s">
        <v>27</v>
      </c>
      <c r="M46" s="85" t="s">
        <v>31</v>
      </c>
      <c r="N46" s="85" t="s">
        <v>28</v>
      </c>
      <c r="O46" s="109">
        <v>45627</v>
      </c>
      <c r="P46" s="88" t="str">
        <f>IF(D:D&gt;800000000,_xlfn.XLOOKUP(B:B,DROPLIST!G:G,DROPLIST!H:H)&amp;RIGHT(C46,3)&amp;"-"&amp;RIGHT(D46,5),_xlfn.XLOOKUP(B:B,DROPLIST!G:G,DROPLIST!H:H)&amp;RIGHT(C46,3)&amp;"-"&amp;_xlfn.XLOOKUP(D:D,Tabela2[SAP Code],Tabela2[Coluna1]))</f>
        <v>SV085-42478</v>
      </c>
      <c r="Q46" s="88" t="e">
        <f>_xlfn.XLOOKUP(B:B,DROPLIST!G:G,DROPLIST!H:H) &amp; RIGHT(C46,3) &amp; "-" &amp; RIGHT(D46,5) &amp; "-" &amp; IFERROR(LEFT(#REF!, FIND(" ",#REF!)-1),#REF!) &amp; "-" &amp; _xlfn.XLOOKUP(L:L,DROPLIST!D:D,DROPLIST!E:E)</f>
        <v>#REF!</v>
      </c>
      <c r="R46" s="88" t="str">
        <f>IF(N:N&lt;&gt;"APROVADO","N/A",IF(IFERROR(_xlfn.XLOOKUP(P:P,PROJETOS!A:A,PROJETOS!A:A),"INSERIR ID DE PROJETO")="INSERIR ID DE PROJETO","INSERIR ID DE PROJETO","PROJETO INSERIDO"))</f>
        <v>N/A</v>
      </c>
    </row>
    <row r="47" spans="1:18" ht="20.100000000000001" customHeight="1" thickTop="1" thickBot="1" x14ac:dyDescent="0.3">
      <c r="A47" s="109">
        <v>45363</v>
      </c>
      <c r="B47" s="84" t="s">
        <v>19</v>
      </c>
      <c r="C47" s="84">
        <v>20240085</v>
      </c>
      <c r="D47" s="115">
        <v>800006248</v>
      </c>
      <c r="E47" s="132" t="str" cm="1">
        <f t="array" ref="E47">_xlfn.XLOOKUP(D47,Tabela2[[#All],[SAP Code]],Tabela2[[#All],[Supplier Name]])</f>
        <v>MAGNA DO BRASIL PRODUTOS</v>
      </c>
      <c r="F47" s="85" t="s">
        <v>26</v>
      </c>
      <c r="G47" s="120">
        <v>1402356.76</v>
      </c>
      <c r="H47" s="86">
        <v>1402356.76</v>
      </c>
      <c r="I47" s="86">
        <v>0</v>
      </c>
      <c r="J47" s="87">
        <f t="shared" si="2"/>
        <v>1402356.76</v>
      </c>
      <c r="K47" s="87">
        <f>IF(I47=0,H47,J47)</f>
        <v>1402356.76</v>
      </c>
      <c r="L47" s="85" t="s">
        <v>27</v>
      </c>
      <c r="M47" s="85" t="s">
        <v>22</v>
      </c>
      <c r="N47" s="85" t="s">
        <v>28</v>
      </c>
      <c r="O47" s="109">
        <v>45627</v>
      </c>
      <c r="P47" s="88" t="str">
        <f>IF(D:D&gt;800000000,_xlfn.XLOOKUP(B:B,DROPLIST!G:G,DROPLIST!H:H)&amp;RIGHT(C47,3)&amp;"-"&amp;RIGHT(D47,5),_xlfn.XLOOKUP(B:B,DROPLIST!G:G,DROPLIST!H:H)&amp;RIGHT(C47,3)&amp;"-"&amp;_xlfn.XLOOKUP(D:D,Tabela2[SAP Code],Tabela2[Coluna1]))</f>
        <v>SV085-06248</v>
      </c>
      <c r="Q47" s="88" t="e">
        <f>_xlfn.XLOOKUP(B:B,DROPLIST!G:G,DROPLIST!H:H) &amp; RIGHT(C47,3) &amp; "-" &amp; RIGHT(D47,5) &amp; "-" &amp; IFERROR(LEFT(#REF!, FIND(" ",#REF!)-1),#REF!) &amp; "-" &amp; _xlfn.XLOOKUP(L:L,DROPLIST!D:D,DROPLIST!E:E)</f>
        <v>#REF!</v>
      </c>
      <c r="R47" s="88" t="str">
        <f>IF(N:N&lt;&gt;"APROVADO","N/A",IF(IFERROR(_xlfn.XLOOKUP(P:P,PROJETOS!A:A,PROJETOS!A:A),"INSERIR ID DE PROJETO")="INSERIR ID DE PROJETO","INSERIR ID DE PROJETO","PROJETO INSERIDO"))</f>
        <v>N/A</v>
      </c>
    </row>
    <row r="48" spans="1:18" ht="20.100000000000001" customHeight="1" thickTop="1" thickBot="1" x14ac:dyDescent="0.3">
      <c r="A48" s="109">
        <v>45363</v>
      </c>
      <c r="B48" s="84" t="s">
        <v>19</v>
      </c>
      <c r="C48" s="84">
        <v>20240085</v>
      </c>
      <c r="D48" s="115">
        <v>800002731</v>
      </c>
      <c r="E48" s="132" t="str" cm="1">
        <f t="array" ref="E48">_xlfn.XLOOKUP(D48,Tabela2[[#All],[SAP Code]],Tabela2[[#All],[Supplier Name]])</f>
        <v>SODECIA MINAS GERAIS IND. COMP. AUT</v>
      </c>
      <c r="F48" s="85" t="s">
        <v>26</v>
      </c>
      <c r="G48" s="120">
        <v>1372314.05</v>
      </c>
      <c r="H48" s="86">
        <v>1372314.05</v>
      </c>
      <c r="I48" s="86">
        <v>1262621</v>
      </c>
      <c r="J48" s="87">
        <f t="shared" si="2"/>
        <v>109693.05000000005</v>
      </c>
      <c r="K48" s="87">
        <f>IF(J48&lt;=0,0,J48)</f>
        <v>109693.05000000005</v>
      </c>
      <c r="L48" s="85" t="s">
        <v>25</v>
      </c>
      <c r="M48" s="85" t="s">
        <v>22</v>
      </c>
      <c r="N48" s="85" t="s">
        <v>23</v>
      </c>
      <c r="O48" s="109">
        <v>45627</v>
      </c>
      <c r="P48" s="88" t="str">
        <f>IF(D:D&gt;800000000,_xlfn.XLOOKUP(B:B,DROPLIST!G:G,DROPLIST!H:H)&amp;RIGHT(C48,3)&amp;"-"&amp;RIGHT(D48,5),_xlfn.XLOOKUP(B:B,DROPLIST!G:G,DROPLIST!H:H)&amp;RIGHT(C48,3)&amp;"-"&amp;_xlfn.XLOOKUP(D:D,Tabela2[SAP Code],Tabela2[Coluna1]))</f>
        <v>SV085-02731</v>
      </c>
      <c r="Q48" s="88" t="e">
        <f>_xlfn.XLOOKUP(B:B,DROPLIST!G:G,DROPLIST!H:H) &amp; RIGHT(C48,3) &amp; "-" &amp; RIGHT(D48,5) &amp; "-" &amp; IFERROR(LEFT(#REF!, FIND(" ",#REF!)-1),#REF!) &amp; "-" &amp; _xlfn.XLOOKUP(L:L,DROPLIST!D:D,DROPLIST!E:E)</f>
        <v>#REF!</v>
      </c>
      <c r="R48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49" spans="1:18" ht="20.100000000000001" customHeight="1" thickTop="1" thickBot="1" x14ac:dyDescent="0.3">
      <c r="A49" s="109">
        <v>45363</v>
      </c>
      <c r="B49" s="84" t="s">
        <v>19</v>
      </c>
      <c r="C49" s="84">
        <v>20240085</v>
      </c>
      <c r="D49" s="115">
        <v>800027687</v>
      </c>
      <c r="E49" s="132" t="str" cm="1">
        <f t="array" ref="E49">_xlfn.XLOOKUP(D49,Tabela2[[#All],[SAP Code]],Tabela2[[#All],[Supplier Name]])</f>
        <v>BAOMARC SOLUCOES AUTOMOTIVAS BRASIL</v>
      </c>
      <c r="F49" s="85" t="s">
        <v>26</v>
      </c>
      <c r="G49" s="120">
        <v>700000</v>
      </c>
      <c r="H49" s="86">
        <v>700000</v>
      </c>
      <c r="I49" s="86">
        <v>718908.46</v>
      </c>
      <c r="J49" s="87">
        <f t="shared" si="2"/>
        <v>-18908.459999999963</v>
      </c>
      <c r="K49" s="87">
        <f>IF(J49&lt;=0,0,J49)</f>
        <v>0</v>
      </c>
      <c r="L49" s="85" t="s">
        <v>32</v>
      </c>
      <c r="M49" s="85" t="s">
        <v>22</v>
      </c>
      <c r="N49" s="85" t="s">
        <v>23</v>
      </c>
      <c r="O49" s="109">
        <v>45627</v>
      </c>
      <c r="P49" s="88" t="str">
        <f>IF(D:D&gt;800000000,_xlfn.XLOOKUP(B:B,DROPLIST!G:G,DROPLIST!H:H)&amp;RIGHT(C49,3)&amp;"-"&amp;RIGHT(D49,5),_xlfn.XLOOKUP(B:B,DROPLIST!G:G,DROPLIST!H:H)&amp;RIGHT(C49,3)&amp;"-"&amp;_xlfn.XLOOKUP(D:D,Tabela2[SAP Code],Tabela2[Coluna1]))</f>
        <v>SV085-27687</v>
      </c>
      <c r="Q49" s="88" t="e">
        <f>_xlfn.XLOOKUP(B:B,DROPLIST!G:G,DROPLIST!H:H) &amp; RIGHT(C49,3) &amp; "-" &amp; RIGHT(D49,5) &amp; "-" &amp; IFERROR(LEFT(#REF!, FIND(" ",#REF!)-1),#REF!) &amp; "-" &amp; _xlfn.XLOOKUP(L:L,DROPLIST!D:D,DROPLIST!E:E)</f>
        <v>#REF!</v>
      </c>
      <c r="R49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50" spans="1:18" ht="20.100000000000001" customHeight="1" thickTop="1" thickBot="1" x14ac:dyDescent="0.3">
      <c r="A50" s="109">
        <v>45363</v>
      </c>
      <c r="B50" s="84" t="s">
        <v>19</v>
      </c>
      <c r="C50" s="84">
        <v>20240085</v>
      </c>
      <c r="D50" s="115">
        <v>800006330</v>
      </c>
      <c r="E50" s="132" t="str" cm="1">
        <f t="array" ref="E50">_xlfn.XLOOKUP(D50,Tabela2[[#All],[SAP Code]],Tabela2[[#All],[Supplier Name]])</f>
        <v>ADLER PTI S A</v>
      </c>
      <c r="F50" s="85" t="s">
        <v>26</v>
      </c>
      <c r="G50" s="120">
        <v>704350</v>
      </c>
      <c r="H50" s="86">
        <v>704350</v>
      </c>
      <c r="I50" s="86">
        <v>0</v>
      </c>
      <c r="J50" s="87">
        <f t="shared" si="2"/>
        <v>704350</v>
      </c>
      <c r="K50" s="87">
        <f>IF(I50=0,H50,J50)</f>
        <v>704350</v>
      </c>
      <c r="L50" s="85" t="s">
        <v>32</v>
      </c>
      <c r="M50" s="85" t="s">
        <v>31</v>
      </c>
      <c r="N50" s="85" t="s">
        <v>28</v>
      </c>
      <c r="O50" s="109">
        <v>45627</v>
      </c>
      <c r="P50" s="88" t="str">
        <f>IF(D:D&gt;800000000,_xlfn.XLOOKUP(B:B,DROPLIST!G:G,DROPLIST!H:H)&amp;RIGHT(C50,3)&amp;"-"&amp;RIGHT(D50,5),_xlfn.XLOOKUP(B:B,DROPLIST!G:G,DROPLIST!H:H)&amp;RIGHT(C50,3)&amp;"-"&amp;_xlfn.XLOOKUP(D:D,Tabela2[SAP Code],Tabela2[Coluna1]))</f>
        <v>SV085-06330</v>
      </c>
      <c r="Q50" s="88" t="e">
        <f>_xlfn.XLOOKUP(B:B,DROPLIST!G:G,DROPLIST!H:H) &amp; RIGHT(C50,3) &amp; "-" &amp; RIGHT(D50,5) &amp; "-" &amp; IFERROR(LEFT(#REF!, FIND(" ",#REF!)-1),#REF!) &amp; "-" &amp; _xlfn.XLOOKUP(L:L,DROPLIST!D:D,DROPLIST!E:E)</f>
        <v>#REF!</v>
      </c>
      <c r="R50" s="88" t="str">
        <f>IF(N:N&lt;&gt;"APROVADO","N/A",IF(IFERROR(_xlfn.XLOOKUP(P:P,PROJETOS!A:A,PROJETOS!A:A),"INSERIR ID DE PROJETO")="INSERIR ID DE PROJETO","INSERIR ID DE PROJETO","PROJETO INSERIDO"))</f>
        <v>N/A</v>
      </c>
    </row>
    <row r="51" spans="1:18" ht="20.100000000000001" customHeight="1" thickTop="1" thickBot="1" x14ac:dyDescent="0.3">
      <c r="A51" s="109">
        <v>45363</v>
      </c>
      <c r="B51" s="84" t="s">
        <v>19</v>
      </c>
      <c r="C51" s="84">
        <v>20240085</v>
      </c>
      <c r="D51" s="115">
        <v>800000022</v>
      </c>
      <c r="E51" s="132" t="str" cm="1">
        <f t="array" ref="E51">_xlfn.XLOOKUP(D51,Tabela2[[#All],[SAP Code]],Tabela2[[#All],[Supplier Name]])</f>
        <v>MARELLI SISTEMAS AUTOMOTIVOS INDUST</v>
      </c>
      <c r="F51" s="85" t="s">
        <v>26</v>
      </c>
      <c r="G51" s="120">
        <v>503000</v>
      </c>
      <c r="H51" s="86">
        <v>503000</v>
      </c>
      <c r="I51" s="86">
        <v>503000</v>
      </c>
      <c r="J51" s="87">
        <f t="shared" si="2"/>
        <v>0</v>
      </c>
      <c r="K51" s="87">
        <f>IF(J51&lt;=0,0,J51)</f>
        <v>0</v>
      </c>
      <c r="L51" s="85" t="s">
        <v>27</v>
      </c>
      <c r="M51" s="85" t="s">
        <v>22</v>
      </c>
      <c r="N51" s="85" t="s">
        <v>23</v>
      </c>
      <c r="O51" s="109">
        <v>45627</v>
      </c>
      <c r="P51" s="88" t="str">
        <f>IF(D:D&gt;800000000,_xlfn.XLOOKUP(B:B,DROPLIST!G:G,DROPLIST!H:H)&amp;RIGHT(C51,3)&amp;"-"&amp;RIGHT(D51,5),_xlfn.XLOOKUP(B:B,DROPLIST!G:G,DROPLIST!H:H)&amp;RIGHT(C51,3)&amp;"-"&amp;_xlfn.XLOOKUP(D:D,Tabela2[SAP Code],Tabela2[Coluna1]))</f>
        <v>SV085-00022</v>
      </c>
      <c r="Q51" s="88" t="e">
        <f>_xlfn.XLOOKUP(B:B,DROPLIST!G:G,DROPLIST!H:H) &amp; RIGHT(C51,3) &amp; "-" &amp; RIGHT(D51,5) &amp; "-" &amp; IFERROR(LEFT(#REF!, FIND(" ",#REF!)-1),#REF!) &amp; "-" &amp; _xlfn.XLOOKUP(L:L,DROPLIST!D:D,DROPLIST!E:E)</f>
        <v>#REF!</v>
      </c>
      <c r="R51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52" spans="1:18" ht="20.100000000000001" customHeight="1" thickTop="1" thickBot="1" x14ac:dyDescent="0.3">
      <c r="A52" s="109">
        <v>45363</v>
      </c>
      <c r="B52" s="84" t="s">
        <v>19</v>
      </c>
      <c r="C52" s="84">
        <v>20240085</v>
      </c>
      <c r="D52" s="115">
        <v>800038691</v>
      </c>
      <c r="E52" s="132" t="str" cm="1">
        <f t="array" ref="E52">_xlfn.XLOOKUP(D52,Tabela2[[#All],[SAP Code]],Tabela2[[#All],[Supplier Name]])</f>
        <v>AP BETIM COMERCIO PECAS AUTOMOTIVAS</v>
      </c>
      <c r="F52" s="85" t="s">
        <v>26</v>
      </c>
      <c r="G52" s="120">
        <v>479920</v>
      </c>
      <c r="H52" s="86">
        <v>479920</v>
      </c>
      <c r="I52" s="86">
        <v>0</v>
      </c>
      <c r="J52" s="87">
        <f t="shared" si="2"/>
        <v>479920</v>
      </c>
      <c r="K52" s="87">
        <f t="shared" ref="K52:K59" si="5">IF(I52=0,H52,J52)</f>
        <v>479920</v>
      </c>
      <c r="L52" s="85" t="s">
        <v>32</v>
      </c>
      <c r="M52" s="85" t="s">
        <v>31</v>
      </c>
      <c r="N52" s="85" t="s">
        <v>28</v>
      </c>
      <c r="O52" s="109">
        <v>45627</v>
      </c>
      <c r="P52" s="88" t="str">
        <f>IF(D:D&gt;800000000,_xlfn.XLOOKUP(B:B,DROPLIST!G:G,DROPLIST!H:H)&amp;RIGHT(C52,3)&amp;"-"&amp;RIGHT(D52,5),_xlfn.XLOOKUP(B:B,DROPLIST!G:G,DROPLIST!H:H)&amp;RIGHT(C52,3)&amp;"-"&amp;_xlfn.XLOOKUP(D:D,Tabela2[SAP Code],Tabela2[Coluna1]))</f>
        <v>SV085-38691</v>
      </c>
      <c r="Q52" s="88" t="e">
        <f>_xlfn.XLOOKUP(B:B,DROPLIST!G:G,DROPLIST!H:H) &amp; RIGHT(C52,3) &amp; "-" &amp; RIGHT(D52,5) &amp; "-" &amp; IFERROR(LEFT(#REF!, FIND(" ",#REF!)-1),#REF!) &amp; "-" &amp; _xlfn.XLOOKUP(L:L,DROPLIST!D:D,DROPLIST!E:E)</f>
        <v>#REF!</v>
      </c>
      <c r="R52" s="88" t="str">
        <f>IF(N:N&lt;&gt;"APROVADO","N/A",IF(IFERROR(_xlfn.XLOOKUP(P:P,PROJETOS!A:A,PROJETOS!A:A),"INSERIR ID DE PROJETO")="INSERIR ID DE PROJETO","INSERIR ID DE PROJETO","PROJETO INSERIDO"))</f>
        <v>N/A</v>
      </c>
    </row>
    <row r="53" spans="1:18" ht="20.100000000000001" customHeight="1" thickTop="1" thickBot="1" x14ac:dyDescent="0.3">
      <c r="A53" s="109">
        <v>45363</v>
      </c>
      <c r="B53" s="84" t="s">
        <v>19</v>
      </c>
      <c r="C53" s="84">
        <v>20240085</v>
      </c>
      <c r="D53" s="115">
        <v>800012835</v>
      </c>
      <c r="E53" s="132" t="str" cm="1">
        <f t="array" ref="E53">_xlfn.XLOOKUP(D53,Tabela2[[#All],[SAP Code]],Tabela2[[#All],[Supplier Name]])</f>
        <v>NEXTEER INDUSTRIA E COMERCIO DE SIS</v>
      </c>
      <c r="F53" s="85" t="s">
        <v>26</v>
      </c>
      <c r="G53" s="120">
        <v>245500</v>
      </c>
      <c r="H53" s="86">
        <v>245500</v>
      </c>
      <c r="I53" s="86">
        <v>0</v>
      </c>
      <c r="J53" s="87">
        <f t="shared" si="2"/>
        <v>245500</v>
      </c>
      <c r="K53" s="87">
        <f t="shared" si="5"/>
        <v>245500</v>
      </c>
      <c r="L53" s="85" t="s">
        <v>27</v>
      </c>
      <c r="M53" s="85" t="s">
        <v>22</v>
      </c>
      <c r="N53" s="85" t="s">
        <v>28</v>
      </c>
      <c r="O53" s="109">
        <v>45627</v>
      </c>
      <c r="P53" s="88" t="str">
        <f>IF(D:D&gt;800000000,_xlfn.XLOOKUP(B:B,DROPLIST!G:G,DROPLIST!H:H)&amp;RIGHT(C53,3)&amp;"-"&amp;RIGHT(D53,5),_xlfn.XLOOKUP(B:B,DROPLIST!G:G,DROPLIST!H:H)&amp;RIGHT(C53,3)&amp;"-"&amp;_xlfn.XLOOKUP(D:D,Tabela2[SAP Code],Tabela2[Coluna1]))</f>
        <v>SV085-12835</v>
      </c>
      <c r="Q53" s="88" t="e">
        <f>_xlfn.XLOOKUP(B:B,DROPLIST!G:G,DROPLIST!H:H) &amp; RIGHT(C53,3) &amp; "-" &amp; RIGHT(D53,5) &amp; "-" &amp; IFERROR(LEFT(#REF!, FIND(" ",#REF!)-1),#REF!) &amp; "-" &amp; _xlfn.XLOOKUP(L:L,DROPLIST!D:D,DROPLIST!E:E)</f>
        <v>#REF!</v>
      </c>
      <c r="R53" s="88" t="str">
        <f>IF(N:N&lt;&gt;"APROVADO","N/A",IF(IFERROR(_xlfn.XLOOKUP(P:P,PROJETOS!A:A,PROJETOS!A:A),"INSERIR ID DE PROJETO")="INSERIR ID DE PROJETO","INSERIR ID DE PROJETO","PROJETO INSERIDO"))</f>
        <v>N/A</v>
      </c>
    </row>
    <row r="54" spans="1:18" ht="20.100000000000001" customHeight="1" thickTop="1" thickBot="1" x14ac:dyDescent="0.3">
      <c r="A54" s="109">
        <v>45363</v>
      </c>
      <c r="B54" s="84" t="s">
        <v>19</v>
      </c>
      <c r="C54" s="84">
        <v>20240085</v>
      </c>
      <c r="D54" s="115">
        <v>800006503</v>
      </c>
      <c r="E54" s="132" t="str" cm="1">
        <f t="array" ref="E54">_xlfn.XLOOKUP(D54,Tabela2[[#All],[SAP Code]],Tabela2[[#All],[Supplier Name]])</f>
        <v>COOPER-STANDARD AUTOMOTIVE BRASIL S</v>
      </c>
      <c r="F54" s="85" t="s">
        <v>26</v>
      </c>
      <c r="G54" s="120">
        <v>27000</v>
      </c>
      <c r="H54" s="86">
        <v>27000</v>
      </c>
      <c r="I54" s="86">
        <v>0</v>
      </c>
      <c r="J54" s="87">
        <f t="shared" si="2"/>
        <v>27000</v>
      </c>
      <c r="K54" s="87">
        <f t="shared" si="5"/>
        <v>27000</v>
      </c>
      <c r="L54" s="85" t="s">
        <v>32</v>
      </c>
      <c r="M54" s="85" t="s">
        <v>22</v>
      </c>
      <c r="N54" s="85" t="s">
        <v>28</v>
      </c>
      <c r="O54" s="109">
        <v>45627</v>
      </c>
      <c r="P54" s="88" t="str">
        <f>IF(D:D&gt;800000000,_xlfn.XLOOKUP(B:B,DROPLIST!G:G,DROPLIST!H:H)&amp;RIGHT(C54,3)&amp;"-"&amp;RIGHT(D54,5),_xlfn.XLOOKUP(B:B,DROPLIST!G:G,DROPLIST!H:H)&amp;RIGHT(C54,3)&amp;"-"&amp;_xlfn.XLOOKUP(D:D,Tabela2[SAP Code],Tabela2[Coluna1]))</f>
        <v>SV085-06503</v>
      </c>
      <c r="Q54" s="88" t="e">
        <f>_xlfn.XLOOKUP(B:B,DROPLIST!G:G,DROPLIST!H:H) &amp; RIGHT(C54,3) &amp; "-" &amp; RIGHT(D54,5) &amp; "-" &amp; IFERROR(LEFT(#REF!, FIND(" ",#REF!)-1),#REF!) &amp; "-" &amp; _xlfn.XLOOKUP(L:L,DROPLIST!D:D,DROPLIST!E:E)</f>
        <v>#REF!</v>
      </c>
      <c r="R54" s="88" t="str">
        <f>IF(N:N&lt;&gt;"APROVADO","N/A",IF(IFERROR(_xlfn.XLOOKUP(P:P,PROJETOS!A:A,PROJETOS!A:A),"INSERIR ID DE PROJETO")="INSERIR ID DE PROJETO","INSERIR ID DE PROJETO","PROJETO INSERIDO"))</f>
        <v>N/A</v>
      </c>
    </row>
    <row r="55" spans="1:18" ht="20.100000000000001" customHeight="1" thickTop="1" thickBot="1" x14ac:dyDescent="0.3">
      <c r="A55" s="109">
        <v>45363</v>
      </c>
      <c r="B55" s="84" t="s">
        <v>19</v>
      </c>
      <c r="C55" s="84">
        <v>20240085</v>
      </c>
      <c r="D55" s="115">
        <v>800046699</v>
      </c>
      <c r="E55" s="132" t="str" cm="1">
        <f t="array" ref="E55">_xlfn.XLOOKUP(D55,Tabela2[[#All],[SAP Code]],Tabela2[[#All],[Supplier Name]])</f>
        <v>DENSO DO BRASIL LTDA</v>
      </c>
      <c r="F55" s="85" t="s">
        <v>26</v>
      </c>
      <c r="G55" s="120">
        <v>0</v>
      </c>
      <c r="H55" s="86">
        <v>0</v>
      </c>
      <c r="I55" s="86">
        <v>0</v>
      </c>
      <c r="J55" s="87">
        <f t="shared" si="2"/>
        <v>0</v>
      </c>
      <c r="K55" s="87">
        <f t="shared" si="5"/>
        <v>0</v>
      </c>
      <c r="L55" s="85" t="s">
        <v>32</v>
      </c>
      <c r="M55" s="85" t="s">
        <v>37</v>
      </c>
      <c r="N55" s="85" t="s">
        <v>28</v>
      </c>
      <c r="O55" s="109">
        <v>45627</v>
      </c>
      <c r="P55" s="88" t="str">
        <f>IF(D:D&gt;800000000,_xlfn.XLOOKUP(B:B,DROPLIST!G:G,DROPLIST!H:H)&amp;RIGHT(C55,3)&amp;"-"&amp;RIGHT(D55,5),_xlfn.XLOOKUP(B:B,DROPLIST!G:G,DROPLIST!H:H)&amp;RIGHT(C55,3)&amp;"-"&amp;_xlfn.XLOOKUP(D:D,Tabela2[SAP Code],Tabela2[Coluna1]))</f>
        <v>SV085-46699</v>
      </c>
      <c r="Q55" s="88" t="e">
        <f>_xlfn.XLOOKUP(B:B,DROPLIST!G:G,DROPLIST!H:H) &amp; RIGHT(C55,3) &amp; "-" &amp; RIGHT(D55,5) &amp; "-" &amp; IFERROR(LEFT(#REF!, FIND(" ",#REF!)-1),#REF!) &amp; "-" &amp; _xlfn.XLOOKUP(L:L,DROPLIST!D:D,DROPLIST!E:E)</f>
        <v>#REF!</v>
      </c>
      <c r="R55" s="88" t="str">
        <f>IF(N:N&lt;&gt;"APROVADO","N/A",IF(IFERROR(_xlfn.XLOOKUP(P:P,PROJETOS!A:A,PROJETOS!A:A),"INSERIR ID DE PROJETO")="INSERIR ID DE PROJETO","INSERIR ID DE PROJETO","PROJETO INSERIDO"))</f>
        <v>N/A</v>
      </c>
    </row>
    <row r="56" spans="1:18" ht="20.100000000000001" customHeight="1" thickTop="1" thickBot="1" x14ac:dyDescent="0.3">
      <c r="A56" s="109">
        <v>45363</v>
      </c>
      <c r="B56" s="84" t="s">
        <v>19</v>
      </c>
      <c r="C56" s="84">
        <v>20240085</v>
      </c>
      <c r="D56" s="115">
        <v>800046778</v>
      </c>
      <c r="E56" s="132" t="str" cm="1">
        <f t="array" ref="E56">_xlfn.XLOOKUP(D56,Tabela2[[#All],[SAP Code]],Tabela2[[#All],[Supplier Name]])</f>
        <v>DENSO DO BRASIL LTDA</v>
      </c>
      <c r="F56" s="85" t="s">
        <v>26</v>
      </c>
      <c r="G56" s="120">
        <v>0</v>
      </c>
      <c r="H56" s="86">
        <v>0</v>
      </c>
      <c r="I56" s="86">
        <v>0</v>
      </c>
      <c r="J56" s="87">
        <f t="shared" si="2"/>
        <v>0</v>
      </c>
      <c r="K56" s="87">
        <f t="shared" si="5"/>
        <v>0</v>
      </c>
      <c r="L56" s="85" t="s">
        <v>27</v>
      </c>
      <c r="M56" s="85" t="s">
        <v>22</v>
      </c>
      <c r="N56" s="85" t="s">
        <v>28</v>
      </c>
      <c r="O56" s="109">
        <v>45627</v>
      </c>
      <c r="P56" s="88" t="str">
        <f>IF(D:D&gt;800000000,_xlfn.XLOOKUP(B:B,DROPLIST!G:G,DROPLIST!H:H)&amp;RIGHT(C56,3)&amp;"-"&amp;RIGHT(D56,5),_xlfn.XLOOKUP(B:B,DROPLIST!G:G,DROPLIST!H:H)&amp;RIGHT(C56,3)&amp;"-"&amp;_xlfn.XLOOKUP(D:D,Tabela2[SAP Code],Tabela2[Coluna1]))</f>
        <v>SV085-46778</v>
      </c>
      <c r="Q56" s="88" t="e">
        <f>_xlfn.XLOOKUP(B:B,DROPLIST!G:G,DROPLIST!H:H) &amp; RIGHT(C56,3) &amp; "-" &amp; RIGHT(D56,5) &amp; "-" &amp; IFERROR(LEFT(#REF!, FIND(" ",#REF!)-1),#REF!) &amp; "-" &amp; _xlfn.XLOOKUP(L:L,DROPLIST!D:D,DROPLIST!E:E)</f>
        <v>#REF!</v>
      </c>
      <c r="R56" s="88" t="str">
        <f>IF(N:N&lt;&gt;"APROVADO","N/A",IF(IFERROR(_xlfn.XLOOKUP(P:P,PROJETOS!A:A,PROJETOS!A:A),"INSERIR ID DE PROJETO")="INSERIR ID DE PROJETO","INSERIR ID DE PROJETO","PROJETO INSERIDO"))</f>
        <v>N/A</v>
      </c>
    </row>
    <row r="57" spans="1:18" ht="20.100000000000001" customHeight="1" thickTop="1" thickBot="1" x14ac:dyDescent="0.3">
      <c r="A57" s="109">
        <v>45363</v>
      </c>
      <c r="B57" s="84" t="s">
        <v>19</v>
      </c>
      <c r="C57" s="84">
        <v>20240085</v>
      </c>
      <c r="D57" s="115">
        <v>800028796</v>
      </c>
      <c r="E57" s="132" t="str" cm="1">
        <f t="array" ref="E57">_xlfn.XLOOKUP(D57,Tabela2[[#All],[SAP Code]],Tabela2[[#All],[Supplier Name]])</f>
        <v>BENTELER COMPONENTES AUT LTDA</v>
      </c>
      <c r="F57" s="85" t="s">
        <v>26</v>
      </c>
      <c r="G57" s="120">
        <v>0</v>
      </c>
      <c r="H57" s="86">
        <v>0</v>
      </c>
      <c r="I57" s="86">
        <v>0</v>
      </c>
      <c r="J57" s="87">
        <f t="shared" si="2"/>
        <v>0</v>
      </c>
      <c r="K57" s="87">
        <f t="shared" si="5"/>
        <v>0</v>
      </c>
      <c r="L57" s="85" t="s">
        <v>34</v>
      </c>
      <c r="M57" s="85" t="s">
        <v>22</v>
      </c>
      <c r="N57" s="85" t="s">
        <v>28</v>
      </c>
      <c r="O57" s="109">
        <v>45627</v>
      </c>
      <c r="P57" s="88" t="str">
        <f>IF(D:D&gt;800000000,_xlfn.XLOOKUP(B:B,DROPLIST!G:G,DROPLIST!H:H)&amp;RIGHT(C57,3)&amp;"-"&amp;RIGHT(D57,5),_xlfn.XLOOKUP(B:B,DROPLIST!G:G,DROPLIST!H:H)&amp;RIGHT(C57,3)&amp;"-"&amp;_xlfn.XLOOKUP(D:D,Tabela2[SAP Code],Tabela2[Coluna1]))</f>
        <v>SV085-28796</v>
      </c>
      <c r="Q57" s="88" t="e">
        <f>_xlfn.XLOOKUP(B:B,DROPLIST!G:G,DROPLIST!H:H) &amp; RIGHT(C57,3) &amp; "-" &amp; RIGHT(D57,5) &amp; "-" &amp; IFERROR(LEFT(#REF!, FIND(" ",#REF!)-1),#REF!) &amp; "-" &amp; _xlfn.XLOOKUP(L:L,DROPLIST!D:D,DROPLIST!E:E)</f>
        <v>#REF!</v>
      </c>
      <c r="R57" s="88" t="str">
        <f>IF(N:N&lt;&gt;"APROVADO","N/A",IF(IFERROR(_xlfn.XLOOKUP(P:P,PROJETOS!A:A,PROJETOS!A:A),"INSERIR ID DE PROJETO")="INSERIR ID DE PROJETO","INSERIR ID DE PROJETO","PROJETO INSERIDO"))</f>
        <v>N/A</v>
      </c>
    </row>
    <row r="58" spans="1:18" ht="20.100000000000001" customHeight="1" thickTop="1" thickBot="1" x14ac:dyDescent="0.3">
      <c r="A58" s="109">
        <v>45363</v>
      </c>
      <c r="B58" s="84" t="s">
        <v>19</v>
      </c>
      <c r="C58" s="84">
        <v>20240085</v>
      </c>
      <c r="D58" s="115">
        <v>800000057</v>
      </c>
      <c r="E58" s="132" t="str" cm="1">
        <f t="array" ref="E58">_xlfn.XLOOKUP(D58,Tabela2[[#All],[SAP Code]],Tabela2[[#All],[Supplier Name]])</f>
        <v>MARELLI SISTEMAS AUTOMOTIVOS INDUST</v>
      </c>
      <c r="F58" s="85" t="s">
        <v>26</v>
      </c>
      <c r="G58" s="120">
        <v>0</v>
      </c>
      <c r="H58" s="86">
        <v>0</v>
      </c>
      <c r="I58" s="86">
        <v>0</v>
      </c>
      <c r="J58" s="87">
        <f t="shared" si="2"/>
        <v>0</v>
      </c>
      <c r="K58" s="87">
        <f t="shared" si="5"/>
        <v>0</v>
      </c>
      <c r="L58" s="85" t="s">
        <v>27</v>
      </c>
      <c r="M58" s="85" t="s">
        <v>33</v>
      </c>
      <c r="N58" s="85" t="s">
        <v>28</v>
      </c>
      <c r="O58" s="109">
        <v>45627</v>
      </c>
      <c r="P58" s="88" t="str">
        <f>IF(D:D&gt;800000000,_xlfn.XLOOKUP(B:B,DROPLIST!G:G,DROPLIST!H:H)&amp;RIGHT(C58,3)&amp;"-"&amp;RIGHT(D58,5),_xlfn.XLOOKUP(B:B,DROPLIST!G:G,DROPLIST!H:H)&amp;RIGHT(C58,3)&amp;"-"&amp;_xlfn.XLOOKUP(D:D,Tabela2[SAP Code],Tabela2[Coluna1]))</f>
        <v>SV085-00057</v>
      </c>
      <c r="Q58" s="88" t="e">
        <f>_xlfn.XLOOKUP(B:B,DROPLIST!G:G,DROPLIST!H:H) &amp; RIGHT(C58,3) &amp; "-" &amp; RIGHT(D58,5) &amp; "-" &amp; IFERROR(LEFT(#REF!, FIND(" ",#REF!)-1),#REF!) &amp; "-" &amp; _xlfn.XLOOKUP(L:L,DROPLIST!D:D,DROPLIST!E:E)</f>
        <v>#REF!</v>
      </c>
      <c r="R58" s="88" t="str">
        <f>IF(N:N&lt;&gt;"APROVADO","N/A",IF(IFERROR(_xlfn.XLOOKUP(P:P,PROJETOS!A:A,PROJETOS!A:A),"INSERIR ID DE PROJETO")="INSERIR ID DE PROJETO","INSERIR ID DE PROJETO","PROJETO INSERIDO"))</f>
        <v>N/A</v>
      </c>
    </row>
    <row r="59" spans="1:18" ht="20.100000000000001" customHeight="1" thickTop="1" thickBot="1" x14ac:dyDescent="0.3">
      <c r="A59" s="109">
        <v>45363</v>
      </c>
      <c r="B59" s="84" t="s">
        <v>19</v>
      </c>
      <c r="C59" s="84">
        <v>20240085</v>
      </c>
      <c r="D59" s="115">
        <v>800006408</v>
      </c>
      <c r="E59" s="132" t="str" cm="1">
        <f t="array" ref="E59">_xlfn.XLOOKUP(D59,Tabela2[[#All],[SAP Code]],Tabela2[[#All],[Supplier Name]])</f>
        <v>ROBERT BOSCH LIMITADA</v>
      </c>
      <c r="F59" s="85" t="s">
        <v>26</v>
      </c>
      <c r="G59" s="120">
        <v>0</v>
      </c>
      <c r="H59" s="86">
        <v>0</v>
      </c>
      <c r="I59" s="86">
        <v>0</v>
      </c>
      <c r="J59" s="87">
        <f t="shared" si="2"/>
        <v>0</v>
      </c>
      <c r="K59" s="87">
        <f t="shared" si="5"/>
        <v>0</v>
      </c>
      <c r="L59" s="85" t="s">
        <v>27</v>
      </c>
      <c r="M59" s="85" t="s">
        <v>38</v>
      </c>
      <c r="N59" s="85" t="s">
        <v>28</v>
      </c>
      <c r="O59" s="109">
        <v>45627</v>
      </c>
      <c r="P59" s="88" t="str">
        <f>IF(D:D&gt;800000000,_xlfn.XLOOKUP(B:B,DROPLIST!G:G,DROPLIST!H:H)&amp;RIGHT(C59,3)&amp;"-"&amp;RIGHT(D59,5),_xlfn.XLOOKUP(B:B,DROPLIST!G:G,DROPLIST!H:H)&amp;RIGHT(C59,3)&amp;"-"&amp;_xlfn.XLOOKUP(D:D,Tabela2[SAP Code],Tabela2[Coluna1]))</f>
        <v>SV085-06408</v>
      </c>
      <c r="Q59" s="88" t="e">
        <f>_xlfn.XLOOKUP(B:B,DROPLIST!G:G,DROPLIST!H:H) &amp; RIGHT(C59,3) &amp; "-" &amp; RIGHT(D59,5) &amp; "-" &amp; IFERROR(LEFT(#REF!, FIND(" ",#REF!)-1),#REF!) &amp; "-" &amp; _xlfn.XLOOKUP(L:L,DROPLIST!D:D,DROPLIST!E:E)</f>
        <v>#REF!</v>
      </c>
      <c r="R59" s="88" t="str">
        <f>IF(N:N&lt;&gt;"APROVADO","N/A",IF(IFERROR(_xlfn.XLOOKUP(P:P,PROJETOS!A:A,PROJETOS!A:A),"INSERIR ID DE PROJETO")="INSERIR ID DE PROJETO","INSERIR ID DE PROJETO","PROJETO INSERIDO"))</f>
        <v>N/A</v>
      </c>
    </row>
    <row r="60" spans="1:18" ht="20.100000000000001" customHeight="1" thickTop="1" thickBot="1" x14ac:dyDescent="0.3">
      <c r="A60" s="109">
        <v>45364</v>
      </c>
      <c r="B60" s="84" t="s">
        <v>19</v>
      </c>
      <c r="C60" s="84">
        <v>20240085</v>
      </c>
      <c r="D60" s="115">
        <v>800035212</v>
      </c>
      <c r="E60" s="132" t="str" cm="1">
        <f t="array" ref="E60">_xlfn.XLOOKUP(D60,Tabela2[[#All],[SAP Code]],Tabela2[[#All],[Supplier Name]])</f>
        <v>GESTAMP BRASIL IND. DE AUTO PEÇAS</v>
      </c>
      <c r="F60" s="85" t="s">
        <v>26</v>
      </c>
      <c r="G60" s="120">
        <v>5957769.629999998</v>
      </c>
      <c r="H60" s="86">
        <v>5957769.629999998</v>
      </c>
      <c r="I60" s="86">
        <v>3960816.95</v>
      </c>
      <c r="J60" s="87">
        <f t="shared" si="2"/>
        <v>1996952.6799999978</v>
      </c>
      <c r="K60" s="87">
        <f>IF(J60&lt;=0,0,J60)</f>
        <v>1996952.6799999978</v>
      </c>
      <c r="L60" s="85" t="s">
        <v>32</v>
      </c>
      <c r="M60" s="85" t="s">
        <v>22</v>
      </c>
      <c r="N60" s="85" t="s">
        <v>23</v>
      </c>
      <c r="O60" s="109">
        <v>45414</v>
      </c>
      <c r="P60" s="88" t="str">
        <f>IF(D:D&gt;800000000,_xlfn.XLOOKUP(B:B,DROPLIST!G:G,DROPLIST!H:H)&amp;RIGHT(C60,3)&amp;"-"&amp;RIGHT(D60,5),_xlfn.XLOOKUP(B:B,DROPLIST!G:G,DROPLIST!H:H)&amp;RIGHT(C60,3)&amp;"-"&amp;_xlfn.XLOOKUP(D:D,Tabela2[SAP Code],Tabela2[Coluna1]))</f>
        <v>SV085-35212</v>
      </c>
      <c r="Q60" s="88" t="e">
        <f>_xlfn.XLOOKUP(B:B,DROPLIST!G:G,DROPLIST!H:H) &amp; RIGHT(C60,3) &amp; "-" &amp; RIGHT(D60,5) &amp; "-" &amp; IFERROR(LEFT(#REF!, FIND(" ",#REF!)-1),#REF!) &amp; "-" &amp; _xlfn.XLOOKUP(L:L,DROPLIST!D:D,DROPLIST!E:E)</f>
        <v>#REF!</v>
      </c>
      <c r="R60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61" spans="1:18" ht="20.100000000000001" customHeight="1" thickTop="1" thickBot="1" x14ac:dyDescent="0.3">
      <c r="A61" s="109">
        <v>45364</v>
      </c>
      <c r="B61" s="84" t="s">
        <v>19</v>
      </c>
      <c r="C61" s="84">
        <v>20240085</v>
      </c>
      <c r="D61" s="115">
        <v>800000055</v>
      </c>
      <c r="E61" s="132" t="str" cm="1">
        <f t="array" ref="E61">_xlfn.XLOOKUP(D61,Tabela2[[#All],[SAP Code]],Tabela2[[#All],[Supplier Name]])</f>
        <v>MARELLI SISTEMAS AUTOMOTIVOS INDUST</v>
      </c>
      <c r="F61" s="85" t="s">
        <v>26</v>
      </c>
      <c r="G61" s="120">
        <v>1146000</v>
      </c>
      <c r="H61" s="86">
        <v>1146000</v>
      </c>
      <c r="I61" s="86">
        <v>1325814.3999999999</v>
      </c>
      <c r="J61" s="87">
        <f t="shared" si="2"/>
        <v>-179814.39999999991</v>
      </c>
      <c r="K61" s="87">
        <f>IF(J61&lt;=0,0,J61)</f>
        <v>0</v>
      </c>
      <c r="L61" s="85" t="s">
        <v>32</v>
      </c>
      <c r="M61" s="85" t="s">
        <v>22</v>
      </c>
      <c r="N61" s="85" t="s">
        <v>23</v>
      </c>
      <c r="O61" s="109">
        <v>45627</v>
      </c>
      <c r="P61" s="88" t="str">
        <f>IF(D:D&gt;800000000,_xlfn.XLOOKUP(B:B,DROPLIST!G:G,DROPLIST!H:H)&amp;RIGHT(C61,3)&amp;"-"&amp;RIGHT(D61,5),_xlfn.XLOOKUP(B:B,DROPLIST!G:G,DROPLIST!H:H)&amp;RIGHT(C61,3)&amp;"-"&amp;_xlfn.XLOOKUP(D:D,Tabela2[SAP Code],Tabela2[Coluna1]))</f>
        <v>SV085-00055</v>
      </c>
      <c r="Q61" s="88" t="e">
        <f>_xlfn.XLOOKUP(B:B,DROPLIST!G:G,DROPLIST!H:H) &amp; RIGHT(C61,3) &amp; "-" &amp; RIGHT(D61,5) &amp; "-" &amp; IFERROR(LEFT(#REF!, FIND(" ",#REF!)-1),#REF!) &amp; "-" &amp; _xlfn.XLOOKUP(L:L,DROPLIST!D:D,DROPLIST!E:E)</f>
        <v>#REF!</v>
      </c>
      <c r="R61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62" spans="1:18" ht="20.100000000000001" customHeight="1" thickTop="1" thickBot="1" x14ac:dyDescent="0.3">
      <c r="A62" s="109">
        <v>45364</v>
      </c>
      <c r="B62" s="84" t="s">
        <v>19</v>
      </c>
      <c r="C62" s="84">
        <v>20240085</v>
      </c>
      <c r="D62" s="115">
        <v>800030945</v>
      </c>
      <c r="E62" s="132" t="str" cm="1">
        <f t="array" ref="E62">_xlfn.XLOOKUP(D62,Tabela2[[#All],[SAP Code]],Tabela2[[#All],[Supplier Name]])</f>
        <v>DN AUTOMOTIVOS BRASIL LTDA</v>
      </c>
      <c r="F62" s="85" t="s">
        <v>26</v>
      </c>
      <c r="G62" s="120">
        <v>6</v>
      </c>
      <c r="H62" s="86">
        <v>6</v>
      </c>
      <c r="I62" s="86">
        <v>0</v>
      </c>
      <c r="J62" s="87">
        <f t="shared" si="2"/>
        <v>6</v>
      </c>
      <c r="K62" s="87">
        <f>IF(I62=0,H62,J62)</f>
        <v>6</v>
      </c>
      <c r="L62" s="85" t="s">
        <v>27</v>
      </c>
      <c r="M62" s="85" t="s">
        <v>33</v>
      </c>
      <c r="N62" s="85" t="s">
        <v>28</v>
      </c>
      <c r="O62" s="109">
        <v>45627</v>
      </c>
      <c r="P62" s="88" t="str">
        <f>IF(D:D&gt;800000000,_xlfn.XLOOKUP(B:B,DROPLIST!G:G,DROPLIST!H:H)&amp;RIGHT(C62,3)&amp;"-"&amp;RIGHT(D62,5),_xlfn.XLOOKUP(B:B,DROPLIST!G:G,DROPLIST!H:H)&amp;RIGHT(C62,3)&amp;"-"&amp;_xlfn.XLOOKUP(D:D,Tabela2[SAP Code],Tabela2[Coluna1]))</f>
        <v>SV085-30945</v>
      </c>
      <c r="Q62" s="88" t="e">
        <f>_xlfn.XLOOKUP(B:B,DROPLIST!G:G,DROPLIST!H:H) &amp; RIGHT(C62,3) &amp; "-" &amp; RIGHT(D62,5) &amp; "-" &amp; IFERROR(LEFT(#REF!, FIND(" ",#REF!)-1),#REF!) &amp; "-" &amp; _xlfn.XLOOKUP(L:L,DROPLIST!D:D,DROPLIST!E:E)</f>
        <v>#REF!</v>
      </c>
      <c r="R62" s="88" t="str">
        <f>IF(N:N&lt;&gt;"APROVADO","N/A",IF(IFERROR(_xlfn.XLOOKUP(P:P,PROJETOS!A:A,PROJETOS!A:A),"INSERIR ID DE PROJETO")="INSERIR ID DE PROJETO","INSERIR ID DE PROJETO","PROJETO INSERIDO"))</f>
        <v>N/A</v>
      </c>
    </row>
    <row r="63" spans="1:18" ht="20.100000000000001" customHeight="1" thickTop="1" thickBot="1" x14ac:dyDescent="0.3">
      <c r="A63" s="109">
        <v>45364</v>
      </c>
      <c r="B63" s="84" t="s">
        <v>19</v>
      </c>
      <c r="C63" s="84">
        <v>20240085</v>
      </c>
      <c r="D63" s="115">
        <v>800005870</v>
      </c>
      <c r="E63" s="132" t="str" cm="1">
        <f t="array" ref="E63">_xlfn.XLOOKUP(D63,Tabela2[[#All],[SAP Code]],Tabela2[[#All],[Supplier Name]])</f>
        <v>NIDEC MOBILIDADE BRASIL INDUSTRIA D</v>
      </c>
      <c r="F63" s="85" t="s">
        <v>26</v>
      </c>
      <c r="G63" s="120">
        <v>0</v>
      </c>
      <c r="H63" s="86">
        <v>0</v>
      </c>
      <c r="I63" s="86">
        <v>0</v>
      </c>
      <c r="J63" s="87">
        <f t="shared" si="2"/>
        <v>0</v>
      </c>
      <c r="K63" s="87">
        <f>IF(I63=0,H63,J63)</f>
        <v>0</v>
      </c>
      <c r="L63" s="85" t="s">
        <v>34</v>
      </c>
      <c r="M63" s="85" t="s">
        <v>30</v>
      </c>
      <c r="N63" s="85" t="s">
        <v>28</v>
      </c>
      <c r="O63" s="109">
        <v>45627</v>
      </c>
      <c r="P63" s="88" t="str">
        <f>IF(D:D&gt;800000000,_xlfn.XLOOKUP(B:B,DROPLIST!G:G,DROPLIST!H:H)&amp;RIGHT(C63,3)&amp;"-"&amp;RIGHT(D63,5),_xlfn.XLOOKUP(B:B,DROPLIST!G:G,DROPLIST!H:H)&amp;RIGHT(C63,3)&amp;"-"&amp;_xlfn.XLOOKUP(D:D,Tabela2[SAP Code],Tabela2[Coluna1]))</f>
        <v>SV085-05870</v>
      </c>
      <c r="Q63" s="88" t="e">
        <f>_xlfn.XLOOKUP(B:B,DROPLIST!G:G,DROPLIST!H:H) &amp; RIGHT(C63,3) &amp; "-" &amp; RIGHT(D63,5) &amp; "-" &amp; IFERROR(LEFT(#REF!, FIND(" ",#REF!)-1),#REF!) &amp; "-" &amp; _xlfn.XLOOKUP(L:L,DROPLIST!D:D,DROPLIST!E:E)</f>
        <v>#REF!</v>
      </c>
      <c r="R63" s="88" t="str">
        <f>IF(N:N&lt;&gt;"APROVADO","N/A",IF(IFERROR(_xlfn.XLOOKUP(P:P,PROJETOS!A:A,PROJETOS!A:A),"INSERIR ID DE PROJETO")="INSERIR ID DE PROJETO","INSERIR ID DE PROJETO","PROJETO INSERIDO"))</f>
        <v>N/A</v>
      </c>
    </row>
    <row r="64" spans="1:18" ht="20.100000000000001" customHeight="1" thickTop="1" thickBot="1" x14ac:dyDescent="0.3">
      <c r="A64" s="109">
        <v>45365</v>
      </c>
      <c r="B64" s="84" t="s">
        <v>19</v>
      </c>
      <c r="C64" s="84">
        <v>20240085</v>
      </c>
      <c r="D64" s="115">
        <v>800006356</v>
      </c>
      <c r="E64" s="132" t="str" cm="1">
        <f t="array" ref="E64">_xlfn.XLOOKUP(D64,Tabela2[[#All],[SAP Code]],Tabela2[[#All],[Supplier Name]])</f>
        <v>PLASCAR INDUSTRIA DE COMPONENTES PL</v>
      </c>
      <c r="F64" s="85" t="s">
        <v>26</v>
      </c>
      <c r="G64" s="120">
        <v>3373824</v>
      </c>
      <c r="H64" s="86">
        <v>3373824</v>
      </c>
      <c r="I64" s="86">
        <v>0</v>
      </c>
      <c r="J64" s="87">
        <f t="shared" si="2"/>
        <v>3373824</v>
      </c>
      <c r="K64" s="87">
        <f>IF(I64=0,H64,J64)</f>
        <v>3373824</v>
      </c>
      <c r="L64" s="85" t="s">
        <v>32</v>
      </c>
      <c r="M64" s="85" t="s">
        <v>22</v>
      </c>
      <c r="N64" s="85" t="s">
        <v>28</v>
      </c>
      <c r="O64" s="109">
        <v>45627</v>
      </c>
      <c r="P64" s="88" t="str">
        <f>IF(D:D&gt;800000000,_xlfn.XLOOKUP(B:B,DROPLIST!G:G,DROPLIST!H:H)&amp;RIGHT(C64,3)&amp;"-"&amp;RIGHT(D64,5),_xlfn.XLOOKUP(B:B,DROPLIST!G:G,DROPLIST!H:H)&amp;RIGHT(C64,3)&amp;"-"&amp;_xlfn.XLOOKUP(D:D,Tabela2[SAP Code],Tabela2[Coluna1]))</f>
        <v>SV085-06356</v>
      </c>
      <c r="Q64" s="88" t="e">
        <f>_xlfn.XLOOKUP(B:B,DROPLIST!G:G,DROPLIST!H:H) &amp; RIGHT(C64,3) &amp; "-" &amp; RIGHT(D64,5) &amp; "-" &amp; IFERROR(LEFT(#REF!, FIND(" ",#REF!)-1),#REF!) &amp; "-" &amp; _xlfn.XLOOKUP(L:L,DROPLIST!D:D,DROPLIST!E:E)</f>
        <v>#REF!</v>
      </c>
      <c r="R64" s="88" t="str">
        <f>IF(N:N&lt;&gt;"APROVADO","N/A",IF(IFERROR(_xlfn.XLOOKUP(P:P,PROJETOS!A:A,PROJETOS!A:A),"INSERIR ID DE PROJETO")="INSERIR ID DE PROJETO","INSERIR ID DE PROJETO","PROJETO INSERIDO"))</f>
        <v>N/A</v>
      </c>
    </row>
    <row r="65" spans="1:132" ht="20.100000000000001" customHeight="1" thickTop="1" thickBot="1" x14ac:dyDescent="0.3">
      <c r="A65" s="109">
        <v>45366</v>
      </c>
      <c r="B65" s="84" t="s">
        <v>19</v>
      </c>
      <c r="C65" s="84">
        <v>20240085</v>
      </c>
      <c r="D65" s="115">
        <v>800016859</v>
      </c>
      <c r="E65" s="132" t="str" cm="1">
        <f t="array" ref="E65">_xlfn.XLOOKUP(D65,Tabela2[[#All],[SAP Code]],Tabela2[[#All],[Supplier Name]])</f>
        <v>CONTINENTAL AUTOMOTIVE DO BRASIL LT</v>
      </c>
      <c r="F65" s="85" t="s">
        <v>26</v>
      </c>
      <c r="G65" s="120">
        <v>640000.0199999999</v>
      </c>
      <c r="H65" s="86">
        <v>640000.0199999999</v>
      </c>
      <c r="I65" s="86">
        <v>0</v>
      </c>
      <c r="J65" s="87">
        <f t="shared" si="2"/>
        <v>640000.0199999999</v>
      </c>
      <c r="K65" s="87">
        <f>IF(I65=0,H65,J65)</f>
        <v>640000.0199999999</v>
      </c>
      <c r="L65" s="85" t="s">
        <v>27</v>
      </c>
      <c r="M65" s="85" t="s">
        <v>29</v>
      </c>
      <c r="N65" s="85" t="s">
        <v>28</v>
      </c>
      <c r="O65" s="109">
        <v>45627</v>
      </c>
      <c r="P65" s="88" t="str">
        <f>IF(D:D&gt;800000000,_xlfn.XLOOKUP(B:B,DROPLIST!G:G,DROPLIST!H:H)&amp;RIGHT(C65,3)&amp;"-"&amp;RIGHT(D65,5),_xlfn.XLOOKUP(B:B,DROPLIST!G:G,DROPLIST!H:H)&amp;RIGHT(C65,3)&amp;"-"&amp;_xlfn.XLOOKUP(D:D,Tabela2[SAP Code],Tabela2[Coluna1]))</f>
        <v>SV085-16859</v>
      </c>
      <c r="Q65" s="88" t="e">
        <f>_xlfn.XLOOKUP(B:B,DROPLIST!G:G,DROPLIST!H:H) &amp; RIGHT(C65,3) &amp; "-" &amp; RIGHT(D65,5) &amp; "-" &amp; IFERROR(LEFT(#REF!, FIND(" ",#REF!)-1),#REF!) &amp; "-" &amp; _xlfn.XLOOKUP(L:L,DROPLIST!D:D,DROPLIST!E:E)</f>
        <v>#REF!</v>
      </c>
      <c r="R65" s="88" t="str">
        <f>IF(N:N&lt;&gt;"APROVADO","N/A",IF(IFERROR(_xlfn.XLOOKUP(P:P,PROJETOS!A:A,PROJETOS!A:A),"INSERIR ID DE PROJETO")="INSERIR ID DE PROJETO","INSERIR ID DE PROJETO","PROJETO INSERIDO"))</f>
        <v>N/A</v>
      </c>
    </row>
    <row r="66" spans="1:132" ht="20.100000000000001" customHeight="1" thickTop="1" thickBot="1" x14ac:dyDescent="0.3">
      <c r="A66" s="109">
        <v>45366</v>
      </c>
      <c r="B66" s="84" t="s">
        <v>19</v>
      </c>
      <c r="C66" s="84">
        <v>20240085</v>
      </c>
      <c r="D66" s="115">
        <v>800006557</v>
      </c>
      <c r="E66" s="132" t="str" cm="1">
        <f t="array" ref="E66">_xlfn.XLOOKUP(D66,Tabela2[[#All],[SAP Code]],Tabela2[[#All],[Supplier Name]])</f>
        <v>S RIKO AUTOMOTIVE HOSE TECALON BRAS</v>
      </c>
      <c r="F66" s="85" t="s">
        <v>26</v>
      </c>
      <c r="G66" s="120">
        <v>193020</v>
      </c>
      <c r="H66" s="86">
        <v>193020</v>
      </c>
      <c r="I66" s="86">
        <v>85641.71</v>
      </c>
      <c r="J66" s="87">
        <f t="shared" si="2"/>
        <v>107378.29</v>
      </c>
      <c r="K66" s="87">
        <f>IF(J66&lt;=0,0,J66)</f>
        <v>107378.29</v>
      </c>
      <c r="L66" s="85" t="s">
        <v>25</v>
      </c>
      <c r="M66" s="85" t="s">
        <v>22</v>
      </c>
      <c r="N66" s="85" t="s">
        <v>23</v>
      </c>
      <c r="O66" s="109">
        <v>45627</v>
      </c>
      <c r="P66" s="88" t="str">
        <f>IF(D:D&gt;800000000,_xlfn.XLOOKUP(B:B,DROPLIST!G:G,DROPLIST!H:H)&amp;RIGHT(C66,3)&amp;"-"&amp;RIGHT(D66,5),_xlfn.XLOOKUP(B:B,DROPLIST!G:G,DROPLIST!H:H)&amp;RIGHT(C66,3)&amp;"-"&amp;_xlfn.XLOOKUP(D:D,Tabela2[SAP Code],Tabela2[Coluna1]))</f>
        <v>SV085-06557</v>
      </c>
      <c r="Q66" s="88" t="e">
        <f>_xlfn.XLOOKUP(B:B,DROPLIST!G:G,DROPLIST!H:H) &amp; RIGHT(C66,3) &amp; "-" &amp; RIGHT(D66,5) &amp; "-" &amp; IFERROR(LEFT(#REF!, FIND(" ",#REF!)-1),#REF!) &amp; "-" &amp; _xlfn.XLOOKUP(L:L,DROPLIST!D:D,DROPLIST!E:E)</f>
        <v>#REF!</v>
      </c>
      <c r="R66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67" spans="1:132" ht="20.100000000000001" customHeight="1" thickTop="1" thickBot="1" x14ac:dyDescent="0.3">
      <c r="A67" s="109">
        <v>45366</v>
      </c>
      <c r="B67" s="84" t="s">
        <v>19</v>
      </c>
      <c r="C67" s="84">
        <v>20240085</v>
      </c>
      <c r="D67" s="115">
        <v>800005834</v>
      </c>
      <c r="E67" s="132" t="str" cm="1">
        <f t="array" ref="E67">_xlfn.XLOOKUP(D67,Tabela2[[#All],[SAP Code]],Tabela2[[#All],[Supplier Name]])</f>
        <v>S RIKO AUTOMOTIVE HOSE DO BRASIL LT</v>
      </c>
      <c r="F67" s="85" t="s">
        <v>26</v>
      </c>
      <c r="G67" s="120">
        <v>15630</v>
      </c>
      <c r="H67" s="86">
        <v>15630</v>
      </c>
      <c r="I67" s="86">
        <v>61149.88</v>
      </c>
      <c r="J67" s="87">
        <f t="shared" si="2"/>
        <v>-45519.88</v>
      </c>
      <c r="K67" s="87">
        <f>IF(J67&lt;=0,0,J67)</f>
        <v>0</v>
      </c>
      <c r="L67" s="85" t="s">
        <v>25</v>
      </c>
      <c r="M67" s="85" t="s">
        <v>22</v>
      </c>
      <c r="N67" s="85" t="s">
        <v>23</v>
      </c>
      <c r="O67" s="109">
        <v>45627</v>
      </c>
      <c r="P67" s="88" t="str">
        <f>IF(D:D&gt;800000000,_xlfn.XLOOKUP(B:B,DROPLIST!G:G,DROPLIST!H:H)&amp;RIGHT(C67,3)&amp;"-"&amp;RIGHT(D67,5),_xlfn.XLOOKUP(B:B,DROPLIST!G:G,DROPLIST!H:H)&amp;RIGHT(C67,3)&amp;"-"&amp;_xlfn.XLOOKUP(D:D,Tabela2[SAP Code],Tabela2[Coluna1]))</f>
        <v>SV085-05834</v>
      </c>
      <c r="Q67" s="88" t="e">
        <f>_xlfn.XLOOKUP(B:B,DROPLIST!G:G,DROPLIST!H:H) &amp; RIGHT(C67,3) &amp; "-" &amp; RIGHT(D67,5) &amp; "-" &amp; IFERROR(LEFT(#REF!, FIND(" ",#REF!)-1),#REF!) &amp; "-" &amp; _xlfn.XLOOKUP(L:L,DROPLIST!D:D,DROPLIST!E:E)</f>
        <v>#REF!</v>
      </c>
      <c r="R67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68" spans="1:132" ht="20.100000000000001" customHeight="1" thickTop="1" thickBot="1" x14ac:dyDescent="0.3">
      <c r="A68" s="109">
        <v>45366</v>
      </c>
      <c r="B68" s="84" t="s">
        <v>19</v>
      </c>
      <c r="C68" s="84">
        <v>20240085</v>
      </c>
      <c r="D68" s="115">
        <v>800005850</v>
      </c>
      <c r="E68" s="132" t="str" cm="1">
        <f t="array" ref="E68">_xlfn.XLOOKUP(D68,Tabela2[[#All],[SAP Code]],Tabela2[[#All],[Supplier Name]])</f>
        <v>NEUMAYER TEKFOR AUTOMOTIVE BRASIL L</v>
      </c>
      <c r="F68" s="85" t="s">
        <v>26</v>
      </c>
      <c r="G68" s="120">
        <v>0</v>
      </c>
      <c r="H68" s="86">
        <v>0</v>
      </c>
      <c r="I68" s="86">
        <v>0</v>
      </c>
      <c r="J68" s="87">
        <f t="shared" si="2"/>
        <v>0</v>
      </c>
      <c r="K68" s="87">
        <f>IF(I68=0,H68,J68)</f>
        <v>0</v>
      </c>
      <c r="L68" s="85" t="s">
        <v>32</v>
      </c>
      <c r="M68" s="85" t="s">
        <v>22</v>
      </c>
      <c r="N68" s="85" t="s">
        <v>28</v>
      </c>
      <c r="O68" s="109">
        <v>45627</v>
      </c>
      <c r="P68" s="88" t="str">
        <f>IF(D:D&gt;800000000,_xlfn.XLOOKUP(B:B,DROPLIST!G:G,DROPLIST!H:H)&amp;RIGHT(C68,3)&amp;"-"&amp;RIGHT(D68,5),_xlfn.XLOOKUP(B:B,DROPLIST!G:G,DROPLIST!H:H)&amp;RIGHT(C68,3)&amp;"-"&amp;_xlfn.XLOOKUP(D:D,Tabela2[SAP Code],Tabela2[Coluna1]))</f>
        <v>SV085-05850</v>
      </c>
      <c r="Q68" s="88" t="e">
        <f>_xlfn.XLOOKUP(B:B,DROPLIST!G:G,DROPLIST!H:H) &amp; RIGHT(C68,3) &amp; "-" &amp; RIGHT(D68,5) &amp; "-" &amp; IFERROR(LEFT(#REF!, FIND(" ",#REF!)-1),#REF!) &amp; "-" &amp; _xlfn.XLOOKUP(L:L,DROPLIST!D:D,DROPLIST!E:E)</f>
        <v>#REF!</v>
      </c>
      <c r="R68" s="88" t="str">
        <f>IF(N:N&lt;&gt;"APROVADO","N/A",IF(IFERROR(_xlfn.XLOOKUP(P:P,PROJETOS!A:A,PROJETOS!A:A),"INSERIR ID DE PROJETO")="INSERIR ID DE PROJETO","INSERIR ID DE PROJETO","PROJETO INSERIDO"))</f>
        <v>N/A</v>
      </c>
    </row>
    <row r="69" spans="1:132" ht="20.100000000000001" customHeight="1" thickTop="1" thickBot="1" x14ac:dyDescent="0.3">
      <c r="A69" s="109">
        <v>45369</v>
      </c>
      <c r="B69" s="84" t="s">
        <v>19</v>
      </c>
      <c r="C69" s="84">
        <v>20240085</v>
      </c>
      <c r="D69" s="115">
        <v>800034605</v>
      </c>
      <c r="E69" s="132" t="str" cm="1">
        <f t="array" ref="E69">_xlfn.XLOOKUP(D69,Tabela2[[#All],[SAP Code]],Tabela2[[#All],[Supplier Name]])</f>
        <v>YAZAKI BRASIL MINAS GERAIS SIST. EL</v>
      </c>
      <c r="F69" s="85" t="s">
        <v>26</v>
      </c>
      <c r="G69" s="120">
        <v>13199.979999999998</v>
      </c>
      <c r="H69" s="86">
        <v>13199.979999999998</v>
      </c>
      <c r="I69" s="86">
        <v>0</v>
      </c>
      <c r="J69" s="87">
        <f t="shared" si="2"/>
        <v>13199.979999999998</v>
      </c>
      <c r="K69" s="87">
        <f>IF(I69=0,H69,J69)</f>
        <v>13199.979999999998</v>
      </c>
      <c r="L69" s="85" t="s">
        <v>32</v>
      </c>
      <c r="M69" s="85" t="s">
        <v>22</v>
      </c>
      <c r="N69" s="85" t="s">
        <v>28</v>
      </c>
      <c r="O69" s="109">
        <v>45627</v>
      </c>
      <c r="P69" s="88" t="str">
        <f>IF(D:D&gt;800000000,_xlfn.XLOOKUP(B:B,DROPLIST!G:G,DROPLIST!H:H)&amp;RIGHT(C69,3)&amp;"-"&amp;RIGHT(D69,5),_xlfn.XLOOKUP(B:B,DROPLIST!G:G,DROPLIST!H:H)&amp;RIGHT(C69,3)&amp;"-"&amp;_xlfn.XLOOKUP(D:D,Tabela2[SAP Code],Tabela2[Coluna1]))</f>
        <v>SV085-34605</v>
      </c>
      <c r="Q69" s="88" t="e">
        <f>_xlfn.XLOOKUP(B:B,DROPLIST!G:G,DROPLIST!H:H) &amp; RIGHT(C69,3) &amp; "-" &amp; RIGHT(D69,5) &amp; "-" &amp; IFERROR(LEFT(#REF!, FIND(" ",#REF!)-1),#REF!) &amp; "-" &amp; _xlfn.XLOOKUP(L:L,DROPLIST!D:D,DROPLIST!E:E)</f>
        <v>#REF!</v>
      </c>
      <c r="R69" s="88" t="str">
        <f>IF(N:N&lt;&gt;"APROVADO","N/A",IF(IFERROR(_xlfn.XLOOKUP(P:P,PROJETOS!A:A,PROJETOS!A:A),"INSERIR ID DE PROJETO")="INSERIR ID DE PROJETO","INSERIR ID DE PROJETO","PROJETO INSERIDO"))</f>
        <v>N/A</v>
      </c>
    </row>
    <row r="70" spans="1:132" ht="20.100000000000001" customHeight="1" thickTop="1" thickBot="1" x14ac:dyDescent="0.3">
      <c r="A70" s="109">
        <v>45369</v>
      </c>
      <c r="B70" s="84" t="s">
        <v>19</v>
      </c>
      <c r="C70" s="84">
        <v>20240085</v>
      </c>
      <c r="D70" s="115">
        <v>800033665</v>
      </c>
      <c r="E70" s="132" t="str" cm="1">
        <f t="array" ref="E70">_xlfn.XLOOKUP(D70,Tabela2[[#All],[SAP Code]],Tabela2[[#All],[Supplier Name]])</f>
        <v>REFAL IND COM REBITES E REBITADEIRA</v>
      </c>
      <c r="F70" s="85" t="s">
        <v>26</v>
      </c>
      <c r="G70" s="120">
        <v>0</v>
      </c>
      <c r="H70" s="86">
        <v>0</v>
      </c>
      <c r="I70" s="86">
        <v>0</v>
      </c>
      <c r="J70" s="87">
        <f t="shared" si="2"/>
        <v>0</v>
      </c>
      <c r="K70" s="87">
        <f>IF(I70=0,H70,J70)</f>
        <v>0</v>
      </c>
      <c r="L70" s="85" t="s">
        <v>32</v>
      </c>
      <c r="M70" s="85" t="s">
        <v>37</v>
      </c>
      <c r="N70" s="85" t="s">
        <v>28</v>
      </c>
      <c r="O70" s="109">
        <v>45627</v>
      </c>
      <c r="P70" s="88" t="str">
        <f>IF(D:D&gt;800000000,_xlfn.XLOOKUP(B:B,DROPLIST!G:G,DROPLIST!H:H)&amp;RIGHT(C70,3)&amp;"-"&amp;RIGHT(D70,5),_xlfn.XLOOKUP(B:B,DROPLIST!G:G,DROPLIST!H:H)&amp;RIGHT(C70,3)&amp;"-"&amp;_xlfn.XLOOKUP(D:D,Tabela2[SAP Code],Tabela2[Coluna1]))</f>
        <v>SV085-33665</v>
      </c>
      <c r="Q70" s="88" t="e">
        <f>_xlfn.XLOOKUP(B:B,DROPLIST!G:G,DROPLIST!H:H) &amp; RIGHT(C70,3) &amp; "-" &amp; RIGHT(D70,5) &amp; "-" &amp; IFERROR(LEFT(#REF!, FIND(" ",#REF!)-1),#REF!) &amp; "-" &amp; _xlfn.XLOOKUP(L:L,DROPLIST!D:D,DROPLIST!E:E)</f>
        <v>#REF!</v>
      </c>
      <c r="R70" s="88" t="str">
        <f>IF(N:N&lt;&gt;"APROVADO","N/A",IF(IFERROR(_xlfn.XLOOKUP(P:P,PROJETOS!A:A,PROJETOS!A:A),"INSERIR ID DE PROJETO")="INSERIR ID DE PROJETO","INSERIR ID DE PROJETO","PROJETO INSERIDO"))</f>
        <v>N/A</v>
      </c>
    </row>
    <row r="71" spans="1:132" ht="20.100000000000001" customHeight="1" thickTop="1" thickBot="1" x14ac:dyDescent="0.3">
      <c r="A71" s="109">
        <v>45369</v>
      </c>
      <c r="B71" s="84" t="s">
        <v>19</v>
      </c>
      <c r="C71" s="84">
        <v>20240085</v>
      </c>
      <c r="D71" s="115">
        <v>800043178</v>
      </c>
      <c r="E71" s="132" t="str" cm="1">
        <f t="array" ref="E71">_xlfn.XLOOKUP(D71,Tabela2[[#All],[SAP Code]],Tabela2[[#All],[Supplier Name]])</f>
        <v>COOPER-STANDARD AUTOMOTIVE BRASIL</v>
      </c>
      <c r="F71" s="85" t="s">
        <v>26</v>
      </c>
      <c r="G71" s="120">
        <v>0</v>
      </c>
      <c r="H71" s="86">
        <v>0</v>
      </c>
      <c r="I71" s="86">
        <v>0</v>
      </c>
      <c r="J71" s="87">
        <f t="shared" si="2"/>
        <v>0</v>
      </c>
      <c r="K71" s="87">
        <f>IF(I71=0,H71,J71)</f>
        <v>0</v>
      </c>
      <c r="L71" s="85" t="s">
        <v>34</v>
      </c>
      <c r="M71" s="85" t="s">
        <v>33</v>
      </c>
      <c r="N71" s="85" t="s">
        <v>28</v>
      </c>
      <c r="O71" s="109">
        <v>45627</v>
      </c>
      <c r="P71" s="88" t="str">
        <f>IF(D:D&gt;800000000,_xlfn.XLOOKUP(B:B,DROPLIST!G:G,DROPLIST!H:H)&amp;RIGHT(C71,3)&amp;"-"&amp;RIGHT(D71,5),_xlfn.XLOOKUP(B:B,DROPLIST!G:G,DROPLIST!H:H)&amp;RIGHT(C71,3)&amp;"-"&amp;_xlfn.XLOOKUP(D:D,Tabela2[SAP Code],Tabela2[Coluna1]))</f>
        <v>SV085-43178</v>
      </c>
      <c r="Q71" s="88" t="e">
        <f>_xlfn.XLOOKUP(B:B,DROPLIST!G:G,DROPLIST!H:H) &amp; RIGHT(C71,3) &amp; "-" &amp; RIGHT(D71,5) &amp; "-" &amp; IFERROR(LEFT(#REF!, FIND(" ",#REF!)-1),#REF!) &amp; "-" &amp; _xlfn.XLOOKUP(L:L,DROPLIST!D:D,DROPLIST!E:E)</f>
        <v>#REF!</v>
      </c>
      <c r="R71" s="88" t="str">
        <f>IF(N:N&lt;&gt;"APROVADO","N/A",IF(IFERROR(_xlfn.XLOOKUP(P:P,PROJETOS!A:A,PROJETOS!A:A),"INSERIR ID DE PROJETO")="INSERIR ID DE PROJETO","INSERIR ID DE PROJETO","PROJETO INSERIDO"))</f>
        <v>N/A</v>
      </c>
    </row>
    <row r="72" spans="1:132" ht="20.100000000000001" customHeight="1" thickTop="1" thickBot="1" x14ac:dyDescent="0.3">
      <c r="A72" s="109">
        <v>45370</v>
      </c>
      <c r="B72" s="84" t="s">
        <v>19</v>
      </c>
      <c r="C72" s="84">
        <v>20240085</v>
      </c>
      <c r="D72" s="115">
        <v>800003063</v>
      </c>
      <c r="E72" s="132" t="str" cm="1">
        <f t="array" ref="E72">_xlfn.XLOOKUP(D72,Tabela2[[#All],[SAP Code]],Tabela2[[#All],[Supplier Name]])</f>
        <v>TRIMTEC LTDA</v>
      </c>
      <c r="F72" s="85" t="s">
        <v>26</v>
      </c>
      <c r="G72" s="120">
        <v>209396</v>
      </c>
      <c r="H72" s="86">
        <v>209396</v>
      </c>
      <c r="I72" s="86">
        <v>0</v>
      </c>
      <c r="J72" s="87">
        <f t="shared" si="2"/>
        <v>209396</v>
      </c>
      <c r="K72" s="87">
        <f>IF(I72=0,H72,J72)</f>
        <v>209396</v>
      </c>
      <c r="L72" s="85" t="s">
        <v>27</v>
      </c>
      <c r="M72" s="85" t="s">
        <v>31</v>
      </c>
      <c r="N72" s="85" t="s">
        <v>28</v>
      </c>
      <c r="O72" s="109">
        <v>45627</v>
      </c>
      <c r="P72" s="88" t="str">
        <f>IF(D:D&gt;800000000,_xlfn.XLOOKUP(B:B,DROPLIST!G:G,DROPLIST!H:H)&amp;RIGHT(C72,3)&amp;"-"&amp;RIGHT(D72,5),_xlfn.XLOOKUP(B:B,DROPLIST!G:G,DROPLIST!H:H)&amp;RIGHT(C72,3)&amp;"-"&amp;_xlfn.XLOOKUP(D:D,Tabela2[SAP Code],Tabela2[Coluna1]))</f>
        <v>SV085-03063</v>
      </c>
      <c r="Q72" s="88" t="e">
        <f>_xlfn.XLOOKUP(B:B,DROPLIST!G:G,DROPLIST!H:H) &amp; RIGHT(C72,3) &amp; "-" &amp; RIGHT(D72,5) &amp; "-" &amp; IFERROR(LEFT(#REF!, FIND(" ",#REF!)-1),#REF!) &amp; "-" &amp; _xlfn.XLOOKUP(L:L,DROPLIST!D:D,DROPLIST!E:E)</f>
        <v>#REF!</v>
      </c>
      <c r="R72" s="88" t="str">
        <f>IF(N:N&lt;&gt;"APROVADO","N/A",IF(IFERROR(_xlfn.XLOOKUP(P:P,PROJETOS!A:A,PROJETOS!A:A),"INSERIR ID DE PROJETO")="INSERIR ID DE PROJETO","INSERIR ID DE PROJETO","PROJETO INSERIDO"))</f>
        <v>N/A</v>
      </c>
    </row>
    <row r="73" spans="1:132" ht="20.100000000000001" customHeight="1" thickTop="1" thickBot="1" x14ac:dyDescent="0.3">
      <c r="A73" s="109">
        <v>45370</v>
      </c>
      <c r="B73" s="84" t="s">
        <v>19</v>
      </c>
      <c r="C73" s="84">
        <v>20240085</v>
      </c>
      <c r="D73" s="115">
        <v>800002863</v>
      </c>
      <c r="E73" s="132" t="str" cm="1">
        <f t="array" ref="E73">_xlfn.XLOOKUP(D73,Tabela2[[#All],[SAP Code]],Tabela2[[#All],[Supplier Name]])</f>
        <v>NEO POLIMEROS LTDA</v>
      </c>
      <c r="F73" s="85" t="s">
        <v>26</v>
      </c>
      <c r="G73" s="120">
        <v>348000</v>
      </c>
      <c r="H73" s="86">
        <v>348000</v>
      </c>
      <c r="I73" s="86">
        <v>58696.76</v>
      </c>
      <c r="J73" s="87">
        <f t="shared" si="2"/>
        <v>289303.24</v>
      </c>
      <c r="K73" s="87">
        <f>IF(J73&lt;=0,0,J73)</f>
        <v>289303.24</v>
      </c>
      <c r="L73" s="85" t="s">
        <v>32</v>
      </c>
      <c r="M73" s="85" t="s">
        <v>22</v>
      </c>
      <c r="N73" s="85" t="s">
        <v>23</v>
      </c>
      <c r="O73" s="109">
        <v>45627</v>
      </c>
      <c r="P73" s="88" t="str">
        <f>IF(D:D&gt;800000000,_xlfn.XLOOKUP(B:B,DROPLIST!G:G,DROPLIST!H:H)&amp;RIGHT(C73,3)&amp;"-"&amp;RIGHT(D73,5),_xlfn.XLOOKUP(B:B,DROPLIST!G:G,DROPLIST!H:H)&amp;RIGHT(C73,3)&amp;"-"&amp;_xlfn.XLOOKUP(D:D,Tabela2[SAP Code],Tabela2[Coluna1]))</f>
        <v>SV085-02863</v>
      </c>
      <c r="Q73" s="88" t="e">
        <f>_xlfn.XLOOKUP(B:B,DROPLIST!G:G,DROPLIST!H:H) &amp; RIGHT(C73,3) &amp; "-" &amp; RIGHT(D73,5) &amp; "-" &amp; IFERROR(LEFT(#REF!, FIND(" ",#REF!)-1),#REF!) &amp; "-" &amp; _xlfn.XLOOKUP(L:L,DROPLIST!D:D,DROPLIST!E:E)</f>
        <v>#REF!</v>
      </c>
      <c r="R73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74" spans="1:132" ht="20.100000000000001" customHeight="1" thickTop="1" thickBot="1" x14ac:dyDescent="0.3">
      <c r="A74" s="109">
        <v>45370</v>
      </c>
      <c r="B74" s="84" t="s">
        <v>19</v>
      </c>
      <c r="C74" s="84">
        <v>20240085</v>
      </c>
      <c r="D74" s="115">
        <v>800028563</v>
      </c>
      <c r="E74" s="132" t="str" cm="1">
        <f t="array" ref="E74">_xlfn.XLOOKUP(D74,Tabela2[[#All],[SAP Code]],Tabela2[[#All],[Supplier Name]])</f>
        <v>Continental Automotive Guadalajara</v>
      </c>
      <c r="F74" s="85" t="s">
        <v>26</v>
      </c>
      <c r="G74" s="120">
        <v>0</v>
      </c>
      <c r="H74" s="86">
        <v>0</v>
      </c>
      <c r="I74" s="86">
        <v>0</v>
      </c>
      <c r="J74" s="87">
        <f t="shared" si="2"/>
        <v>0</v>
      </c>
      <c r="K74" s="87">
        <f>IF(I74=0,H74,J74)</f>
        <v>0</v>
      </c>
      <c r="L74" s="85" t="s">
        <v>27</v>
      </c>
      <c r="M74" s="85" t="s">
        <v>22</v>
      </c>
      <c r="N74" s="85" t="s">
        <v>28</v>
      </c>
      <c r="O74" s="109">
        <v>45627</v>
      </c>
      <c r="P74" s="88" t="str">
        <f>IF(D:D&gt;800000000,_xlfn.XLOOKUP(B:B,DROPLIST!G:G,DROPLIST!H:H)&amp;RIGHT(C74,3)&amp;"-"&amp;RIGHT(D74,5),_xlfn.XLOOKUP(B:B,DROPLIST!G:G,DROPLIST!H:H)&amp;RIGHT(C74,3)&amp;"-"&amp;_xlfn.XLOOKUP(D:D,Tabela2[SAP Code],Tabela2[Coluna1]))</f>
        <v>SV085-28563</v>
      </c>
      <c r="Q74" s="88" t="e">
        <f>_xlfn.XLOOKUP(B:B,DROPLIST!G:G,DROPLIST!H:H) &amp; RIGHT(C74,3) &amp; "-" &amp; RIGHT(D74,5) &amp; "-" &amp; IFERROR(LEFT(#REF!, FIND(" ",#REF!)-1),#REF!) &amp; "-" &amp; _xlfn.XLOOKUP(L:L,DROPLIST!D:D,DROPLIST!E:E)</f>
        <v>#REF!</v>
      </c>
      <c r="R74" s="88" t="str">
        <f>IF(N:N&lt;&gt;"APROVADO","N/A",IF(IFERROR(_xlfn.XLOOKUP(P:P,PROJETOS!A:A,PROJETOS!A:A),"INSERIR ID DE PROJETO")="INSERIR ID DE PROJETO","INSERIR ID DE PROJETO","PROJETO INSERIDO"))</f>
        <v>N/A</v>
      </c>
    </row>
    <row r="75" spans="1:132" ht="20.100000000000001" customHeight="1" thickTop="1" thickBot="1" x14ac:dyDescent="0.3">
      <c r="A75" s="109">
        <v>45370</v>
      </c>
      <c r="B75" s="84" t="s">
        <v>19</v>
      </c>
      <c r="C75" s="84">
        <v>20240085</v>
      </c>
      <c r="D75" s="115">
        <v>800029275</v>
      </c>
      <c r="E75" s="132" t="str" cm="1">
        <f t="array" ref="E75">_xlfn.XLOOKUP(D75,Tabela2[[#All],[SAP Code]],Tabela2[[#All],[Supplier Name]])</f>
        <v>CONTINENTAL AUT. GUADALA. MEXICO S.</v>
      </c>
      <c r="F75" s="85" t="s">
        <v>26</v>
      </c>
      <c r="G75" s="120">
        <v>0</v>
      </c>
      <c r="H75" s="86">
        <v>0</v>
      </c>
      <c r="I75" s="86">
        <v>0</v>
      </c>
      <c r="J75" s="87">
        <f t="shared" si="2"/>
        <v>0</v>
      </c>
      <c r="K75" s="87">
        <f>IF(I75=0,H75,J75)</f>
        <v>0</v>
      </c>
      <c r="L75" s="85" t="s">
        <v>27</v>
      </c>
      <c r="M75" s="85" t="s">
        <v>29</v>
      </c>
      <c r="N75" s="85" t="s">
        <v>28</v>
      </c>
      <c r="O75" s="109">
        <v>45627</v>
      </c>
      <c r="P75" s="88" t="str">
        <f>IF(D:D&gt;800000000,_xlfn.XLOOKUP(B:B,DROPLIST!G:G,DROPLIST!H:H)&amp;RIGHT(C75,3)&amp;"-"&amp;RIGHT(D75,5),_xlfn.XLOOKUP(B:B,DROPLIST!G:G,DROPLIST!H:H)&amp;RIGHT(C75,3)&amp;"-"&amp;_xlfn.XLOOKUP(D:D,Tabela2[SAP Code],Tabela2[Coluna1]))</f>
        <v>SV085-29275</v>
      </c>
      <c r="Q75" s="88" t="e">
        <f>_xlfn.XLOOKUP(B:B,DROPLIST!G:G,DROPLIST!H:H) &amp; RIGHT(C75,3) &amp; "-" &amp; RIGHT(D75,5) &amp; "-" &amp; IFERROR(LEFT(#REF!, FIND(" ",#REF!)-1),#REF!) &amp; "-" &amp; _xlfn.XLOOKUP(L:L,DROPLIST!D:D,DROPLIST!E:E)</f>
        <v>#REF!</v>
      </c>
      <c r="R75" s="88" t="str">
        <f>IF(N:N&lt;&gt;"APROVADO","N/A",IF(IFERROR(_xlfn.XLOOKUP(P:P,PROJETOS!A:A,PROJETOS!A:A),"INSERIR ID DE PROJETO")="INSERIR ID DE PROJETO","INSERIR ID DE PROJETO","PROJETO INSERIDO"))</f>
        <v>N/A</v>
      </c>
    </row>
    <row r="76" spans="1:132" ht="20.100000000000001" customHeight="1" thickTop="1" thickBot="1" x14ac:dyDescent="0.3">
      <c r="A76" s="109">
        <v>45370</v>
      </c>
      <c r="B76" s="84" t="s">
        <v>19</v>
      </c>
      <c r="C76" s="84">
        <v>20240085</v>
      </c>
      <c r="D76" s="115">
        <v>800006042</v>
      </c>
      <c r="E76" s="132" t="str" cm="1">
        <f t="array" ref="E76">_xlfn.XLOOKUP(D76,Tabela2[[#All],[SAP Code]],Tabela2[[#All],[Supplier Name]])</f>
        <v>CONTINENTAL BRASIL INDUSTRIA AUTOMO</v>
      </c>
      <c r="F76" s="85" t="s">
        <v>26</v>
      </c>
      <c r="G76" s="120">
        <v>0</v>
      </c>
      <c r="H76" s="86">
        <v>0</v>
      </c>
      <c r="I76" s="86">
        <v>0</v>
      </c>
      <c r="J76" s="87">
        <f t="shared" ref="J76:J139" si="6">H76-I76</f>
        <v>0</v>
      </c>
      <c r="K76" s="87">
        <f>IF(I76=0,H76,J76)</f>
        <v>0</v>
      </c>
      <c r="L76" s="85" t="s">
        <v>34</v>
      </c>
      <c r="M76" s="85" t="s">
        <v>29</v>
      </c>
      <c r="N76" s="85" t="s">
        <v>28</v>
      </c>
      <c r="O76" s="109">
        <v>45627</v>
      </c>
      <c r="P76" s="88" t="str">
        <f>IF(D:D&gt;800000000,_xlfn.XLOOKUP(B:B,DROPLIST!G:G,DROPLIST!H:H)&amp;RIGHT(C76,3)&amp;"-"&amp;RIGHT(D76,5),_xlfn.XLOOKUP(B:B,DROPLIST!G:G,DROPLIST!H:H)&amp;RIGHT(C76,3)&amp;"-"&amp;_xlfn.XLOOKUP(D:D,Tabela2[SAP Code],Tabela2[Coluna1]))</f>
        <v>SV085-06042</v>
      </c>
      <c r="Q76" s="88" t="e">
        <f>_xlfn.XLOOKUP(B:B,DROPLIST!G:G,DROPLIST!H:H) &amp; RIGHT(C76,3) &amp; "-" &amp; RIGHT(D76,5) &amp; "-" &amp; IFERROR(LEFT(#REF!, FIND(" ",#REF!)-1),#REF!) &amp; "-" &amp; _xlfn.XLOOKUP(L:L,DROPLIST!D:D,DROPLIST!E:E)</f>
        <v>#REF!</v>
      </c>
      <c r="R76" s="88" t="str">
        <f>IF(N:N&lt;&gt;"APROVADO","N/A",IF(IFERROR(_xlfn.XLOOKUP(P:P,PROJETOS!A:A,PROJETOS!A:A),"INSERIR ID DE PROJETO")="INSERIR ID DE PROJETO","INSERIR ID DE PROJETO","PROJETO INSERIDO"))</f>
        <v>N/A</v>
      </c>
    </row>
    <row r="77" spans="1:132" ht="20.100000000000001" customHeight="1" thickTop="1" thickBot="1" x14ac:dyDescent="0.3">
      <c r="A77" s="109">
        <v>45371</v>
      </c>
      <c r="B77" s="84" t="s">
        <v>19</v>
      </c>
      <c r="C77" s="84">
        <v>20240085</v>
      </c>
      <c r="D77" s="115">
        <v>800046299</v>
      </c>
      <c r="E77" s="132" t="str" cm="1">
        <f t="array" ref="E77">_xlfn.XLOOKUP(D77,Tabela2[[#All],[SAP Code]],Tabela2[[#All],[Supplier Name]])</f>
        <v>MAGNA DO BRASIL PRODUTOS E SERVICOS</v>
      </c>
      <c r="F77" s="85" t="s">
        <v>26</v>
      </c>
      <c r="G77" s="120">
        <v>1284999.92</v>
      </c>
      <c r="H77" s="86">
        <v>1284999.92</v>
      </c>
      <c r="I77" s="86">
        <v>1580964.58</v>
      </c>
      <c r="J77" s="87">
        <f t="shared" si="6"/>
        <v>-295964.66000000015</v>
      </c>
      <c r="K77" s="87">
        <f>IF(J77&lt;=0,0,J77)</f>
        <v>0</v>
      </c>
      <c r="L77" s="85" t="s">
        <v>27</v>
      </c>
      <c r="M77" s="85" t="s">
        <v>22</v>
      </c>
      <c r="N77" s="85" t="s">
        <v>23</v>
      </c>
      <c r="O77" s="109">
        <v>45627</v>
      </c>
      <c r="P77" s="88" t="str">
        <f>IF(D:D&gt;800000000,_xlfn.XLOOKUP(B:B,DROPLIST!G:G,DROPLIST!H:H)&amp;RIGHT(C77,3)&amp;"-"&amp;RIGHT(D77,5),_xlfn.XLOOKUP(B:B,DROPLIST!G:G,DROPLIST!H:H)&amp;RIGHT(C77,3)&amp;"-"&amp;_xlfn.XLOOKUP(D:D,Tabela2[SAP Code],Tabela2[Coluna1]))</f>
        <v>SV085-46299</v>
      </c>
      <c r="Q77" s="88" t="e">
        <f>_xlfn.XLOOKUP(B:B,DROPLIST!G:G,DROPLIST!H:H) &amp; RIGHT(C77,3) &amp; "-" &amp; RIGHT(D77,5) &amp; "-" &amp; IFERROR(LEFT(#REF!, FIND(" ",#REF!)-1),#REF!) &amp; "-" &amp; _xlfn.XLOOKUP(L:L,DROPLIST!D:D,DROPLIST!E:E)</f>
        <v>#REF!</v>
      </c>
      <c r="R77" s="88" t="str">
        <f>IF(N:N&lt;&gt;"APROVADO","N/A",IF(IFERROR(_xlfn.XLOOKUP(P:P,PROJETOS!A:A,PROJETOS!A:A),"INSERIR ID DE PROJETO")="INSERIR ID DE PROJETO","INSERIR ID DE PROJETO","PROJETO INSERIDO"))</f>
        <v>PROJETO INSERIDO</v>
      </c>
    </row>
    <row r="78" spans="1:132" s="22" customFormat="1" ht="20.100000000000001" customHeight="1" thickTop="1" thickBot="1" x14ac:dyDescent="0.3">
      <c r="A78" s="109">
        <v>45371</v>
      </c>
      <c r="B78" s="84" t="s">
        <v>19</v>
      </c>
      <c r="C78" s="84">
        <v>20240085</v>
      </c>
      <c r="D78" s="115">
        <v>800027163</v>
      </c>
      <c r="E78" s="132" t="str" cm="1">
        <f t="array" ref="E78">_xlfn.XLOOKUP(D78,Tabela2[[#All],[SAP Code]],Tabela2[[#All],[Supplier Name]])</f>
        <v>MINEBEA ACCESSSOLUTIONS SOUTH AMERI</v>
      </c>
      <c r="F78" s="85" t="s">
        <v>26</v>
      </c>
      <c r="G78" s="120">
        <v>176250</v>
      </c>
      <c r="H78" s="86">
        <v>176250</v>
      </c>
      <c r="I78" s="86">
        <v>0</v>
      </c>
      <c r="J78" s="87">
        <f t="shared" si="6"/>
        <v>176250</v>
      </c>
      <c r="K78" s="87">
        <f>IF(I78=0,H78,J78)</f>
        <v>176250</v>
      </c>
      <c r="L78" s="85" t="s">
        <v>27</v>
      </c>
      <c r="M78" s="85" t="s">
        <v>29</v>
      </c>
      <c r="N78" s="85" t="s">
        <v>28</v>
      </c>
      <c r="O78" s="109">
        <v>45627</v>
      </c>
      <c r="P78" s="88" t="str">
        <f>IF(D:D&gt;800000000,_xlfn.XLOOKUP(B:B,DROPLIST!G:G,DROPLIST!H:H)&amp;RIGHT(C78,3)&amp;"-"&amp;RIGHT(D78,5),_xlfn.XLOOKUP(B:B,DROPLIST!G:G,DROPLIST!H:H)&amp;RIGHT(C78,3)&amp;"-"&amp;_xlfn.XLOOKUP(D:D,Tabela2[SAP Code],Tabela2[Coluna1]))</f>
        <v>SV085-27163</v>
      </c>
      <c r="Q78" s="88" t="e">
        <f>_xlfn.XLOOKUP(B:B,DROPLIST!G:G,DROPLIST!H:H) &amp; RIGHT(C78,3) &amp; "-" &amp; RIGHT(D78,5) &amp; "-" &amp; IFERROR(LEFT(#REF!, FIND(" ",#REF!)-1),#REF!) &amp; "-" &amp; _xlfn.XLOOKUP(L:L,DROPLIST!D:D,DROPLIST!E:E)</f>
        <v>#REF!</v>
      </c>
      <c r="R78" s="88" t="str">
        <f>IF(N:N&lt;&gt;"APROVADO","N/A",IF(IFERROR(_xlfn.XLOOKUP(P:P,PROJETOS!A:A,PROJETOS!A:A),"INSERIR ID DE PROJETO")="INSERIR ID DE PROJETO","INSERIR ID DE PROJETO","PROJETO INSERIDO"))</f>
        <v>N/A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</row>
    <row r="79" spans="1:132" s="22" customFormat="1" ht="20.100000000000001" customHeight="1" thickTop="1" thickBot="1" x14ac:dyDescent="0.3">
      <c r="A79" s="109">
        <v>45374</v>
      </c>
      <c r="B79" s="84" t="s">
        <v>19</v>
      </c>
      <c r="C79" s="84">
        <v>20240085</v>
      </c>
      <c r="D79" s="115">
        <v>800000823</v>
      </c>
      <c r="E79" s="132" t="str" cm="1">
        <f t="array" ref="E79">_xlfn.XLOOKUP(D79,Tabela2[[#All],[SAP Code]],Tabela2[[#All],[Supplier Name]])</f>
        <v>JOHNSON ELECTRIC AUTOMOTIVO BRASIL</v>
      </c>
      <c r="F79" s="85" t="s">
        <v>26</v>
      </c>
      <c r="G79" s="120">
        <v>0</v>
      </c>
      <c r="H79" s="86">
        <v>0</v>
      </c>
      <c r="I79" s="86">
        <v>0</v>
      </c>
      <c r="J79" s="87">
        <f t="shared" si="6"/>
        <v>0</v>
      </c>
      <c r="K79" s="87">
        <f>IF(I79=0,H79,J79)</f>
        <v>0</v>
      </c>
      <c r="L79" s="85" t="s">
        <v>34</v>
      </c>
      <c r="M79" s="85" t="s">
        <v>33</v>
      </c>
      <c r="N79" s="85" t="s">
        <v>28</v>
      </c>
      <c r="O79" s="109">
        <v>45627</v>
      </c>
      <c r="P79" s="88" t="str">
        <f>IF(D:D&gt;800000000,_xlfn.XLOOKUP(B:B,DROPLIST!G:G,DROPLIST!H:H)&amp;RIGHT(C79,3)&amp;"-"&amp;RIGHT(D79,5),_xlfn.XLOOKUP(B:B,DROPLIST!G:G,DROPLIST!H:H)&amp;RIGHT(C79,3)&amp;"-"&amp;_xlfn.XLOOKUP(D:D,Tabela2[SAP Code],Tabela2[Coluna1]))</f>
        <v>SV085-00823</v>
      </c>
      <c r="Q79" s="88" t="e">
        <f>_xlfn.XLOOKUP(B:B,DROPLIST!G:G,DROPLIST!H:H) &amp; RIGHT(C79,3) &amp; "-" &amp; RIGHT(D79,5) &amp; "-" &amp; IFERROR(LEFT(#REF!, FIND(" ",#REF!)-1),#REF!) &amp; "-" &amp; _xlfn.XLOOKUP(L:L,DROPLIST!D:D,DROPLIST!E:E)</f>
        <v>#REF!</v>
      </c>
      <c r="R79" s="88" t="str">
        <f>IF(N:N&lt;&gt;"APROVADO","N/A",IF(IFERROR(_xlfn.XLOOKUP(P:P,PROJETOS!A:A,PROJETOS!A:A),"INSERIR ID DE PROJETO")="INSERIR ID DE PROJETO","INSERIR ID DE PROJETO","PROJETO INSERIDO"))</f>
        <v>N/A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</row>
    <row r="80" spans="1:132" s="22" customFormat="1" ht="20.100000000000001" customHeight="1" thickTop="1" thickBot="1" x14ac:dyDescent="0.3">
      <c r="A80" s="109">
        <v>45377</v>
      </c>
      <c r="B80" s="84" t="s">
        <v>19</v>
      </c>
      <c r="C80" s="84">
        <v>20240085</v>
      </c>
      <c r="D80" s="115">
        <v>800006372</v>
      </c>
      <c r="E80" s="132" t="str" cm="1">
        <f t="array" ref="E80">_xlfn.XLOOKUP(D80,Tabela2[[#All],[SAP Code]],Tabela2[[#All],[Supplier Name]])</f>
        <v>SUMIRIKO DO BRASIL IND DE BORRACHAS</v>
      </c>
      <c r="F80" s="85" t="s">
        <v>26</v>
      </c>
      <c r="G80" s="120">
        <v>1920000</v>
      </c>
      <c r="H80" s="86">
        <v>1920000</v>
      </c>
      <c r="I80" s="86">
        <v>0</v>
      </c>
      <c r="J80" s="87">
        <f t="shared" si="6"/>
        <v>1920000</v>
      </c>
      <c r="K80" s="87">
        <f>IF(I80=0,H80,J80)</f>
        <v>1920000</v>
      </c>
      <c r="L80" s="85" t="s">
        <v>34</v>
      </c>
      <c r="M80" s="85" t="s">
        <v>31</v>
      </c>
      <c r="N80" s="85" t="s">
        <v>28</v>
      </c>
      <c r="O80" s="109">
        <v>45627</v>
      </c>
      <c r="P80" s="88" t="str">
        <f>IF(D:D&gt;800000000,_xlfn.XLOOKUP(B:B,DROPLIST!G:G,DROPLIST!H:H)&amp;RIGHT(C80,3)&amp;"-"&amp;RIGHT(D80,5),_xlfn.XLOOKUP(B:B,DROPLIST!G:G,DROPLIST!H:H)&amp;RIGHT(C80,3)&amp;"-"&amp;_xlfn.XLOOKUP(D:D,Tabela2[SAP Code],Tabela2[Coluna1]))</f>
        <v>SV085-06372</v>
      </c>
      <c r="Q80" s="88" t="e">
        <f>_xlfn.XLOOKUP(B:B,DROPLIST!G:G,DROPLIST!H:H) &amp; RIGHT(C80,3) &amp; "-" &amp; RIGHT(D80,5) &amp; "-" &amp; IFERROR(LEFT(#REF!, FIND(" ",#REF!)-1),#REF!) &amp; "-" &amp; _xlfn.XLOOKUP(L:L,DROPLIST!D:D,DROPLIST!E:E)</f>
        <v>#REF!</v>
      </c>
      <c r="R80" s="88" t="str">
        <f>IF(N:N&lt;&gt;"APROVADO","N/A",IF(IFERROR(_xlfn.XLOOKUP(P:P,PROJETOS!A:A,PROJETOS!A:A),"INSERIR ID DE PROJETO")="INSERIR ID DE PROJETO","INSERIR ID DE PROJETO","PROJETO INSERIDO"))</f>
        <v>N/A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</row>
    <row r="81" spans="1:132" s="22" customFormat="1" ht="20.100000000000001" customHeight="1" thickTop="1" thickBot="1" x14ac:dyDescent="0.3">
      <c r="A81" s="109">
        <v>45378</v>
      </c>
      <c r="B81" s="84" t="s">
        <v>19</v>
      </c>
      <c r="C81" s="84">
        <v>20240085</v>
      </c>
      <c r="D81" s="115">
        <v>800002635</v>
      </c>
      <c r="E81" s="132" t="str" cm="1">
        <f t="array" ref="E81">_xlfn.XLOOKUP(D81,Tabela2[[#All],[SAP Code]],Tabela2[[#All],[Supplier Name]])</f>
        <v>AETHRA SISTEMAS AUTOMOTIVOS S.A</v>
      </c>
      <c r="F81" s="85" t="s">
        <v>26</v>
      </c>
      <c r="G81" s="120">
        <v>14682188.17</v>
      </c>
      <c r="H81" s="86">
        <v>14682188.17</v>
      </c>
      <c r="I81" s="86">
        <v>3012556.97</v>
      </c>
      <c r="J81" s="87">
        <f t="shared" si="6"/>
        <v>11669631.199999999</v>
      </c>
      <c r="K81" s="87">
        <f>IF(J81&lt;=0,0,J81)</f>
        <v>11669631.199999999</v>
      </c>
      <c r="L81" s="85" t="s">
        <v>32</v>
      </c>
      <c r="M81" s="85" t="s">
        <v>22</v>
      </c>
      <c r="N81" s="85" t="s">
        <v>23</v>
      </c>
      <c r="O81" s="109">
        <v>45414</v>
      </c>
      <c r="P81" s="88" t="str">
        <f>IF(D:D&gt;800000000,_xlfn.XLOOKUP(B:B,DROPLIST!G:G,DROPLIST!H:H)&amp;RIGHT(C81,3)&amp;"-"&amp;RIGHT(D81,5),_xlfn.XLOOKUP(B:B,DROPLIST!G:G,DROPLIST!H:H)&amp;RIGHT(C81,3)&amp;"-"&amp;_xlfn.XLOOKUP(D:D,Tabela2[SAP Code],Tabela2[Coluna1]))</f>
        <v>SV085-02635</v>
      </c>
      <c r="Q81" s="88" t="e">
        <f>_xlfn.XLOOKUP(B:B,DROPLIST!G:G,DROPLIST!H:H) &amp; RIGHT(C81,3) &amp; "-" &amp; RIGHT(D81,5) &amp; "-" &amp; IFERROR(LEFT(#REF!, FIND(" ",#REF!)-1),#REF!) &amp; "-" &amp; _xlfn.XLOOKUP(L:L,DROPLIST!D:D,DROPLIST!E:E)</f>
        <v>#REF!</v>
      </c>
      <c r="R81" s="88" t="str">
        <f>IF(N:N&lt;&gt;"APROVADO","N/A",IF(IFERROR(_xlfn.XLOOKUP(P:P,PROJETOS!A:A,PROJETOS!A:A),"INSERIR ID DE PROJETO")="INSERIR ID DE PROJETO","INSERIR ID DE PROJETO","PROJETO INSERIDO"))</f>
        <v>PROJETO INSERIDO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</row>
    <row r="82" spans="1:132" s="22" customFormat="1" ht="20.100000000000001" customHeight="1" thickTop="1" thickBot="1" x14ac:dyDescent="0.3">
      <c r="A82" s="109">
        <v>45378</v>
      </c>
      <c r="B82" s="84" t="s">
        <v>39</v>
      </c>
      <c r="C82" s="84" t="s">
        <v>40</v>
      </c>
      <c r="D82" s="115">
        <v>800005740</v>
      </c>
      <c r="E82" s="132" t="str" cm="1">
        <f t="array" ref="E82">_xlfn.XLOOKUP(D82,Tabela2[[#All],[SAP Code]],Tabela2[[#All],[Supplier Name]])</f>
        <v>HBA HUTCHINSON BRASIL AUTOMOTIVE LT</v>
      </c>
      <c r="F82" s="85" t="s">
        <v>26</v>
      </c>
      <c r="G82" s="120">
        <v>406515.8</v>
      </c>
      <c r="H82" s="86">
        <v>406515.8</v>
      </c>
      <c r="I82" s="86">
        <v>406515.8</v>
      </c>
      <c r="J82" s="87">
        <f t="shared" si="6"/>
        <v>0</v>
      </c>
      <c r="K82" s="87">
        <f>IF(J82&lt;=0,0,J82)</f>
        <v>0</v>
      </c>
      <c r="L82" s="85" t="s">
        <v>25</v>
      </c>
      <c r="M82" s="85" t="s">
        <v>22</v>
      </c>
      <c r="N82" s="85" t="s">
        <v>23</v>
      </c>
      <c r="O82" s="109">
        <v>45627</v>
      </c>
      <c r="P82" s="88" t="str">
        <f>IF(D:D&gt;800000000,_xlfn.XLOOKUP(B:B,DROPLIST!G:G,DROPLIST!H:H)&amp;RIGHT(C82,3)&amp;"-"&amp;RIGHT(D82,5),_xlfn.XLOOKUP(B:B,DROPLIST!G:G,DROPLIST!H:H)&amp;RIGHT(C82,3)&amp;"-"&amp;_xlfn.XLOOKUP(D:D,Tabela2[SAP Code],Tabela2[Coluna1]))</f>
        <v>CS--05740</v>
      </c>
      <c r="Q82" s="88" t="e">
        <f>_xlfn.XLOOKUP(B:B,DROPLIST!G:G,DROPLIST!H:H) &amp; RIGHT(C82,3) &amp; "-" &amp; RIGHT(D82,5) &amp; "-" &amp; IFERROR(LEFT(#REF!, FIND(" ",#REF!)-1),#REF!) &amp; "-" &amp; _xlfn.XLOOKUP(L:L,DROPLIST!D:D,DROPLIST!E:E)</f>
        <v>#REF!</v>
      </c>
      <c r="R82" s="88" t="str">
        <f>IF(N:N&lt;&gt;"APROVADO","N/A",IF(IFERROR(_xlfn.XLOOKUP(P:P,PROJETOS!A:A,PROJETOS!A:A),"INSERIR ID DE PROJETO")="INSERIR ID DE PROJETO","INSERIR ID DE PROJETO","PROJETO INSERIDO"))</f>
        <v>INSERIR ID DE PROJETO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</row>
    <row r="83" spans="1:132" s="22" customFormat="1" ht="20.100000000000001" customHeight="1" thickTop="1" thickBot="1" x14ac:dyDescent="0.3">
      <c r="A83" s="109">
        <v>45386</v>
      </c>
      <c r="B83" s="84" t="s">
        <v>19</v>
      </c>
      <c r="C83" s="84">
        <v>20240085</v>
      </c>
      <c r="D83" s="115">
        <v>800040726</v>
      </c>
      <c r="E83" s="132" t="str" cm="1">
        <f t="array" ref="E83">_xlfn.XLOOKUP(D83,Tabela2[[#All],[SAP Code]],Tabela2[[#All],[Supplier Name]])</f>
        <v>MITSUBISHI ELECTRIC AUTOMOTIVE S.A</v>
      </c>
      <c r="F83" s="85" t="s">
        <v>26</v>
      </c>
      <c r="G83" s="120">
        <v>0</v>
      </c>
      <c r="H83" s="86">
        <v>0</v>
      </c>
      <c r="I83" s="86">
        <v>0</v>
      </c>
      <c r="J83" s="87">
        <f t="shared" si="6"/>
        <v>0</v>
      </c>
      <c r="K83" s="87">
        <f t="shared" ref="K83:K114" si="7">IF(I83=0,H83,J83)</f>
        <v>0</v>
      </c>
      <c r="L83" s="85" t="s">
        <v>34</v>
      </c>
      <c r="M83" s="85" t="s">
        <v>22</v>
      </c>
      <c r="N83" s="85" t="s">
        <v>28</v>
      </c>
      <c r="O83" s="109">
        <v>45627</v>
      </c>
      <c r="P83" s="88" t="str">
        <f>IF(D:D&gt;800000000,_xlfn.XLOOKUP(B:B,DROPLIST!G:G,DROPLIST!H:H)&amp;RIGHT(C83,3)&amp;"-"&amp;RIGHT(D83,5),_xlfn.XLOOKUP(B:B,DROPLIST!G:G,DROPLIST!H:H)&amp;RIGHT(C83,3)&amp;"-"&amp;_xlfn.XLOOKUP(D:D,Tabela2[SAP Code],Tabela2[Coluna1]))</f>
        <v>SV085-40726</v>
      </c>
      <c r="Q83" s="88" t="e">
        <f>_xlfn.XLOOKUP(B:B,DROPLIST!G:G,DROPLIST!H:H) &amp; RIGHT(C83,3) &amp; "-" &amp; RIGHT(D83,5) &amp; "-" &amp; IFERROR(LEFT(#REF!, FIND(" ",#REF!)-1),#REF!) &amp; "-" &amp; _xlfn.XLOOKUP(L:L,DROPLIST!D:D,DROPLIST!E:E)</f>
        <v>#REF!</v>
      </c>
      <c r="R83" s="88" t="str">
        <f>IF(N:N&lt;&gt;"APROVADO","N/A",IF(IFERROR(_xlfn.XLOOKUP(P:P,PROJETOS!A:A,PROJETOS!A:A),"INSERIR ID DE PROJETO")="INSERIR ID DE PROJETO","INSERIR ID DE PROJETO","PROJETO INSERIDO"))</f>
        <v>N/A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</row>
    <row r="84" spans="1:132" s="22" customFormat="1" ht="20.100000000000001" customHeight="1" thickTop="1" thickBot="1" x14ac:dyDescent="0.3">
      <c r="A84" s="109">
        <v>45394</v>
      </c>
      <c r="B84" s="84" t="s">
        <v>19</v>
      </c>
      <c r="C84" s="84">
        <v>20240085</v>
      </c>
      <c r="D84" s="115">
        <v>800046417</v>
      </c>
      <c r="E84" s="132" t="str" cm="1">
        <f t="array" ref="E84">_xlfn.XLOOKUP(D84,Tabela2[[#All],[SAP Code]],Tabela2[[#All],[Supplier Name]])</f>
        <v>Marelli Sistemas Automotivos Indúst</v>
      </c>
      <c r="F84" s="85" t="s">
        <v>26</v>
      </c>
      <c r="G84" s="120">
        <v>3191552.0399999996</v>
      </c>
      <c r="H84" s="86">
        <v>3191552.0399999996</v>
      </c>
      <c r="I84" s="86">
        <v>0</v>
      </c>
      <c r="J84" s="87">
        <f t="shared" si="6"/>
        <v>3191552.0399999996</v>
      </c>
      <c r="K84" s="87">
        <f t="shared" si="7"/>
        <v>3191552.0399999996</v>
      </c>
      <c r="L84" s="85" t="s">
        <v>27</v>
      </c>
      <c r="M84" s="85" t="s">
        <v>22</v>
      </c>
      <c r="N84" s="85" t="s">
        <v>28</v>
      </c>
      <c r="O84" s="109">
        <v>45627</v>
      </c>
      <c r="P84" s="88" t="str">
        <f>IF(D:D&gt;800000000,_xlfn.XLOOKUP(B:B,DROPLIST!G:G,DROPLIST!H:H)&amp;RIGHT(C84,3)&amp;"-"&amp;RIGHT(D84,5),_xlfn.XLOOKUP(B:B,DROPLIST!G:G,DROPLIST!H:H)&amp;RIGHT(C84,3)&amp;"-"&amp;_xlfn.XLOOKUP(D:D,Tabela2[SAP Code],Tabela2[Coluna1]))</f>
        <v>SV085-46417</v>
      </c>
      <c r="Q84" s="88" t="e">
        <f>_xlfn.XLOOKUP(B:B,DROPLIST!G:G,DROPLIST!H:H) &amp; RIGHT(C84,3) &amp; "-" &amp; RIGHT(D84,5) &amp; "-" &amp; IFERROR(LEFT(#REF!, FIND(" ",#REF!)-1),#REF!) &amp; "-" &amp; _xlfn.XLOOKUP(L:L,DROPLIST!D:D,DROPLIST!E:E)</f>
        <v>#REF!</v>
      </c>
      <c r="R84" s="88" t="str">
        <f>IF(N:N&lt;&gt;"APROVADO","N/A",IF(IFERROR(_xlfn.XLOOKUP(P:P,PROJETOS!A:A,PROJETOS!A:A),"INSERIR ID DE PROJETO")="INSERIR ID DE PROJETO","INSERIR ID DE PROJETO","PROJETO INSERIDO"))</f>
        <v>N/A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</row>
    <row r="85" spans="1:132" s="22" customFormat="1" ht="20.100000000000001" customHeight="1" thickTop="1" thickBot="1" x14ac:dyDescent="0.3">
      <c r="A85" s="109">
        <v>45411</v>
      </c>
      <c r="B85" s="84" t="s">
        <v>19</v>
      </c>
      <c r="C85" s="84">
        <v>20240091</v>
      </c>
      <c r="D85" s="115">
        <v>800036730</v>
      </c>
      <c r="E85" s="132" t="str" cm="1">
        <f t="array" ref="E85">_xlfn.XLOOKUP(D85,Tabela2[[#All],[SAP Code]],Tabela2[[#All],[Supplier Name]])</f>
        <v>NEO RODAS S.A</v>
      </c>
      <c r="F85" s="85" t="s">
        <v>41</v>
      </c>
      <c r="G85" s="120">
        <v>431000</v>
      </c>
      <c r="H85" s="86">
        <v>431000</v>
      </c>
      <c r="I85" s="86">
        <v>0</v>
      </c>
      <c r="J85" s="87">
        <f t="shared" si="6"/>
        <v>431000</v>
      </c>
      <c r="K85" s="87">
        <f t="shared" si="7"/>
        <v>431000</v>
      </c>
      <c r="L85" s="85" t="s">
        <v>25</v>
      </c>
      <c r="M85" s="85" t="s">
        <v>22</v>
      </c>
      <c r="N85" s="85" t="s">
        <v>28</v>
      </c>
      <c r="O85" s="109">
        <v>45637</v>
      </c>
      <c r="P85" s="88" t="str">
        <f>IF(D:D&gt;800000000,_xlfn.XLOOKUP(B:B,DROPLIST!G:G,DROPLIST!H:H)&amp;RIGHT(C85,3)&amp;"-"&amp;RIGHT(D85,5),_xlfn.XLOOKUP(B:B,DROPLIST!G:G,DROPLIST!H:H)&amp;RIGHT(C85,3)&amp;"-"&amp;_xlfn.XLOOKUP(D:D,Tabela2[SAP Code],Tabela2[Coluna1]))</f>
        <v>SV091-36730</v>
      </c>
      <c r="Q85" s="88" t="e">
        <f>_xlfn.XLOOKUP(B:B,DROPLIST!G:G,DROPLIST!H:H) &amp; RIGHT(C85,3) &amp; "-" &amp; RIGHT(D85,5) &amp; "-" &amp; IFERROR(LEFT(#REF!, FIND(" ",#REF!)-1),#REF!) &amp; "-" &amp; _xlfn.XLOOKUP(L:L,DROPLIST!D:D,DROPLIST!E:E)</f>
        <v>#REF!</v>
      </c>
      <c r="R85" s="88" t="str">
        <f>IF(N:N&lt;&gt;"APROVADO","N/A",IF(IFERROR(_xlfn.XLOOKUP(P:P,PROJETOS!A:A,PROJETOS!A:A),"INSERIR ID DE PROJETO")="INSERIR ID DE PROJETO","INSERIR ID DE PROJETO","PROJETO INSERIDO"))</f>
        <v>N/A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</row>
    <row r="86" spans="1:132" s="22" customFormat="1" ht="20.100000000000001" customHeight="1" thickTop="1" thickBot="1" x14ac:dyDescent="0.3">
      <c r="A86" s="109">
        <v>45412</v>
      </c>
      <c r="B86" s="84" t="s">
        <v>19</v>
      </c>
      <c r="C86" s="84">
        <v>20240091</v>
      </c>
      <c r="D86" s="115">
        <v>800006101</v>
      </c>
      <c r="E86" s="132" t="str" cm="1">
        <f t="array" ref="E86">_xlfn.XLOOKUP(D86,Tabela2[[#All],[SAP Code]],Tabela2[[#All],[Supplier Name]])</f>
        <v>ITW DELFAST DO BRASIL LTDA.</v>
      </c>
      <c r="F86" s="85" t="s">
        <v>41</v>
      </c>
      <c r="G86" s="120">
        <v>300000</v>
      </c>
      <c r="H86" s="86">
        <v>300000</v>
      </c>
      <c r="I86" s="86">
        <v>0</v>
      </c>
      <c r="J86" s="87">
        <f t="shared" si="6"/>
        <v>300000</v>
      </c>
      <c r="K86" s="87">
        <f t="shared" si="7"/>
        <v>300000</v>
      </c>
      <c r="L86" s="85" t="s">
        <v>32</v>
      </c>
      <c r="M86" s="85" t="s">
        <v>31</v>
      </c>
      <c r="N86" s="85" t="s">
        <v>28</v>
      </c>
      <c r="O86" s="109"/>
      <c r="P86" s="88" t="str">
        <f>IF(D:D&gt;800000000,_xlfn.XLOOKUP(B:B,DROPLIST!G:G,DROPLIST!H:H)&amp;RIGHT(C86,3)&amp;"-"&amp;RIGHT(D86,5),_xlfn.XLOOKUP(B:B,DROPLIST!G:G,DROPLIST!H:H)&amp;RIGHT(C86,3)&amp;"-"&amp;_xlfn.XLOOKUP(D:D,Tabela2[SAP Code],Tabela2[Coluna1]))</f>
        <v>SV091-06101</v>
      </c>
      <c r="Q86" s="88" t="e">
        <f>_xlfn.XLOOKUP(B:B,DROPLIST!G:G,DROPLIST!H:H) &amp; RIGHT(C86,3) &amp; "-" &amp; RIGHT(D86,5) &amp; "-" &amp; IFERROR(LEFT(#REF!, FIND(" ",#REF!)-1),#REF!) &amp; "-" &amp; _xlfn.XLOOKUP(L:L,DROPLIST!D:D,DROPLIST!E:E)</f>
        <v>#REF!</v>
      </c>
      <c r="R86" s="88" t="str">
        <f>IF(N:N&lt;&gt;"APROVADO","N/A",IF(IFERROR(_xlfn.XLOOKUP(P:P,PROJETOS!A:A,PROJETOS!A:A),"INSERIR ID DE PROJETO")="INSERIR ID DE PROJETO","INSERIR ID DE PROJETO","PROJETO INSERIDO"))</f>
        <v>N/A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</row>
    <row r="87" spans="1:132" s="22" customFormat="1" ht="20.100000000000001" customHeight="1" thickTop="1" thickBot="1" x14ac:dyDescent="0.3">
      <c r="A87" s="109">
        <v>45415</v>
      </c>
      <c r="B87" s="84" t="s">
        <v>19</v>
      </c>
      <c r="C87" s="84">
        <v>20240091</v>
      </c>
      <c r="D87" s="115">
        <v>800002731</v>
      </c>
      <c r="E87" s="132" t="str" cm="1">
        <f t="array" ref="E87">_xlfn.XLOOKUP(D87,Tabela2[[#All],[SAP Code]],Tabela2[[#All],[Supplier Name]])</f>
        <v>SODECIA MINAS GERAIS IND. COMP. AUT</v>
      </c>
      <c r="F87" s="85" t="s">
        <v>41</v>
      </c>
      <c r="G87" s="120">
        <v>1372314.05</v>
      </c>
      <c r="H87" s="86">
        <v>1372314.05</v>
      </c>
      <c r="I87" s="86">
        <v>0</v>
      </c>
      <c r="J87" s="87">
        <f t="shared" si="6"/>
        <v>1372314.05</v>
      </c>
      <c r="K87" s="87">
        <f t="shared" si="7"/>
        <v>1372314.05</v>
      </c>
      <c r="L87" s="85" t="s">
        <v>32</v>
      </c>
      <c r="M87" s="85" t="s">
        <v>43</v>
      </c>
      <c r="N87" s="85" t="s">
        <v>28</v>
      </c>
      <c r="O87" s="109"/>
      <c r="P87" s="88" t="str">
        <f>IF(D:D&gt;800000000,_xlfn.XLOOKUP(B:B,DROPLIST!G:G,DROPLIST!H:H)&amp;RIGHT(C87,3)&amp;"-"&amp;RIGHT(D87,5),_xlfn.XLOOKUP(B:B,DROPLIST!G:G,DROPLIST!H:H)&amp;RIGHT(C87,3)&amp;"-"&amp;_xlfn.XLOOKUP(D:D,Tabela2[SAP Code],Tabela2[Coluna1]))</f>
        <v>SV091-02731</v>
      </c>
      <c r="Q87" s="88" t="e">
        <f>_xlfn.XLOOKUP(B:B,DROPLIST!G:G,DROPLIST!H:H) &amp; RIGHT(C87,3) &amp; "-" &amp; RIGHT(D87,5) &amp; "-" &amp; IFERROR(LEFT(#REF!, FIND(" ",#REF!)-1),#REF!) &amp; "-" &amp; _xlfn.XLOOKUP(L:L,DROPLIST!D:D,DROPLIST!E:E)</f>
        <v>#REF!</v>
      </c>
      <c r="R87" s="88" t="str">
        <f>IF(N:N&lt;&gt;"APROVADO","N/A",IF(IFERROR(_xlfn.XLOOKUP(P:P,PROJETOS!A:A,PROJETOS!A:A),"INSERIR ID DE PROJETO")="INSERIR ID DE PROJETO","INSERIR ID DE PROJETO","PROJETO INSERIDO"))</f>
        <v>N/A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</row>
    <row r="88" spans="1:132" s="22" customFormat="1" ht="20.100000000000001" customHeight="1" thickTop="1" thickBot="1" x14ac:dyDescent="0.3">
      <c r="A88" s="109">
        <v>45415</v>
      </c>
      <c r="B88" s="84" t="s">
        <v>19</v>
      </c>
      <c r="C88" s="84">
        <v>20240091</v>
      </c>
      <c r="D88" s="115">
        <v>800006654</v>
      </c>
      <c r="E88" s="132" t="str" cm="1">
        <f t="array" ref="E88">_xlfn.XLOOKUP(D88,Tabela2[[#All],[SAP Code]],Tabela2[[#All],[Supplier Name]])</f>
        <v>TENNECO AUTOMOTIVE BRASIL LTDA</v>
      </c>
      <c r="F88" s="85" t="s">
        <v>41</v>
      </c>
      <c r="G88" s="120">
        <v>200000</v>
      </c>
      <c r="H88" s="86">
        <v>200000</v>
      </c>
      <c r="I88" s="86">
        <v>0</v>
      </c>
      <c r="J88" s="87">
        <f t="shared" si="6"/>
        <v>200000</v>
      </c>
      <c r="K88" s="87">
        <f t="shared" si="7"/>
        <v>200000</v>
      </c>
      <c r="L88" s="85" t="s">
        <v>32</v>
      </c>
      <c r="M88" s="85" t="s">
        <v>31</v>
      </c>
      <c r="N88" s="85" t="s">
        <v>28</v>
      </c>
      <c r="O88" s="109"/>
      <c r="P88" s="88" t="str">
        <f>IF(D:D&gt;800000000,_xlfn.XLOOKUP(B:B,DROPLIST!G:G,DROPLIST!H:H)&amp;RIGHT(C88,3)&amp;"-"&amp;RIGHT(D88,5),_xlfn.XLOOKUP(B:B,DROPLIST!G:G,DROPLIST!H:H)&amp;RIGHT(C88,3)&amp;"-"&amp;_xlfn.XLOOKUP(D:D,Tabela2[SAP Code],Tabela2[Coluna1]))</f>
        <v>SV091-06654</v>
      </c>
      <c r="Q88" s="88" t="e">
        <f>_xlfn.XLOOKUP(B:B,DROPLIST!G:G,DROPLIST!H:H) &amp; RIGHT(C88,3) &amp; "-" &amp; RIGHT(D88,5) &amp; "-" &amp; IFERROR(LEFT(#REF!, FIND(" ",#REF!)-1),#REF!) &amp; "-" &amp; _xlfn.XLOOKUP(L:L,DROPLIST!D:D,DROPLIST!E:E)</f>
        <v>#REF!</v>
      </c>
      <c r="R88" s="88" t="str">
        <f>IF(N:N&lt;&gt;"APROVADO","N/A",IF(IFERROR(_xlfn.XLOOKUP(P:P,PROJETOS!A:A,PROJETOS!A:A),"INSERIR ID DE PROJETO")="INSERIR ID DE PROJETO","INSERIR ID DE PROJETO","PROJETO INSERIDO"))</f>
        <v>N/A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</row>
    <row r="89" spans="1:132" s="22" customFormat="1" ht="20.100000000000001" customHeight="1" thickTop="1" thickBot="1" x14ac:dyDescent="0.3">
      <c r="A89" s="109">
        <v>45415</v>
      </c>
      <c r="B89" s="84" t="s">
        <v>19</v>
      </c>
      <c r="C89" s="84">
        <v>20240091</v>
      </c>
      <c r="D89" s="115">
        <v>800045691</v>
      </c>
      <c r="E89" s="132" t="str" cm="1">
        <f t="array" ref="E89">_xlfn.XLOOKUP(D89,Tabela2[[#All],[SAP Code]],Tabela2[[#All],[Supplier Name]])</f>
        <v>VOSS Automotive Polska Spolka Z</v>
      </c>
      <c r="F89" s="85" t="s">
        <v>41</v>
      </c>
      <c r="G89" s="120">
        <v>10900</v>
      </c>
      <c r="H89" s="86">
        <v>10900</v>
      </c>
      <c r="I89" s="86">
        <v>0</v>
      </c>
      <c r="J89" s="87">
        <f t="shared" si="6"/>
        <v>10900</v>
      </c>
      <c r="K89" s="87">
        <f t="shared" si="7"/>
        <v>10900</v>
      </c>
      <c r="L89" s="85" t="s">
        <v>44</v>
      </c>
      <c r="M89" s="85" t="s">
        <v>22</v>
      </c>
      <c r="N89" s="85" t="s">
        <v>28</v>
      </c>
      <c r="O89" s="109"/>
      <c r="P89" s="88" t="str">
        <f>IF(D:D&gt;800000000,_xlfn.XLOOKUP(B:B,DROPLIST!G:G,DROPLIST!H:H)&amp;RIGHT(C89,3)&amp;"-"&amp;RIGHT(D89,5),_xlfn.XLOOKUP(B:B,DROPLIST!G:G,DROPLIST!H:H)&amp;RIGHT(C89,3)&amp;"-"&amp;_xlfn.XLOOKUP(D:D,Tabela2[SAP Code],Tabela2[Coluna1]))</f>
        <v>SV091-45691</v>
      </c>
      <c r="Q89" s="88" t="e">
        <f>_xlfn.XLOOKUP(B:B,DROPLIST!G:G,DROPLIST!H:H) &amp; RIGHT(C89,3) &amp; "-" &amp; RIGHT(D89,5) &amp; "-" &amp; IFERROR(LEFT(#REF!, FIND(" ",#REF!)-1),#REF!) &amp; "-" &amp; _xlfn.XLOOKUP(L:L,DROPLIST!D:D,DROPLIST!E:E)</f>
        <v>#REF!</v>
      </c>
      <c r="R89" s="88" t="str">
        <f>IF(N:N&lt;&gt;"APROVADO","N/A",IF(IFERROR(_xlfn.XLOOKUP(P:P,PROJETOS!A:A,PROJETOS!A:A),"INSERIR ID DE PROJETO")="INSERIR ID DE PROJETO","INSERIR ID DE PROJETO","PROJETO INSERIDO"))</f>
        <v>N/A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</row>
    <row r="90" spans="1:132" s="22" customFormat="1" ht="20.100000000000001" customHeight="1" thickTop="1" thickBot="1" x14ac:dyDescent="0.3">
      <c r="A90" s="109">
        <v>45417</v>
      </c>
      <c r="B90" s="84" t="s">
        <v>19</v>
      </c>
      <c r="C90" s="84">
        <v>20240091</v>
      </c>
      <c r="D90" s="115">
        <v>800005740</v>
      </c>
      <c r="E90" s="132" t="str" cm="1">
        <f t="array" ref="E90">_xlfn.XLOOKUP(D90,Tabela2[[#All],[SAP Code]],Tabela2[[#All],[Supplier Name]])</f>
        <v>HBA HUTCHINSON BRASIL AUTOMOTIVE LT</v>
      </c>
      <c r="F90" s="85" t="s">
        <v>41</v>
      </c>
      <c r="G90" s="120">
        <v>334631.34999999998</v>
      </c>
      <c r="H90" s="86">
        <v>334631.34999999998</v>
      </c>
      <c r="I90" s="86">
        <v>334631.34999999998</v>
      </c>
      <c r="J90" s="87">
        <f t="shared" si="6"/>
        <v>0</v>
      </c>
      <c r="K90" s="87">
        <f t="shared" si="7"/>
        <v>0</v>
      </c>
      <c r="L90" s="85" t="s">
        <v>32</v>
      </c>
      <c r="M90" s="85" t="s">
        <v>22</v>
      </c>
      <c r="N90" s="85" t="s">
        <v>23</v>
      </c>
      <c r="O90" s="109"/>
      <c r="P90" s="88" t="str">
        <f>IF(D:D&gt;800000000,_xlfn.XLOOKUP(B:B,DROPLIST!G:G,DROPLIST!H:H)&amp;RIGHT(C90,3)&amp;"-"&amp;RIGHT(D90,5),_xlfn.XLOOKUP(B:B,DROPLIST!G:G,DROPLIST!H:H)&amp;RIGHT(C90,3)&amp;"-"&amp;_xlfn.XLOOKUP(D:D,Tabela2[SAP Code],Tabela2[Coluna1]))</f>
        <v>SV091-05740</v>
      </c>
      <c r="Q90" s="88" t="e">
        <f>_xlfn.XLOOKUP(B:B,DROPLIST!G:G,DROPLIST!H:H) &amp; RIGHT(C90,3) &amp; "-" &amp; RIGHT(D90,5) &amp; "-" &amp; IFERROR(LEFT(#REF!, FIND(" ",#REF!)-1),#REF!) &amp; "-" &amp; _xlfn.XLOOKUP(L:L,DROPLIST!D:D,DROPLIST!E:E)</f>
        <v>#REF!</v>
      </c>
      <c r="R90" s="88" t="str">
        <f>IF(N:N&lt;&gt;"APROVADO","N/A",IF(IFERROR(_xlfn.XLOOKUP(P:P,PROJETOS!A:A,PROJETOS!A:A),"INSERIR ID DE PROJETO")="INSERIR ID DE PROJETO","INSERIR ID DE PROJETO","PROJETO INSERIDO"))</f>
        <v>INSERIR ID DE PROJETO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</row>
    <row r="91" spans="1:132" s="22" customFormat="1" ht="20.100000000000001" customHeight="1" thickTop="1" thickBot="1" x14ac:dyDescent="0.3">
      <c r="A91" s="109">
        <v>45417</v>
      </c>
      <c r="B91" s="84" t="s">
        <v>19</v>
      </c>
      <c r="C91" s="84">
        <v>20240091</v>
      </c>
      <c r="D91" s="115">
        <v>800005741</v>
      </c>
      <c r="E91" s="132" t="str" cm="1">
        <f t="array" ref="E91">_xlfn.XLOOKUP(D91,Tabela2[[#All],[SAP Code]],Tabela2[[#All],[Supplier Name]])</f>
        <v>HBA HUTCHINSON BRASIL AUTOMOTIVE LT</v>
      </c>
      <c r="F91" s="85" t="s">
        <v>41</v>
      </c>
      <c r="G91" s="120">
        <v>998383.67999999993</v>
      </c>
      <c r="H91" s="86">
        <v>998383.67999999993</v>
      </c>
      <c r="I91" s="86">
        <v>0</v>
      </c>
      <c r="J91" s="87">
        <f t="shared" si="6"/>
        <v>998383.67999999993</v>
      </c>
      <c r="K91" s="87">
        <f t="shared" si="7"/>
        <v>998383.67999999993</v>
      </c>
      <c r="L91" s="85" t="s">
        <v>32</v>
      </c>
      <c r="M91" s="85" t="s">
        <v>22</v>
      </c>
      <c r="N91" s="85" t="s">
        <v>28</v>
      </c>
      <c r="O91" s="109"/>
      <c r="P91" s="88" t="str">
        <f>IF(D:D&gt;800000000,_xlfn.XLOOKUP(B:B,DROPLIST!G:G,DROPLIST!H:H)&amp;RIGHT(C91,3)&amp;"-"&amp;RIGHT(D91,5),_xlfn.XLOOKUP(B:B,DROPLIST!G:G,DROPLIST!H:H)&amp;RIGHT(C91,3)&amp;"-"&amp;_xlfn.XLOOKUP(D:D,Tabela2[SAP Code],Tabela2[Coluna1]))</f>
        <v>SV091-05741</v>
      </c>
      <c r="Q91" s="88" t="e">
        <f>_xlfn.XLOOKUP(B:B,DROPLIST!G:G,DROPLIST!H:H) &amp; RIGHT(C91,3) &amp; "-" &amp; RIGHT(D91,5) &amp; "-" &amp; IFERROR(LEFT(#REF!, FIND(" ",#REF!)-1),#REF!) &amp; "-" &amp; _xlfn.XLOOKUP(L:L,DROPLIST!D:D,DROPLIST!E:E)</f>
        <v>#REF!</v>
      </c>
      <c r="R91" s="88" t="str">
        <f>IF(N:N&lt;&gt;"APROVADO","N/A",IF(IFERROR(_xlfn.XLOOKUP(P:P,PROJETOS!A:A,PROJETOS!A:A),"INSERIR ID DE PROJETO")="INSERIR ID DE PROJETO","INSERIR ID DE PROJETO","PROJETO INSERIDO"))</f>
        <v>N/A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</row>
    <row r="92" spans="1:132" s="22" customFormat="1" ht="20.100000000000001" customHeight="1" thickTop="1" thickBot="1" x14ac:dyDescent="0.3">
      <c r="A92" s="109">
        <v>45418</v>
      </c>
      <c r="B92" s="84" t="s">
        <v>19</v>
      </c>
      <c r="C92" s="84" t="s">
        <v>45</v>
      </c>
      <c r="D92" s="115">
        <v>800000043</v>
      </c>
      <c r="E92" s="132" t="str" cm="1">
        <f t="array" ref="E92">_xlfn.XLOOKUP(D92,Tabela2[[#All],[SAP Code]],Tabela2[[#All],[Supplier Name]])</f>
        <v>NEMAK ALUMINIO DO BRASIL LTDA</v>
      </c>
      <c r="F92" s="85" t="s">
        <v>46</v>
      </c>
      <c r="G92" s="120">
        <v>11181556.199999999</v>
      </c>
      <c r="H92" s="86">
        <v>11181556.199999999</v>
      </c>
      <c r="I92" s="86">
        <v>3608815.42</v>
      </c>
      <c r="J92" s="87">
        <f t="shared" si="6"/>
        <v>7572740.7799999993</v>
      </c>
      <c r="K92" s="87">
        <f t="shared" si="7"/>
        <v>7572740.7799999993</v>
      </c>
      <c r="L92" s="85" t="s">
        <v>21</v>
      </c>
      <c r="M92" s="85" t="s">
        <v>22</v>
      </c>
      <c r="N92" s="85" t="s">
        <v>23</v>
      </c>
      <c r="O92" s="109">
        <v>45527</v>
      </c>
      <c r="P92" s="88" t="str">
        <f>IF(D:D&gt;800000000,_xlfn.XLOOKUP(B:B,DROPLIST!G:G,DROPLIST!H:H)&amp;RIGHT(C92,3)&amp;"-"&amp;RIGHT(D92,5),_xlfn.XLOOKUP(B:B,DROPLIST!G:G,DROPLIST!H:H)&amp;RIGHT(C92,3)&amp;"-"&amp;_xlfn.XLOOKUP(D:D,Tabela2[SAP Code],Tabela2[Coluna1]))</f>
        <v>SV093-00043</v>
      </c>
      <c r="Q92" s="88" t="e">
        <f>_xlfn.XLOOKUP(B:B,DROPLIST!G:G,DROPLIST!H:H) &amp; RIGHT(C92,3) &amp; "-" &amp; RIGHT(D92,5) &amp; "-" &amp; IFERROR(LEFT(#REF!, FIND(" ",#REF!)-1),#REF!) &amp; "-" &amp; _xlfn.XLOOKUP(L:L,DROPLIST!D:D,DROPLIST!E:E)</f>
        <v>#REF!</v>
      </c>
      <c r="R92" s="88" t="str">
        <f>IF(N:N&lt;&gt;"APROVADO","N/A",IF(IFERROR(_xlfn.XLOOKUP(P:P,PROJETOS!A:A,PROJETOS!A:A),"INSERIR ID DE PROJETO")="INSERIR ID DE PROJETO","INSERIR ID DE PROJETO","PROJETO INSERIDO"))</f>
        <v>PROJETO INSERIDO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</row>
    <row r="93" spans="1:132" s="22" customFormat="1" ht="20.100000000000001" customHeight="1" thickTop="1" thickBot="1" x14ac:dyDescent="0.3">
      <c r="A93" s="109">
        <v>45418</v>
      </c>
      <c r="B93" s="84" t="s">
        <v>19</v>
      </c>
      <c r="C93" s="84">
        <v>20240091</v>
      </c>
      <c r="D93" s="115">
        <v>800030798</v>
      </c>
      <c r="E93" s="132" t="str" cm="1">
        <f t="array" ref="E93">_xlfn.XLOOKUP(D93,Tabela2[[#All],[SAP Code]],Tabela2[[#All],[Supplier Name]])</f>
        <v>TIBERINA AUT MG COMP MET IND</v>
      </c>
      <c r="F93" s="85" t="s">
        <v>41</v>
      </c>
      <c r="G93" s="120">
        <v>54500000</v>
      </c>
      <c r="H93" s="86">
        <v>54500000</v>
      </c>
      <c r="I93" s="86">
        <v>0</v>
      </c>
      <c r="J93" s="87">
        <f t="shared" si="6"/>
        <v>54500000</v>
      </c>
      <c r="K93" s="87">
        <f t="shared" si="7"/>
        <v>54500000</v>
      </c>
      <c r="L93" s="85" t="s">
        <v>32</v>
      </c>
      <c r="M93" s="85" t="s">
        <v>43</v>
      </c>
      <c r="N93" s="85" t="s">
        <v>28</v>
      </c>
      <c r="O93" s="109"/>
      <c r="P93" s="88" t="str">
        <f>IF(D:D&gt;800000000,_xlfn.XLOOKUP(B:B,DROPLIST!G:G,DROPLIST!H:H)&amp;RIGHT(C93,3)&amp;"-"&amp;RIGHT(D93,5),_xlfn.XLOOKUP(B:B,DROPLIST!G:G,DROPLIST!H:H)&amp;RIGHT(C93,3)&amp;"-"&amp;_xlfn.XLOOKUP(D:D,Tabela2[SAP Code],Tabela2[Coluna1]))</f>
        <v>SV091-30798</v>
      </c>
      <c r="Q93" s="88" t="e">
        <f>_xlfn.XLOOKUP(B:B,DROPLIST!G:G,DROPLIST!H:H) &amp; RIGHT(C93,3) &amp; "-" &amp; RIGHT(D93,5) &amp; "-" &amp; IFERROR(LEFT(#REF!, FIND(" ",#REF!)-1),#REF!) &amp; "-" &amp; _xlfn.XLOOKUP(L:L,DROPLIST!D:D,DROPLIST!E:E)</f>
        <v>#REF!</v>
      </c>
      <c r="R93" s="88" t="str">
        <f>IF(N:N&lt;&gt;"APROVADO","N/A",IF(IFERROR(_xlfn.XLOOKUP(P:P,PROJETOS!A:A,PROJETOS!A:A),"INSERIR ID DE PROJETO")="INSERIR ID DE PROJETO","INSERIR ID DE PROJETO","PROJETO INSERIDO"))</f>
        <v>N/A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</row>
    <row r="94" spans="1:132" s="22" customFormat="1" ht="20.100000000000001" customHeight="1" thickTop="1" thickBot="1" x14ac:dyDescent="0.3">
      <c r="A94" s="109">
        <v>45418</v>
      </c>
      <c r="B94" s="84" t="s">
        <v>19</v>
      </c>
      <c r="C94" s="84">
        <v>20240091</v>
      </c>
      <c r="D94" s="115">
        <v>800029167</v>
      </c>
      <c r="E94" s="132" t="str" cm="1">
        <f t="array" ref="E94">_xlfn.XLOOKUP(D94,Tabela2[[#All],[SAP Code]],Tabela2[[#All],[Supplier Name]])</f>
        <v>FMM PERNAMBUCO COMP AUTOMOT</v>
      </c>
      <c r="F94" s="85" t="s">
        <v>41</v>
      </c>
      <c r="G94" s="120">
        <v>6197184</v>
      </c>
      <c r="H94" s="86">
        <v>6197184</v>
      </c>
      <c r="I94" s="86">
        <v>0</v>
      </c>
      <c r="J94" s="87">
        <f t="shared" si="6"/>
        <v>6197184</v>
      </c>
      <c r="K94" s="87">
        <f t="shared" si="7"/>
        <v>6197184</v>
      </c>
      <c r="L94" s="85" t="s">
        <v>44</v>
      </c>
      <c r="M94" s="85" t="s">
        <v>31</v>
      </c>
      <c r="N94" s="85" t="s">
        <v>28</v>
      </c>
      <c r="O94" s="109"/>
      <c r="P94" s="88" t="str">
        <f>IF(D:D&gt;800000000,_xlfn.XLOOKUP(B:B,DROPLIST!G:G,DROPLIST!H:H)&amp;RIGHT(C94,3)&amp;"-"&amp;RIGHT(D94,5),_xlfn.XLOOKUP(B:B,DROPLIST!G:G,DROPLIST!H:H)&amp;RIGHT(C94,3)&amp;"-"&amp;_xlfn.XLOOKUP(D:D,Tabela2[SAP Code],Tabela2[Coluna1]))</f>
        <v>SV091-29167</v>
      </c>
      <c r="Q94" s="88" t="e">
        <f>_xlfn.XLOOKUP(B:B,DROPLIST!G:G,DROPLIST!H:H) &amp; RIGHT(C94,3) &amp; "-" &amp; RIGHT(D94,5) &amp; "-" &amp; IFERROR(LEFT(#REF!, FIND(" ",#REF!)-1),#REF!) &amp; "-" &amp; _xlfn.XLOOKUP(L:L,DROPLIST!D:D,DROPLIST!E:E)</f>
        <v>#REF!</v>
      </c>
      <c r="R94" s="88" t="str">
        <f>IF(N:N&lt;&gt;"APROVADO","N/A",IF(IFERROR(_xlfn.XLOOKUP(P:P,PROJETOS!A:A,PROJETOS!A:A),"INSERIR ID DE PROJETO")="INSERIR ID DE PROJETO","INSERIR ID DE PROJETO","PROJETO INSERIDO"))</f>
        <v>N/A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</row>
    <row r="95" spans="1:132" s="22" customFormat="1" ht="20.100000000000001" customHeight="1" thickTop="1" thickBot="1" x14ac:dyDescent="0.3">
      <c r="A95" s="109">
        <v>45418</v>
      </c>
      <c r="B95" s="84" t="s">
        <v>19</v>
      </c>
      <c r="C95" s="84">
        <v>20240091</v>
      </c>
      <c r="D95" s="115">
        <v>800032056</v>
      </c>
      <c r="E95" s="132" t="str" cm="1">
        <f t="array" ref="E95">_xlfn.XLOOKUP(D95,Tabela2[[#All],[SAP Code]],Tabela2[[#All],[Supplier Name]])</f>
        <v>CIE AUTOMETAL SALTO INDUSTRIA E COM</v>
      </c>
      <c r="F95" s="85" t="s">
        <v>41</v>
      </c>
      <c r="G95" s="120">
        <v>2950000</v>
      </c>
      <c r="H95" s="86">
        <v>2950000</v>
      </c>
      <c r="I95" s="86">
        <v>0</v>
      </c>
      <c r="J95" s="87">
        <f t="shared" si="6"/>
        <v>2950000</v>
      </c>
      <c r="K95" s="87">
        <f t="shared" si="7"/>
        <v>2950000</v>
      </c>
      <c r="L95" s="85" t="s">
        <v>32</v>
      </c>
      <c r="M95" s="85" t="s">
        <v>31</v>
      </c>
      <c r="N95" s="85" t="s">
        <v>28</v>
      </c>
      <c r="O95" s="109"/>
      <c r="P95" s="88" t="str">
        <f>IF(D:D&gt;800000000,_xlfn.XLOOKUP(B:B,DROPLIST!G:G,DROPLIST!H:H)&amp;RIGHT(C95,3)&amp;"-"&amp;RIGHT(D95,5),_xlfn.XLOOKUP(B:B,DROPLIST!G:G,DROPLIST!H:H)&amp;RIGHT(C95,3)&amp;"-"&amp;_xlfn.XLOOKUP(D:D,Tabela2[SAP Code],Tabela2[Coluna1]))</f>
        <v>SV091-32056</v>
      </c>
      <c r="Q95" s="88" t="e">
        <f>_xlfn.XLOOKUP(B:B,DROPLIST!G:G,DROPLIST!H:H) &amp; RIGHT(C95,3) &amp; "-" &amp; RIGHT(D95,5) &amp; "-" &amp; IFERROR(LEFT(#REF!, FIND(" ",#REF!)-1),#REF!) &amp; "-" &amp; _xlfn.XLOOKUP(L:L,DROPLIST!D:D,DROPLIST!E:E)</f>
        <v>#REF!</v>
      </c>
      <c r="R95" s="88" t="str">
        <f>IF(N:N&lt;&gt;"APROVADO","N/A",IF(IFERROR(_xlfn.XLOOKUP(P:P,PROJETOS!A:A,PROJETOS!A:A),"INSERIR ID DE PROJETO")="INSERIR ID DE PROJETO","INSERIR ID DE PROJETO","PROJETO INSERIDO"))</f>
        <v>N/A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</row>
    <row r="96" spans="1:132" s="22" customFormat="1" ht="20.100000000000001" customHeight="1" thickTop="1" thickBot="1" x14ac:dyDescent="0.3">
      <c r="A96" s="109">
        <v>45418</v>
      </c>
      <c r="B96" s="84" t="s">
        <v>19</v>
      </c>
      <c r="C96" s="84">
        <v>20240091</v>
      </c>
      <c r="D96" s="115">
        <v>800006612</v>
      </c>
      <c r="E96" s="132" t="str" cm="1">
        <f t="array" ref="E96">_xlfn.XLOOKUP(D96,Tabela2[[#All],[SAP Code]],Tabela2[[#All],[Supplier Name]])</f>
        <v>TW ESPUMAS LTDA</v>
      </c>
      <c r="F96" s="85" t="s">
        <v>41</v>
      </c>
      <c r="G96" s="120">
        <v>1909800</v>
      </c>
      <c r="H96" s="86">
        <v>1909800</v>
      </c>
      <c r="I96" s="86">
        <v>725182.79</v>
      </c>
      <c r="J96" s="87">
        <f t="shared" si="6"/>
        <v>1184617.21</v>
      </c>
      <c r="K96" s="87">
        <f t="shared" si="7"/>
        <v>1184617.21</v>
      </c>
      <c r="L96" s="85" t="s">
        <v>32</v>
      </c>
      <c r="M96" s="85" t="s">
        <v>43</v>
      </c>
      <c r="N96" s="85" t="s">
        <v>23</v>
      </c>
      <c r="O96" s="109">
        <v>45394</v>
      </c>
      <c r="P96" s="88" t="str">
        <f>IF(D:D&gt;800000000,_xlfn.XLOOKUP(B:B,DROPLIST!G:G,DROPLIST!H:H)&amp;RIGHT(C96,3)&amp;"-"&amp;RIGHT(D96,5),_xlfn.XLOOKUP(B:B,DROPLIST!G:G,DROPLIST!H:H)&amp;RIGHT(C96,3)&amp;"-"&amp;_xlfn.XLOOKUP(D:D,Tabela2[SAP Code],Tabela2[Coluna1]))</f>
        <v>SV091-06612</v>
      </c>
      <c r="Q96" s="88" t="e">
        <f>_xlfn.XLOOKUP(B:B,DROPLIST!G:G,DROPLIST!H:H) &amp; RIGHT(C96,3) &amp; "-" &amp; RIGHT(D96,5) &amp; "-" &amp; IFERROR(LEFT(#REF!, FIND(" ",#REF!)-1),#REF!) &amp; "-" &amp; _xlfn.XLOOKUP(L:L,DROPLIST!D:D,DROPLIST!E:E)</f>
        <v>#REF!</v>
      </c>
      <c r="R96" s="88" t="str">
        <f>IF(N:N&lt;&gt;"APROVADO","N/A",IF(IFERROR(_xlfn.XLOOKUP(P:P,PROJETOS!A:A,PROJETOS!A:A),"INSERIR ID DE PROJETO")="INSERIR ID DE PROJETO","INSERIR ID DE PROJETO","PROJETO INSERIDO"))</f>
        <v>INSERIR ID DE PROJETO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</row>
    <row r="97" spans="1:132" s="22" customFormat="1" ht="20.100000000000001" customHeight="1" thickTop="1" thickBot="1" x14ac:dyDescent="0.3">
      <c r="A97" s="109">
        <v>45418</v>
      </c>
      <c r="B97" s="84" t="s">
        <v>19</v>
      </c>
      <c r="C97" s="84">
        <v>20240091</v>
      </c>
      <c r="D97" s="115">
        <v>800006248</v>
      </c>
      <c r="E97" s="132" t="str" cm="1">
        <f t="array" ref="E97">_xlfn.XLOOKUP(D97,Tabela2[[#All],[SAP Code]],Tabela2[[#All],[Supplier Name]])</f>
        <v>MAGNA DO BRASIL PRODUTOS</v>
      </c>
      <c r="F97" s="85" t="s">
        <v>41</v>
      </c>
      <c r="G97" s="120">
        <v>1694404.31</v>
      </c>
      <c r="H97" s="86">
        <v>1694404.31</v>
      </c>
      <c r="I97" s="86">
        <v>0</v>
      </c>
      <c r="J97" s="87">
        <f t="shared" si="6"/>
        <v>1694404.31</v>
      </c>
      <c r="K97" s="87">
        <f t="shared" si="7"/>
        <v>1694404.31</v>
      </c>
      <c r="L97" s="85" t="s">
        <v>32</v>
      </c>
      <c r="M97" s="85" t="s">
        <v>22</v>
      </c>
      <c r="N97" s="85" t="s">
        <v>28</v>
      </c>
      <c r="O97" s="109"/>
      <c r="P97" s="88" t="str">
        <f>IF(D:D&gt;800000000,_xlfn.XLOOKUP(B:B,DROPLIST!G:G,DROPLIST!H:H)&amp;RIGHT(C97,3)&amp;"-"&amp;RIGHT(D97,5),_xlfn.XLOOKUP(B:B,DROPLIST!G:G,DROPLIST!H:H)&amp;RIGHT(C97,3)&amp;"-"&amp;_xlfn.XLOOKUP(D:D,Tabela2[SAP Code],Tabela2[Coluna1]))</f>
        <v>SV091-06248</v>
      </c>
      <c r="Q97" s="88" t="e">
        <f>_xlfn.XLOOKUP(B:B,DROPLIST!G:G,DROPLIST!H:H) &amp; RIGHT(C97,3) &amp; "-" &amp; RIGHT(D97,5) &amp; "-" &amp; IFERROR(LEFT(#REF!, FIND(" ",#REF!)-1),#REF!) &amp; "-" &amp; _xlfn.XLOOKUP(L:L,DROPLIST!D:D,DROPLIST!E:E)</f>
        <v>#REF!</v>
      </c>
      <c r="R97" s="88" t="str">
        <f>IF(N:N&lt;&gt;"APROVADO","N/A",IF(IFERROR(_xlfn.XLOOKUP(P:P,PROJETOS!A:A,PROJETOS!A:A),"INSERIR ID DE PROJETO")="INSERIR ID DE PROJETO","INSERIR ID DE PROJETO","PROJETO INSERIDO"))</f>
        <v>N/A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</row>
    <row r="98" spans="1:132" s="22" customFormat="1" ht="20.100000000000001" customHeight="1" thickTop="1" thickBot="1" x14ac:dyDescent="0.3">
      <c r="A98" s="109">
        <v>45418</v>
      </c>
      <c r="B98" s="84" t="s">
        <v>19</v>
      </c>
      <c r="C98" s="84">
        <v>20240091</v>
      </c>
      <c r="D98" s="115">
        <v>800005713</v>
      </c>
      <c r="E98" s="132" t="str" cm="1">
        <f t="array" ref="E98">_xlfn.XLOOKUP(D98,Tabela2[[#All],[SAP Code]],Tabela2[[#All],[Supplier Name]])</f>
        <v>CEBI BRASIL LTDA</v>
      </c>
      <c r="F98" s="85" t="s">
        <v>41</v>
      </c>
      <c r="G98" s="120">
        <v>974800</v>
      </c>
      <c r="H98" s="86">
        <v>974800</v>
      </c>
      <c r="I98" s="86">
        <v>0</v>
      </c>
      <c r="J98" s="87">
        <f t="shared" si="6"/>
        <v>974800</v>
      </c>
      <c r="K98" s="87">
        <f t="shared" si="7"/>
        <v>974800</v>
      </c>
      <c r="L98" s="85" t="s">
        <v>32</v>
      </c>
      <c r="M98" s="85" t="s">
        <v>47</v>
      </c>
      <c r="N98" s="85" t="s">
        <v>28</v>
      </c>
      <c r="O98" s="109"/>
      <c r="P98" s="88" t="str">
        <f>IF(D:D&gt;800000000,_xlfn.XLOOKUP(B:B,DROPLIST!G:G,DROPLIST!H:H)&amp;RIGHT(C98,3)&amp;"-"&amp;RIGHT(D98,5),_xlfn.XLOOKUP(B:B,DROPLIST!G:G,DROPLIST!H:H)&amp;RIGHT(C98,3)&amp;"-"&amp;_xlfn.XLOOKUP(D:D,Tabela2[SAP Code],Tabela2[Coluna1]))</f>
        <v>SV091-05713</v>
      </c>
      <c r="Q98" s="88" t="e">
        <f>_xlfn.XLOOKUP(B:B,DROPLIST!G:G,DROPLIST!H:H) &amp; RIGHT(C98,3) &amp; "-" &amp; RIGHT(D98,5) &amp; "-" &amp; IFERROR(LEFT(#REF!, FIND(" ",#REF!)-1),#REF!) &amp; "-" &amp; _xlfn.XLOOKUP(L:L,DROPLIST!D:D,DROPLIST!E:E)</f>
        <v>#REF!</v>
      </c>
      <c r="R98" s="88" t="str">
        <f>IF(N:N&lt;&gt;"APROVADO","N/A",IF(IFERROR(_xlfn.XLOOKUP(P:P,PROJETOS!A:A,PROJETOS!A:A),"INSERIR ID DE PROJETO")="INSERIR ID DE PROJETO","INSERIR ID DE PROJETO","PROJETO INSERIDO"))</f>
        <v>N/A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</row>
    <row r="99" spans="1:132" s="22" customFormat="1" ht="20.100000000000001" customHeight="1" thickTop="1" thickBot="1" x14ac:dyDescent="0.3">
      <c r="A99" s="109">
        <v>45418</v>
      </c>
      <c r="B99" s="84" t="s">
        <v>19</v>
      </c>
      <c r="C99" s="84">
        <v>20240091</v>
      </c>
      <c r="D99" s="115">
        <v>800012939</v>
      </c>
      <c r="E99" s="132" t="str" cm="1">
        <f t="array" ref="E99">_xlfn.XLOOKUP(D99,Tabela2[[#All],[SAP Code]],Tabela2[[#All],[Supplier Name]])</f>
        <v>EDSCHA DO BRASIL LTDA</v>
      </c>
      <c r="F99" s="85" t="s">
        <v>41</v>
      </c>
      <c r="G99" s="120">
        <v>864995.04</v>
      </c>
      <c r="H99" s="86">
        <v>864995.04</v>
      </c>
      <c r="I99" s="86">
        <v>0</v>
      </c>
      <c r="J99" s="87">
        <f t="shared" si="6"/>
        <v>864995.04</v>
      </c>
      <c r="K99" s="87">
        <f t="shared" si="7"/>
        <v>864995.04</v>
      </c>
      <c r="L99" s="85" t="s">
        <v>44</v>
      </c>
      <c r="M99" s="85" t="s">
        <v>22</v>
      </c>
      <c r="N99" s="85" t="s">
        <v>28</v>
      </c>
      <c r="O99" s="109"/>
      <c r="P99" s="88" t="str">
        <f>IF(D:D&gt;800000000,_xlfn.XLOOKUP(B:B,DROPLIST!G:G,DROPLIST!H:H)&amp;RIGHT(C99,3)&amp;"-"&amp;RIGHT(D99,5),_xlfn.XLOOKUP(B:B,DROPLIST!G:G,DROPLIST!H:H)&amp;RIGHT(C99,3)&amp;"-"&amp;_xlfn.XLOOKUP(D:D,Tabela2[SAP Code],Tabela2[Coluna1]))</f>
        <v>SV091-12939</v>
      </c>
      <c r="Q99" s="88" t="e">
        <f>_xlfn.XLOOKUP(B:B,DROPLIST!G:G,DROPLIST!H:H) &amp; RIGHT(C99,3) &amp; "-" &amp; RIGHT(D99,5) &amp; "-" &amp; IFERROR(LEFT(#REF!, FIND(" ",#REF!)-1),#REF!) &amp; "-" &amp; _xlfn.XLOOKUP(L:L,DROPLIST!D:D,DROPLIST!E:E)</f>
        <v>#REF!</v>
      </c>
      <c r="R99" s="88" t="str">
        <f>IF(N:N&lt;&gt;"APROVADO","N/A",IF(IFERROR(_xlfn.XLOOKUP(P:P,PROJETOS!A:A,PROJETOS!A:A),"INSERIR ID DE PROJETO")="INSERIR ID DE PROJETO","INSERIR ID DE PROJETO","PROJETO INSERIDO"))</f>
        <v>N/A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</row>
    <row r="100" spans="1:132" s="22" customFormat="1" ht="20.100000000000001" customHeight="1" thickTop="1" thickBot="1" x14ac:dyDescent="0.3">
      <c r="A100" s="109">
        <v>45418</v>
      </c>
      <c r="B100" s="84" t="s">
        <v>19</v>
      </c>
      <c r="C100" s="84">
        <v>20240091</v>
      </c>
      <c r="D100" s="115">
        <v>800011276</v>
      </c>
      <c r="E100" s="132" t="str" cm="1">
        <f t="array" ref="E100">_xlfn.XLOOKUP(D100,Tabela2[[#All],[SAP Code]],Tabela2[[#All],[Supplier Name]])</f>
        <v>DADA S.A.</v>
      </c>
      <c r="F100" s="85" t="s">
        <v>41</v>
      </c>
      <c r="G100" s="120">
        <v>529200</v>
      </c>
      <c r="H100" s="86">
        <v>529200</v>
      </c>
      <c r="I100" s="86">
        <v>0</v>
      </c>
      <c r="J100" s="87">
        <f t="shared" si="6"/>
        <v>529200</v>
      </c>
      <c r="K100" s="87">
        <f t="shared" si="7"/>
        <v>529200</v>
      </c>
      <c r="L100" s="85" t="s">
        <v>32</v>
      </c>
      <c r="M100" s="85" t="s">
        <v>31</v>
      </c>
      <c r="N100" s="85" t="s">
        <v>28</v>
      </c>
      <c r="O100" s="109"/>
      <c r="P100" s="88" t="str">
        <f>IF(D:D&gt;800000000,_xlfn.XLOOKUP(B:B,DROPLIST!G:G,DROPLIST!H:H)&amp;RIGHT(C100,3)&amp;"-"&amp;RIGHT(D100,5),_xlfn.XLOOKUP(B:B,DROPLIST!G:G,DROPLIST!H:H)&amp;RIGHT(C100,3)&amp;"-"&amp;_xlfn.XLOOKUP(D:D,Tabela2[SAP Code],Tabela2[Coluna1]))</f>
        <v>SV091-11276</v>
      </c>
      <c r="Q100" s="88" t="e">
        <f>_xlfn.XLOOKUP(B:B,DROPLIST!G:G,DROPLIST!H:H) &amp; RIGHT(C100,3) &amp; "-" &amp; RIGHT(D100,5) &amp; "-" &amp; IFERROR(LEFT(#REF!, FIND(" ",#REF!)-1),#REF!) &amp; "-" &amp; _xlfn.XLOOKUP(L:L,DROPLIST!D:D,DROPLIST!E:E)</f>
        <v>#REF!</v>
      </c>
      <c r="R100" s="88" t="str">
        <f>IF(N:N&lt;&gt;"APROVADO","N/A",IF(IFERROR(_xlfn.XLOOKUP(P:P,PROJETOS!A:A,PROJETOS!A:A),"INSERIR ID DE PROJETO")="INSERIR ID DE PROJETO","INSERIR ID DE PROJETO","PROJETO INSERIDO"))</f>
        <v>N/A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</row>
    <row r="101" spans="1:132" s="22" customFormat="1" ht="20.100000000000001" customHeight="1" thickTop="1" thickBot="1" x14ac:dyDescent="0.3">
      <c r="A101" s="109">
        <v>45418</v>
      </c>
      <c r="B101" s="84" t="s">
        <v>19</v>
      </c>
      <c r="C101" s="84">
        <v>20240091</v>
      </c>
      <c r="D101" s="115">
        <v>800011732</v>
      </c>
      <c r="E101" s="132" t="str" cm="1">
        <f t="array" ref="E101">_xlfn.XLOOKUP(D101,Tabela2[[#All],[SAP Code]],Tabela2[[#All],[Supplier Name]])</f>
        <v>PILKINGTON AUTOMOTIVE ARG. S.A</v>
      </c>
      <c r="F101" s="85" t="s">
        <v>41</v>
      </c>
      <c r="G101" s="120">
        <v>227782.8</v>
      </c>
      <c r="H101" s="86">
        <v>227782.8</v>
      </c>
      <c r="I101" s="86">
        <v>0</v>
      </c>
      <c r="J101" s="87">
        <f t="shared" si="6"/>
        <v>227782.8</v>
      </c>
      <c r="K101" s="87">
        <f t="shared" si="7"/>
        <v>227782.8</v>
      </c>
      <c r="L101" s="85" t="s">
        <v>32</v>
      </c>
      <c r="M101" s="85" t="s">
        <v>22</v>
      </c>
      <c r="N101" s="85" t="s">
        <v>28</v>
      </c>
      <c r="O101" s="109"/>
      <c r="P101" s="88" t="str">
        <f>IF(D:D&gt;800000000,_xlfn.XLOOKUP(B:B,DROPLIST!G:G,DROPLIST!H:H)&amp;RIGHT(C101,3)&amp;"-"&amp;RIGHT(D101,5),_xlfn.XLOOKUP(B:B,DROPLIST!G:G,DROPLIST!H:H)&amp;RIGHT(C101,3)&amp;"-"&amp;_xlfn.XLOOKUP(D:D,Tabela2[SAP Code],Tabela2[Coluna1]))</f>
        <v>SV091-11732</v>
      </c>
      <c r="Q101" s="88" t="e">
        <f>_xlfn.XLOOKUP(B:B,DROPLIST!G:G,DROPLIST!H:H) &amp; RIGHT(C101,3) &amp; "-" &amp; RIGHT(D101,5) &amp; "-" &amp; IFERROR(LEFT(#REF!, FIND(" ",#REF!)-1),#REF!) &amp; "-" &amp; _xlfn.XLOOKUP(L:L,DROPLIST!D:D,DROPLIST!E:E)</f>
        <v>#REF!</v>
      </c>
      <c r="R101" s="88" t="str">
        <f>IF(N:N&lt;&gt;"APROVADO","N/A",IF(IFERROR(_xlfn.XLOOKUP(P:P,PROJETOS!A:A,PROJETOS!A:A),"INSERIR ID DE PROJETO")="INSERIR ID DE PROJETO","INSERIR ID DE PROJETO","PROJETO INSERIDO"))</f>
        <v>N/A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</row>
    <row r="102" spans="1:132" s="22" customFormat="1" ht="20.100000000000001" customHeight="1" thickTop="1" thickBot="1" x14ac:dyDescent="0.3">
      <c r="A102" s="109">
        <v>45418</v>
      </c>
      <c r="B102" s="84" t="s">
        <v>19</v>
      </c>
      <c r="C102" s="84">
        <v>20240091</v>
      </c>
      <c r="D102" s="115">
        <v>800027551</v>
      </c>
      <c r="E102" s="132" t="str" cm="1">
        <f t="array" ref="E102">_xlfn.XLOOKUP(D102,Tabela2[[#All],[SAP Code]],Tabela2[[#All],[Supplier Name]])</f>
        <v>BASF S.A</v>
      </c>
      <c r="F102" s="85" t="s">
        <v>41</v>
      </c>
      <c r="G102" s="120">
        <v>195550</v>
      </c>
      <c r="H102" s="86">
        <v>195550</v>
      </c>
      <c r="I102" s="86">
        <v>141728.29</v>
      </c>
      <c r="J102" s="87">
        <f t="shared" si="6"/>
        <v>53821.709999999992</v>
      </c>
      <c r="K102" s="87">
        <f t="shared" si="7"/>
        <v>53821.709999999992</v>
      </c>
      <c r="L102" s="85" t="s">
        <v>25</v>
      </c>
      <c r="M102" s="85" t="s">
        <v>43</v>
      </c>
      <c r="N102" s="85" t="s">
        <v>23</v>
      </c>
      <c r="O102" s="109">
        <v>45467</v>
      </c>
      <c r="P102" s="88" t="str">
        <f>IF(D:D&gt;800000000,_xlfn.XLOOKUP(B:B,DROPLIST!G:G,DROPLIST!H:H)&amp;RIGHT(C102,3)&amp;"-"&amp;RIGHT(D102,5),_xlfn.XLOOKUP(B:B,DROPLIST!G:G,DROPLIST!H:H)&amp;RIGHT(C102,3)&amp;"-"&amp;_xlfn.XLOOKUP(D:D,Tabela2[SAP Code],Tabela2[Coluna1]))</f>
        <v>SV091-27551</v>
      </c>
      <c r="Q102" s="88" t="e">
        <f>_xlfn.XLOOKUP(B:B,DROPLIST!G:G,DROPLIST!H:H) &amp; RIGHT(C102,3) &amp; "-" &amp; RIGHT(D102,5) &amp; "-" &amp; IFERROR(LEFT(#REF!, FIND(" ",#REF!)-1),#REF!) &amp; "-" &amp; _xlfn.XLOOKUP(L:L,DROPLIST!D:D,DROPLIST!E:E)</f>
        <v>#REF!</v>
      </c>
      <c r="R102" s="88" t="str">
        <f>IF(N:N&lt;&gt;"APROVADO","N/A",IF(IFERROR(_xlfn.XLOOKUP(P:P,PROJETOS!A:A,PROJETOS!A:A),"INSERIR ID DE PROJETO")="INSERIR ID DE PROJETO","INSERIR ID DE PROJETO","PROJETO INSERIDO"))</f>
        <v>INSERIR ID DE PROJETO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</row>
    <row r="103" spans="1:132" s="22" customFormat="1" ht="20.100000000000001" customHeight="1" thickTop="1" thickBot="1" x14ac:dyDescent="0.3">
      <c r="A103" s="109">
        <v>45418</v>
      </c>
      <c r="B103" s="84" t="s">
        <v>19</v>
      </c>
      <c r="C103" s="84">
        <v>20240091</v>
      </c>
      <c r="D103" s="115">
        <v>800038221</v>
      </c>
      <c r="E103" s="132" t="str" cm="1">
        <f t="array" ref="E103">_xlfn.XLOOKUP(D103,Tabela2[[#All],[SAP Code]],Tabela2[[#All],[Supplier Name]])</f>
        <v>VIBRACOUSTIC SOUTH AMERICA LTDA</v>
      </c>
      <c r="F103" s="85" t="s">
        <v>41</v>
      </c>
      <c r="G103" s="120">
        <v>150000</v>
      </c>
      <c r="H103" s="86">
        <v>150000</v>
      </c>
      <c r="I103" s="86">
        <v>0</v>
      </c>
      <c r="J103" s="87">
        <f t="shared" si="6"/>
        <v>150000</v>
      </c>
      <c r="K103" s="87">
        <f t="shared" si="7"/>
        <v>150000</v>
      </c>
      <c r="L103" s="85" t="s">
        <v>32</v>
      </c>
      <c r="M103" s="85" t="s">
        <v>31</v>
      </c>
      <c r="N103" s="85" t="s">
        <v>28</v>
      </c>
      <c r="O103" s="109"/>
      <c r="P103" s="88" t="str">
        <f>IF(D:D&gt;800000000,_xlfn.XLOOKUP(B:B,DROPLIST!G:G,DROPLIST!H:H)&amp;RIGHT(C103,3)&amp;"-"&amp;RIGHT(D103,5),_xlfn.XLOOKUP(B:B,DROPLIST!G:G,DROPLIST!H:H)&amp;RIGHT(C103,3)&amp;"-"&amp;_xlfn.XLOOKUP(D:D,Tabela2[SAP Code],Tabela2[Coluna1]))</f>
        <v>SV091-38221</v>
      </c>
      <c r="Q103" s="88" t="e">
        <f>_xlfn.XLOOKUP(B:B,DROPLIST!G:G,DROPLIST!H:H) &amp; RIGHT(C103,3) &amp; "-" &amp; RIGHT(D103,5) &amp; "-" &amp; IFERROR(LEFT(#REF!, FIND(" ",#REF!)-1),#REF!) &amp; "-" &amp; _xlfn.XLOOKUP(L:L,DROPLIST!D:D,DROPLIST!E:E)</f>
        <v>#REF!</v>
      </c>
      <c r="R103" s="88" t="str">
        <f>IF(N:N&lt;&gt;"APROVADO","N/A",IF(IFERROR(_xlfn.XLOOKUP(P:P,PROJETOS!A:A,PROJETOS!A:A),"INSERIR ID DE PROJETO")="INSERIR ID DE PROJETO","INSERIR ID DE PROJETO","PROJETO INSERIDO"))</f>
        <v>N/A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</row>
    <row r="104" spans="1:132" s="22" customFormat="1" ht="20.100000000000001" customHeight="1" thickTop="1" thickBot="1" x14ac:dyDescent="0.3">
      <c r="A104" s="109">
        <v>45418</v>
      </c>
      <c r="B104" s="84" t="s">
        <v>19</v>
      </c>
      <c r="C104" s="84">
        <v>20240091</v>
      </c>
      <c r="D104" s="115">
        <v>800010078</v>
      </c>
      <c r="E104" s="132" t="str" cm="1">
        <f t="array" ref="E104">_xlfn.XLOOKUP(D104,Tabela2[[#All],[SAP Code]],Tabela2[[#All],[Supplier Name]])</f>
        <v>MAGNETI MARELLI CONJUNTOS DE  ESCAP</v>
      </c>
      <c r="F104" s="85" t="s">
        <v>41</v>
      </c>
      <c r="G104" s="120">
        <v>15.07</v>
      </c>
      <c r="H104" s="86">
        <v>15.07</v>
      </c>
      <c r="I104" s="86">
        <v>0</v>
      </c>
      <c r="J104" s="87">
        <f t="shared" si="6"/>
        <v>15.07</v>
      </c>
      <c r="K104" s="87">
        <f t="shared" si="7"/>
        <v>15.07</v>
      </c>
      <c r="L104" s="85" t="s">
        <v>27</v>
      </c>
      <c r="M104" s="85" t="s">
        <v>22</v>
      </c>
      <c r="N104" s="85" t="s">
        <v>28</v>
      </c>
      <c r="O104" s="109"/>
      <c r="P104" s="88" t="str">
        <f>IF(D:D&gt;800000000,_xlfn.XLOOKUP(B:B,DROPLIST!G:G,DROPLIST!H:H)&amp;RIGHT(C104,3)&amp;"-"&amp;RIGHT(D104,5),_xlfn.XLOOKUP(B:B,DROPLIST!G:G,DROPLIST!H:H)&amp;RIGHT(C104,3)&amp;"-"&amp;_xlfn.XLOOKUP(D:D,Tabela2[SAP Code],Tabela2[Coluna1]))</f>
        <v>SV091-10078</v>
      </c>
      <c r="Q104" s="88" t="e">
        <f>_xlfn.XLOOKUP(B:B,DROPLIST!G:G,DROPLIST!H:H) &amp; RIGHT(C104,3) &amp; "-" &amp; RIGHT(D104,5) &amp; "-" &amp; IFERROR(LEFT(#REF!, FIND(" ",#REF!)-1),#REF!) &amp; "-" &amp; _xlfn.XLOOKUP(L:L,DROPLIST!D:D,DROPLIST!E:E)</f>
        <v>#REF!</v>
      </c>
      <c r="R104" s="88" t="str">
        <f>IF(N:N&lt;&gt;"APROVADO","N/A",IF(IFERROR(_xlfn.XLOOKUP(P:P,PROJETOS!A:A,PROJETOS!A:A),"INSERIR ID DE PROJETO")="INSERIR ID DE PROJETO","INSERIR ID DE PROJETO","PROJETO INSERIDO"))</f>
        <v>N/A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</row>
    <row r="105" spans="1:132" s="22" customFormat="1" ht="20.100000000000001" customHeight="1" thickTop="1" thickBot="1" x14ac:dyDescent="0.3">
      <c r="A105" s="109">
        <v>45418</v>
      </c>
      <c r="B105" s="84" t="s">
        <v>19</v>
      </c>
      <c r="C105" s="84">
        <v>20240091</v>
      </c>
      <c r="D105" s="115">
        <v>800002863</v>
      </c>
      <c r="E105" s="132" t="str" cm="1">
        <f t="array" ref="E105">_xlfn.XLOOKUP(D105,Tabela2[[#All],[SAP Code]],Tabela2[[#All],[Supplier Name]])</f>
        <v>NEO POLIMEROS LTDA</v>
      </c>
      <c r="F105" s="85" t="s">
        <v>41</v>
      </c>
      <c r="G105" s="120">
        <v>2</v>
      </c>
      <c r="H105" s="86">
        <v>2</v>
      </c>
      <c r="I105" s="86">
        <v>0</v>
      </c>
      <c r="J105" s="87">
        <f t="shared" si="6"/>
        <v>2</v>
      </c>
      <c r="K105" s="87">
        <f t="shared" si="7"/>
        <v>2</v>
      </c>
      <c r="L105" s="85" t="s">
        <v>32</v>
      </c>
      <c r="M105" s="85" t="s">
        <v>22</v>
      </c>
      <c r="N105" s="85" t="s">
        <v>28</v>
      </c>
      <c r="O105" s="109"/>
      <c r="P105" s="88" t="str">
        <f>IF(D:D&gt;800000000,_xlfn.XLOOKUP(B:B,DROPLIST!G:G,DROPLIST!H:H)&amp;RIGHT(C105,3)&amp;"-"&amp;RIGHT(D105,5),_xlfn.XLOOKUP(B:B,DROPLIST!G:G,DROPLIST!H:H)&amp;RIGHT(C105,3)&amp;"-"&amp;_xlfn.XLOOKUP(D:D,Tabela2[SAP Code],Tabela2[Coluna1]))</f>
        <v>SV091-02863</v>
      </c>
      <c r="Q105" s="88" t="e">
        <f>_xlfn.XLOOKUP(B:B,DROPLIST!G:G,DROPLIST!H:H) &amp; RIGHT(C105,3) &amp; "-" &amp; RIGHT(D105,5) &amp; "-" &amp; IFERROR(LEFT(#REF!, FIND(" ",#REF!)-1),#REF!) &amp; "-" &amp; _xlfn.XLOOKUP(L:L,DROPLIST!D:D,DROPLIST!E:E)</f>
        <v>#REF!</v>
      </c>
      <c r="R105" s="88" t="str">
        <f>IF(N:N&lt;&gt;"APROVADO","N/A",IF(IFERROR(_xlfn.XLOOKUP(P:P,PROJETOS!A:A,PROJETOS!A:A),"INSERIR ID DE PROJETO")="INSERIR ID DE PROJETO","INSERIR ID DE PROJETO","PROJETO INSERIDO"))</f>
        <v>N/A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</row>
    <row r="106" spans="1:132" s="22" customFormat="1" ht="20.100000000000001" customHeight="1" thickTop="1" thickBot="1" x14ac:dyDescent="0.3">
      <c r="A106" s="109">
        <v>45419</v>
      </c>
      <c r="B106" s="84" t="s">
        <v>19</v>
      </c>
      <c r="C106" s="84" t="s">
        <v>45</v>
      </c>
      <c r="D106" s="115">
        <v>800006295</v>
      </c>
      <c r="E106" s="132" t="str" cm="1">
        <f t="array" ref="E106">_xlfn.XLOOKUP(D106,Tabela2[[#All],[SAP Code]],Tabela2[[#All],[Supplier Name]])</f>
        <v>OMR - COMPONENTES AUTOMOTIVOS LTDA.</v>
      </c>
      <c r="F106" s="85" t="s">
        <v>46</v>
      </c>
      <c r="G106" s="120">
        <v>8592000</v>
      </c>
      <c r="H106" s="86">
        <v>8592000</v>
      </c>
      <c r="I106" s="86">
        <v>6592000</v>
      </c>
      <c r="J106" s="87">
        <f t="shared" si="6"/>
        <v>2000000</v>
      </c>
      <c r="K106" s="87">
        <f t="shared" si="7"/>
        <v>2000000</v>
      </c>
      <c r="L106" s="85" t="s">
        <v>21</v>
      </c>
      <c r="M106" s="85" t="s">
        <v>22</v>
      </c>
      <c r="N106" s="85" t="s">
        <v>23</v>
      </c>
      <c r="O106" s="109">
        <v>45527</v>
      </c>
      <c r="P106" s="88" t="str">
        <f>IF(D:D&gt;800000000,_xlfn.XLOOKUP(B:B,DROPLIST!G:G,DROPLIST!H:H)&amp;RIGHT(C106,3)&amp;"-"&amp;RIGHT(D106,5),_xlfn.XLOOKUP(B:B,DROPLIST!G:G,DROPLIST!H:H)&amp;RIGHT(C106,3)&amp;"-"&amp;_xlfn.XLOOKUP(D:D,Tabela2[SAP Code],Tabela2[Coluna1]))</f>
        <v>SV093-06295</v>
      </c>
      <c r="Q106" s="88" t="e">
        <f>_xlfn.XLOOKUP(B:B,DROPLIST!G:G,DROPLIST!H:H) &amp; RIGHT(C106,3) &amp; "-" &amp; RIGHT(D106,5) &amp; "-" &amp; IFERROR(LEFT(#REF!, FIND(" ",#REF!)-1),#REF!) &amp; "-" &amp; _xlfn.XLOOKUP(L:L,DROPLIST!D:D,DROPLIST!E:E)</f>
        <v>#REF!</v>
      </c>
      <c r="R106" s="88" t="str">
        <f>IF(N:N&lt;&gt;"APROVADO","N/A",IF(IFERROR(_xlfn.XLOOKUP(P:P,PROJETOS!A:A,PROJETOS!A:A),"INSERIR ID DE PROJETO")="INSERIR ID DE PROJETO","INSERIR ID DE PROJETO","PROJETO INSERIDO"))</f>
        <v>PROJETO INSERIDO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</row>
    <row r="107" spans="1:132" s="22" customFormat="1" ht="20.100000000000001" customHeight="1" thickTop="1" thickBot="1" x14ac:dyDescent="0.3">
      <c r="A107" s="109">
        <v>45419</v>
      </c>
      <c r="B107" s="84" t="s">
        <v>19</v>
      </c>
      <c r="C107" s="84" t="s">
        <v>45</v>
      </c>
      <c r="D107" s="115">
        <v>800029515</v>
      </c>
      <c r="E107" s="132" t="str" cm="1">
        <f t="array" ref="E107">_xlfn.XLOOKUP(D107,Tabela2[[#All],[SAP Code]],Tabela2[[#All],[Supplier Name]])</f>
        <v>ELDOR DO BRASIL COMPONENTES AUT LTD</v>
      </c>
      <c r="F107" s="85" t="s">
        <v>46</v>
      </c>
      <c r="G107" s="120">
        <v>2692712.25</v>
      </c>
      <c r="H107" s="86">
        <v>2692712.25</v>
      </c>
      <c r="I107" s="86">
        <v>1885020</v>
      </c>
      <c r="J107" s="87">
        <f t="shared" si="6"/>
        <v>807692.25</v>
      </c>
      <c r="K107" s="87">
        <f t="shared" si="7"/>
        <v>807692.25</v>
      </c>
      <c r="L107" s="85" t="s">
        <v>21</v>
      </c>
      <c r="M107" s="85" t="s">
        <v>22</v>
      </c>
      <c r="N107" s="85" t="s">
        <v>23</v>
      </c>
      <c r="O107" s="109">
        <v>45527</v>
      </c>
      <c r="P107" s="88" t="str">
        <f>IF(D:D&gt;800000000,_xlfn.XLOOKUP(B:B,DROPLIST!G:G,DROPLIST!H:H)&amp;RIGHT(C107,3)&amp;"-"&amp;RIGHT(D107,5),_xlfn.XLOOKUP(B:B,DROPLIST!G:G,DROPLIST!H:H)&amp;RIGHT(C107,3)&amp;"-"&amp;_xlfn.XLOOKUP(D:D,Tabela2[SAP Code],Tabela2[Coluna1]))</f>
        <v>SV093-29515</v>
      </c>
      <c r="Q107" s="88" t="e">
        <f>_xlfn.XLOOKUP(B:B,DROPLIST!G:G,DROPLIST!H:H) &amp; RIGHT(C107,3) &amp; "-" &amp; RIGHT(D107,5) &amp; "-" &amp; IFERROR(LEFT(#REF!, FIND(" ",#REF!)-1),#REF!) &amp; "-" &amp; _xlfn.XLOOKUP(L:L,DROPLIST!D:D,DROPLIST!E:E)</f>
        <v>#REF!</v>
      </c>
      <c r="R107" s="88" t="str">
        <f>IF(N:N&lt;&gt;"APROVADO","N/A",IF(IFERROR(_xlfn.XLOOKUP(P:P,PROJETOS!A:A,PROJETOS!A:A),"INSERIR ID DE PROJETO")="INSERIR ID DE PROJETO","INSERIR ID DE PROJETO","PROJETO INSERIDO"))</f>
        <v>PROJETO INSERIDO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</row>
    <row r="108" spans="1:132" s="22" customFormat="1" ht="20.100000000000001" customHeight="1" thickTop="1" thickBot="1" x14ac:dyDescent="0.3">
      <c r="A108" s="109">
        <v>45419</v>
      </c>
      <c r="B108" s="84" t="s">
        <v>19</v>
      </c>
      <c r="C108" s="84" t="s">
        <v>45</v>
      </c>
      <c r="D108" s="115">
        <v>800015715</v>
      </c>
      <c r="E108" s="132" t="str" cm="1">
        <f t="array" ref="E108">_xlfn.XLOOKUP(D108,Tabela2[[#All],[SAP Code]],Tabela2[[#All],[Supplier Name]])</f>
        <v>METALDYNE COMP. AUTO DO BRASIL</v>
      </c>
      <c r="F108" s="85" t="s">
        <v>46</v>
      </c>
      <c r="G108" s="120">
        <v>42840000</v>
      </c>
      <c r="H108" s="86">
        <v>42840000</v>
      </c>
      <c r="I108" s="86">
        <v>0</v>
      </c>
      <c r="J108" s="87">
        <f t="shared" si="6"/>
        <v>42840000</v>
      </c>
      <c r="K108" s="87">
        <f t="shared" si="7"/>
        <v>42840000</v>
      </c>
      <c r="L108" s="85" t="s">
        <v>21</v>
      </c>
      <c r="M108" s="85" t="s">
        <v>22</v>
      </c>
      <c r="N108" s="85" t="s">
        <v>28</v>
      </c>
      <c r="O108" s="109">
        <v>45528</v>
      </c>
      <c r="P108" s="88" t="str">
        <f>IF(D:D&gt;800000000,_xlfn.XLOOKUP(B:B,DROPLIST!G:G,DROPLIST!H:H)&amp;RIGHT(C108,3)&amp;"-"&amp;RIGHT(D108,5),_xlfn.XLOOKUP(B:B,DROPLIST!G:G,DROPLIST!H:H)&amp;RIGHT(C108,3)&amp;"-"&amp;_xlfn.XLOOKUP(D:D,Tabela2[SAP Code],Tabela2[Coluna1]))</f>
        <v>SV093-15715</v>
      </c>
      <c r="Q108" s="88" t="e">
        <f>_xlfn.XLOOKUP(B:B,DROPLIST!G:G,DROPLIST!H:H) &amp; RIGHT(C108,3) &amp; "-" &amp; RIGHT(D108,5) &amp; "-" &amp; IFERROR(LEFT(#REF!, FIND(" ",#REF!)-1),#REF!) &amp; "-" &amp; _xlfn.XLOOKUP(L:L,DROPLIST!D:D,DROPLIST!E:E)</f>
        <v>#REF!</v>
      </c>
      <c r="R108" s="88" t="str">
        <f>IF(N:N&lt;&gt;"APROVADO","N/A",IF(IFERROR(_xlfn.XLOOKUP(P:P,PROJETOS!A:A,PROJETOS!A:A),"INSERIR ID DE PROJETO")="INSERIR ID DE PROJETO","INSERIR ID DE PROJETO","PROJETO INSERIDO"))</f>
        <v>N/A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</row>
    <row r="109" spans="1:132" s="22" customFormat="1" ht="20.100000000000001" customHeight="1" thickTop="1" thickBot="1" x14ac:dyDescent="0.3">
      <c r="A109" s="109">
        <v>45419</v>
      </c>
      <c r="B109" s="84" t="s">
        <v>19</v>
      </c>
      <c r="C109" s="84" t="s">
        <v>45</v>
      </c>
      <c r="D109" s="115">
        <v>800041909</v>
      </c>
      <c r="E109" s="132" t="str" cm="1">
        <f t="array" ref="E109">_xlfn.XLOOKUP(D109,Tabela2[[#All],[SAP Code]],Tabela2[[#All],[Supplier Name]])</f>
        <v>AISIN AUTOMOTIVE LTDA.</v>
      </c>
      <c r="F109" s="85" t="s">
        <v>46</v>
      </c>
      <c r="G109" s="120">
        <v>17640000</v>
      </c>
      <c r="H109" s="86">
        <v>17640000</v>
      </c>
      <c r="I109" s="86">
        <v>0</v>
      </c>
      <c r="J109" s="87">
        <f t="shared" si="6"/>
        <v>17640000</v>
      </c>
      <c r="K109" s="87">
        <f t="shared" si="7"/>
        <v>17640000</v>
      </c>
      <c r="L109" s="85" t="s">
        <v>21</v>
      </c>
      <c r="M109" s="85" t="s">
        <v>22</v>
      </c>
      <c r="N109" s="85" t="s">
        <v>28</v>
      </c>
      <c r="O109" s="109">
        <v>45893</v>
      </c>
      <c r="P109" s="88" t="str">
        <f>IF(D:D&gt;800000000,_xlfn.XLOOKUP(B:B,DROPLIST!G:G,DROPLIST!H:H)&amp;RIGHT(C109,3)&amp;"-"&amp;RIGHT(D109,5),_xlfn.XLOOKUP(B:B,DROPLIST!G:G,DROPLIST!H:H)&amp;RIGHT(C109,3)&amp;"-"&amp;_xlfn.XLOOKUP(D:D,Tabela2[SAP Code],Tabela2[Coluna1]))</f>
        <v>SV093-41909</v>
      </c>
      <c r="Q109" s="88" t="e">
        <f>_xlfn.XLOOKUP(B:B,DROPLIST!G:G,DROPLIST!H:H) &amp; RIGHT(C109,3) &amp; "-" &amp; RIGHT(D109,5) &amp; "-" &amp; IFERROR(LEFT(#REF!, FIND(" ",#REF!)-1),#REF!) &amp; "-" &amp; _xlfn.XLOOKUP(L:L,DROPLIST!D:D,DROPLIST!E:E)</f>
        <v>#REF!</v>
      </c>
      <c r="R109" s="88" t="str">
        <f>IF(N:N&lt;&gt;"APROVADO","N/A",IF(IFERROR(_xlfn.XLOOKUP(P:P,PROJETOS!A:A,PROJETOS!A:A),"INSERIR ID DE PROJETO")="INSERIR ID DE PROJETO","INSERIR ID DE PROJETO","PROJETO INSERIDO"))</f>
        <v>N/A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</row>
    <row r="110" spans="1:132" s="22" customFormat="1" ht="20.100000000000001" customHeight="1" thickTop="1" thickBot="1" x14ac:dyDescent="0.3">
      <c r="A110" s="109">
        <v>45419</v>
      </c>
      <c r="B110" s="84" t="s">
        <v>19</v>
      </c>
      <c r="C110" s="84" t="s">
        <v>45</v>
      </c>
      <c r="D110" s="115">
        <v>800006404</v>
      </c>
      <c r="E110" s="132" t="str" cm="1">
        <f t="array" ref="E110">_xlfn.XLOOKUP(D110,Tabela2[[#All],[SAP Code]],Tabela2[[#All],[Supplier Name]])</f>
        <v>RIVETS INDUSTRIA E COMERCIO LTDA</v>
      </c>
      <c r="F110" s="85" t="s">
        <v>46</v>
      </c>
      <c r="G110" s="120">
        <v>1820000</v>
      </c>
      <c r="H110" s="86">
        <v>1820000</v>
      </c>
      <c r="I110" s="86">
        <v>0</v>
      </c>
      <c r="J110" s="87">
        <f t="shared" si="6"/>
        <v>1820000</v>
      </c>
      <c r="K110" s="87">
        <f t="shared" si="7"/>
        <v>1820000</v>
      </c>
      <c r="L110" s="85" t="s">
        <v>21</v>
      </c>
      <c r="M110" s="85" t="s">
        <v>22</v>
      </c>
      <c r="N110" s="85" t="s">
        <v>28</v>
      </c>
      <c r="O110" s="109">
        <v>45893</v>
      </c>
      <c r="P110" s="88" t="str">
        <f>IF(D:D&gt;800000000,_xlfn.XLOOKUP(B:B,DROPLIST!G:G,DROPLIST!H:H)&amp;RIGHT(C110,3)&amp;"-"&amp;RIGHT(D110,5),_xlfn.XLOOKUP(B:B,DROPLIST!G:G,DROPLIST!H:H)&amp;RIGHT(C110,3)&amp;"-"&amp;_xlfn.XLOOKUP(D:D,Tabela2[SAP Code],Tabela2[Coluna1]))</f>
        <v>SV093-06404</v>
      </c>
      <c r="Q110" s="88" t="e">
        <f>_xlfn.XLOOKUP(B:B,DROPLIST!G:G,DROPLIST!H:H) &amp; RIGHT(C110,3) &amp; "-" &amp; RIGHT(D110,5) &amp; "-" &amp; IFERROR(LEFT(#REF!, FIND(" ",#REF!)-1),#REF!) &amp; "-" &amp; _xlfn.XLOOKUP(L:L,DROPLIST!D:D,DROPLIST!E:E)</f>
        <v>#REF!</v>
      </c>
      <c r="R110" s="88" t="str">
        <f>IF(N:N&lt;&gt;"APROVADO","N/A",IF(IFERROR(_xlfn.XLOOKUP(P:P,PROJETOS!A:A,PROJETOS!A:A),"INSERIR ID DE PROJETO")="INSERIR ID DE PROJETO","INSERIR ID DE PROJETO","PROJETO INSERIDO"))</f>
        <v>N/A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</row>
    <row r="111" spans="1:132" s="22" customFormat="1" ht="20.100000000000001" customHeight="1" thickTop="1" thickBot="1" x14ac:dyDescent="0.3">
      <c r="A111" s="109">
        <v>45419</v>
      </c>
      <c r="B111" s="84" t="s">
        <v>19</v>
      </c>
      <c r="C111" s="84" t="s">
        <v>45</v>
      </c>
      <c r="D111" s="115">
        <v>800006651</v>
      </c>
      <c r="E111" s="132" t="str" cm="1">
        <f t="array" ref="E111">_xlfn.XLOOKUP(D111,Tabela2[[#All],[SAP Code]],Tabela2[[#All],[Supplier Name]])</f>
        <v>THERMAL MANAGEMENT SOLUTIONS BRAZIL</v>
      </c>
      <c r="F111" s="85" t="s">
        <v>46</v>
      </c>
      <c r="G111" s="120">
        <v>704000</v>
      </c>
      <c r="H111" s="86">
        <v>704000</v>
      </c>
      <c r="I111" s="86">
        <v>0</v>
      </c>
      <c r="J111" s="87">
        <f t="shared" si="6"/>
        <v>704000</v>
      </c>
      <c r="K111" s="87">
        <f t="shared" si="7"/>
        <v>704000</v>
      </c>
      <c r="L111" s="85" t="s">
        <v>21</v>
      </c>
      <c r="M111" s="85" t="s">
        <v>22</v>
      </c>
      <c r="N111" s="85" t="s">
        <v>28</v>
      </c>
      <c r="O111" s="109">
        <v>45893</v>
      </c>
      <c r="P111" s="88" t="str">
        <f>IF(D:D&gt;800000000,_xlfn.XLOOKUP(B:B,DROPLIST!G:G,DROPLIST!H:H)&amp;RIGHT(C111,3)&amp;"-"&amp;RIGHT(D111,5),_xlfn.XLOOKUP(B:B,DROPLIST!G:G,DROPLIST!H:H)&amp;RIGHT(C111,3)&amp;"-"&amp;_xlfn.XLOOKUP(D:D,Tabela2[SAP Code],Tabela2[Coluna1]))</f>
        <v>SV093-06651</v>
      </c>
      <c r="Q111" s="88" t="e">
        <f>_xlfn.XLOOKUP(B:B,DROPLIST!G:G,DROPLIST!H:H) &amp; RIGHT(C111,3) &amp; "-" &amp; RIGHT(D111,5) &amp; "-" &amp; IFERROR(LEFT(#REF!, FIND(" ",#REF!)-1),#REF!) &amp; "-" &amp; _xlfn.XLOOKUP(L:L,DROPLIST!D:D,DROPLIST!E:E)</f>
        <v>#REF!</v>
      </c>
      <c r="R111" s="88" t="str">
        <f>IF(N:N&lt;&gt;"APROVADO","N/A",IF(IFERROR(_xlfn.XLOOKUP(P:P,PROJETOS!A:A,PROJETOS!A:A),"INSERIR ID DE PROJETO")="INSERIR ID DE PROJETO","INSERIR ID DE PROJETO","PROJETO INSERIDO"))</f>
        <v>N/A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</row>
    <row r="112" spans="1:132" s="22" customFormat="1" ht="20.100000000000001" customHeight="1" thickTop="1" thickBot="1" x14ac:dyDescent="0.3">
      <c r="A112" s="109">
        <v>45419</v>
      </c>
      <c r="B112" s="84" t="s">
        <v>19</v>
      </c>
      <c r="C112" s="84">
        <v>20240091</v>
      </c>
      <c r="D112" s="115">
        <v>800035917</v>
      </c>
      <c r="E112" s="132" t="str" cm="1">
        <f t="array" ref="E112">_xlfn.XLOOKUP(D112,Tabela2[[#All],[SAP Code]],Tabela2[[#All],[Supplier Name]])</f>
        <v>SEG AUTOMOTIVE COMPONENTS BRAZIL</v>
      </c>
      <c r="F112" s="85" t="s">
        <v>41</v>
      </c>
      <c r="G112" s="120">
        <v>640000</v>
      </c>
      <c r="H112" s="86">
        <v>640000</v>
      </c>
      <c r="I112" s="86">
        <v>0</v>
      </c>
      <c r="J112" s="87">
        <f t="shared" si="6"/>
        <v>640000</v>
      </c>
      <c r="K112" s="87">
        <f t="shared" si="7"/>
        <v>640000</v>
      </c>
      <c r="L112" s="85" t="s">
        <v>27</v>
      </c>
      <c r="M112" s="85" t="s">
        <v>47</v>
      </c>
      <c r="N112" s="85" t="s">
        <v>28</v>
      </c>
      <c r="O112" s="109"/>
      <c r="P112" s="88" t="str">
        <f>IF(D:D&gt;800000000,_xlfn.XLOOKUP(B:B,DROPLIST!G:G,DROPLIST!H:H)&amp;RIGHT(C112,3)&amp;"-"&amp;RIGHT(D112,5),_xlfn.XLOOKUP(B:B,DROPLIST!G:G,DROPLIST!H:H)&amp;RIGHT(C112,3)&amp;"-"&amp;_xlfn.XLOOKUP(D:D,Tabela2[SAP Code],Tabela2[Coluna1]))</f>
        <v>SV091-35917</v>
      </c>
      <c r="Q112" s="88" t="e">
        <f>_xlfn.XLOOKUP(B:B,DROPLIST!G:G,DROPLIST!H:H) &amp; RIGHT(C112,3) &amp; "-" &amp; RIGHT(D112,5) &amp; "-" &amp; IFERROR(LEFT(#REF!, FIND(" ",#REF!)-1),#REF!) &amp; "-" &amp; _xlfn.XLOOKUP(L:L,DROPLIST!D:D,DROPLIST!E:E)</f>
        <v>#REF!</v>
      </c>
      <c r="R112" s="88" t="str">
        <f>IF(N:N&lt;&gt;"APROVADO","N/A",IF(IFERROR(_xlfn.XLOOKUP(P:P,PROJETOS!A:A,PROJETOS!A:A),"INSERIR ID DE PROJETO")="INSERIR ID DE PROJETO","INSERIR ID DE PROJETO","PROJETO INSERIDO"))</f>
        <v>N/A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</row>
    <row r="113" spans="1:132" s="22" customFormat="1" ht="20.100000000000001" customHeight="1" thickTop="1" thickBot="1" x14ac:dyDescent="0.3">
      <c r="A113" s="109">
        <v>45419</v>
      </c>
      <c r="B113" s="84" t="s">
        <v>19</v>
      </c>
      <c r="C113" s="84" t="s">
        <v>45</v>
      </c>
      <c r="D113" s="115">
        <v>800006220</v>
      </c>
      <c r="E113" s="132" t="str" cm="1">
        <f t="array" ref="E113">_xlfn.XLOOKUP(D113,Tabela2[[#All],[SAP Code]],Tabela2[[#All],[Supplier Name]])</f>
        <v>MAHLE METAL LEVE S.A.</v>
      </c>
      <c r="F113" s="85" t="s">
        <v>46</v>
      </c>
      <c r="G113" s="120">
        <v>90000</v>
      </c>
      <c r="H113" s="86">
        <v>90000</v>
      </c>
      <c r="I113" s="86">
        <v>0</v>
      </c>
      <c r="J113" s="87">
        <f t="shared" si="6"/>
        <v>90000</v>
      </c>
      <c r="K113" s="87">
        <f t="shared" si="7"/>
        <v>90000</v>
      </c>
      <c r="L113" s="85" t="s">
        <v>21</v>
      </c>
      <c r="M113" s="85" t="s">
        <v>22</v>
      </c>
      <c r="N113" s="85" t="s">
        <v>28</v>
      </c>
      <c r="O113" s="109">
        <v>45893</v>
      </c>
      <c r="P113" s="88" t="str">
        <f>IF(D:D&gt;800000000,_xlfn.XLOOKUP(B:B,DROPLIST!G:G,DROPLIST!H:H)&amp;RIGHT(C113,3)&amp;"-"&amp;RIGHT(D113,5),_xlfn.XLOOKUP(B:B,DROPLIST!G:G,DROPLIST!H:H)&amp;RIGHT(C113,3)&amp;"-"&amp;_xlfn.XLOOKUP(D:D,Tabela2[SAP Code],Tabela2[Coluna1]))</f>
        <v>SV093-06220</v>
      </c>
      <c r="Q113" s="88" t="e">
        <f>_xlfn.XLOOKUP(B:B,DROPLIST!G:G,DROPLIST!H:H) &amp; RIGHT(C113,3) &amp; "-" &amp; RIGHT(D113,5) &amp; "-" &amp; IFERROR(LEFT(#REF!, FIND(" ",#REF!)-1),#REF!) &amp; "-" &amp; _xlfn.XLOOKUP(L:L,DROPLIST!D:D,DROPLIST!E:E)</f>
        <v>#REF!</v>
      </c>
      <c r="R113" s="88" t="str">
        <f>IF(N:N&lt;&gt;"APROVADO","N/A",IF(IFERROR(_xlfn.XLOOKUP(P:P,PROJETOS!A:A,PROJETOS!A:A),"INSERIR ID DE PROJETO")="INSERIR ID DE PROJETO","INSERIR ID DE PROJETO","PROJETO INSERIDO"))</f>
        <v>N/A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</row>
    <row r="114" spans="1:132" s="22" customFormat="1" ht="20.100000000000001" customHeight="1" thickTop="1" thickBot="1" x14ac:dyDescent="0.3">
      <c r="A114" s="109">
        <v>45420</v>
      </c>
      <c r="B114" s="84" t="s">
        <v>19</v>
      </c>
      <c r="C114" s="84">
        <v>20240091</v>
      </c>
      <c r="D114" s="115">
        <v>800012835</v>
      </c>
      <c r="E114" s="132" t="str" cm="1">
        <f t="array" ref="E114">_xlfn.XLOOKUP(D114,Tabela2[[#All],[SAP Code]],Tabela2[[#All],[Supplier Name]])</f>
        <v>NEXTEER INDUSTRIA E COMERCIO DE SIS</v>
      </c>
      <c r="F114" s="85" t="s">
        <v>41</v>
      </c>
      <c r="G114" s="120">
        <v>5322245.1399999997</v>
      </c>
      <c r="H114" s="86">
        <v>5322245.1399999997</v>
      </c>
      <c r="I114" s="86">
        <v>0</v>
      </c>
      <c r="J114" s="87">
        <f t="shared" si="6"/>
        <v>5322245.1399999997</v>
      </c>
      <c r="K114" s="87">
        <f t="shared" si="7"/>
        <v>5322245.1399999997</v>
      </c>
      <c r="L114" s="85" t="s">
        <v>27</v>
      </c>
      <c r="M114" s="85" t="s">
        <v>22</v>
      </c>
      <c r="N114" s="85" t="s">
        <v>28</v>
      </c>
      <c r="O114" s="109"/>
      <c r="P114" s="88" t="str">
        <f>IF(D:D&gt;800000000,_xlfn.XLOOKUP(B:B,DROPLIST!G:G,DROPLIST!H:H)&amp;RIGHT(C114,3)&amp;"-"&amp;RIGHT(D114,5),_xlfn.XLOOKUP(B:B,DROPLIST!G:G,DROPLIST!H:H)&amp;RIGHT(C114,3)&amp;"-"&amp;_xlfn.XLOOKUP(D:D,Tabela2[SAP Code],Tabela2[Coluna1]))</f>
        <v>SV091-12835</v>
      </c>
      <c r="Q114" s="88" t="e">
        <f>_xlfn.XLOOKUP(B:B,DROPLIST!G:G,DROPLIST!H:H) &amp; RIGHT(C114,3) &amp; "-" &amp; RIGHT(D114,5) &amp; "-" &amp; IFERROR(LEFT(#REF!, FIND(" ",#REF!)-1),#REF!) &amp; "-" &amp; _xlfn.XLOOKUP(L:L,DROPLIST!D:D,DROPLIST!E:E)</f>
        <v>#REF!</v>
      </c>
      <c r="R114" s="88" t="str">
        <f>IF(N:N&lt;&gt;"APROVADO","N/A",IF(IFERROR(_xlfn.XLOOKUP(P:P,PROJETOS!A:A,PROJETOS!A:A),"INSERIR ID DE PROJETO")="INSERIR ID DE PROJETO","INSERIR ID DE PROJETO","PROJETO INSERIDO"))</f>
        <v>N/A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</row>
    <row r="115" spans="1:132" s="22" customFormat="1" ht="20.100000000000001" customHeight="1" thickTop="1" thickBot="1" x14ac:dyDescent="0.3">
      <c r="A115" s="109">
        <v>45420</v>
      </c>
      <c r="B115" s="84" t="s">
        <v>19</v>
      </c>
      <c r="C115" s="84">
        <v>20240091</v>
      </c>
      <c r="D115" s="115">
        <v>800005834</v>
      </c>
      <c r="E115" s="132" t="str" cm="1">
        <f t="array" ref="E115">_xlfn.XLOOKUP(D115,Tabela2[[#All],[SAP Code]],Tabela2[[#All],[Supplier Name]])</f>
        <v>S RIKO AUTOMOTIVE HOSE DO BRASIL LT</v>
      </c>
      <c r="F115" s="85" t="s">
        <v>41</v>
      </c>
      <c r="G115" s="120">
        <v>4079093.3000000003</v>
      </c>
      <c r="H115" s="86">
        <v>4079093.3000000003</v>
      </c>
      <c r="I115" s="86">
        <v>0</v>
      </c>
      <c r="J115" s="87">
        <f t="shared" si="6"/>
        <v>4079093.3000000003</v>
      </c>
      <c r="K115" s="87">
        <f t="shared" ref="K115:K146" si="8">IF(I115=0,H115,J115)</f>
        <v>4079093.3000000003</v>
      </c>
      <c r="L115" s="85" t="s">
        <v>27</v>
      </c>
      <c r="M115" s="85" t="s">
        <v>43</v>
      </c>
      <c r="N115" s="85" t="s">
        <v>28</v>
      </c>
      <c r="O115" s="109"/>
      <c r="P115" s="88" t="str">
        <f>IF(D:D&gt;800000000,_xlfn.XLOOKUP(B:B,DROPLIST!G:G,DROPLIST!H:H)&amp;RIGHT(C115,3)&amp;"-"&amp;RIGHT(D115,5),_xlfn.XLOOKUP(B:B,DROPLIST!G:G,DROPLIST!H:H)&amp;RIGHT(C115,3)&amp;"-"&amp;_xlfn.XLOOKUP(D:D,Tabela2[SAP Code],Tabela2[Coluna1]))</f>
        <v>SV091-05834</v>
      </c>
      <c r="Q115" s="88" t="e">
        <f>_xlfn.XLOOKUP(B:B,DROPLIST!G:G,DROPLIST!H:H) &amp; RIGHT(C115,3) &amp; "-" &amp; RIGHT(D115,5) &amp; "-" &amp; IFERROR(LEFT(#REF!, FIND(" ",#REF!)-1),#REF!) &amp; "-" &amp; _xlfn.XLOOKUP(L:L,DROPLIST!D:D,DROPLIST!E:E)</f>
        <v>#REF!</v>
      </c>
      <c r="R115" s="88" t="str">
        <f>IF(N:N&lt;&gt;"APROVADO","N/A",IF(IFERROR(_xlfn.XLOOKUP(P:P,PROJETOS!A:A,PROJETOS!A:A),"INSERIR ID DE PROJETO")="INSERIR ID DE PROJETO","INSERIR ID DE PROJETO","PROJETO INSERIDO"))</f>
        <v>N/A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</row>
    <row r="116" spans="1:132" s="22" customFormat="1" ht="20.100000000000001" customHeight="1" thickTop="1" thickBot="1" x14ac:dyDescent="0.3">
      <c r="A116" s="109">
        <v>45420</v>
      </c>
      <c r="B116" s="84" t="s">
        <v>19</v>
      </c>
      <c r="C116" s="84">
        <v>20240091</v>
      </c>
      <c r="D116" s="115">
        <v>800006557</v>
      </c>
      <c r="E116" s="132" t="str" cm="1">
        <f t="array" ref="E116">_xlfn.XLOOKUP(D116,Tabela2[[#All],[SAP Code]],Tabela2[[#All],[Supplier Name]])</f>
        <v>S RIKO AUTOMOTIVE HOSE TECALON BRAS</v>
      </c>
      <c r="F116" s="85" t="s">
        <v>41</v>
      </c>
      <c r="G116" s="120">
        <v>4054510</v>
      </c>
      <c r="H116" s="86">
        <v>4054510</v>
      </c>
      <c r="I116" s="86">
        <v>0</v>
      </c>
      <c r="J116" s="87">
        <f t="shared" si="6"/>
        <v>4054510</v>
      </c>
      <c r="K116" s="87">
        <f t="shared" si="8"/>
        <v>4054510</v>
      </c>
      <c r="L116" s="85" t="s">
        <v>27</v>
      </c>
      <c r="M116" s="85" t="s">
        <v>22</v>
      </c>
      <c r="N116" s="85" t="s">
        <v>28</v>
      </c>
      <c r="O116" s="109"/>
      <c r="P116" s="88" t="str">
        <f>IF(D:D&gt;800000000,_xlfn.XLOOKUP(B:B,DROPLIST!G:G,DROPLIST!H:H)&amp;RIGHT(C116,3)&amp;"-"&amp;RIGHT(D116,5),_xlfn.XLOOKUP(B:B,DROPLIST!G:G,DROPLIST!H:H)&amp;RIGHT(C116,3)&amp;"-"&amp;_xlfn.XLOOKUP(D:D,Tabela2[SAP Code],Tabela2[Coluna1]))</f>
        <v>SV091-06557</v>
      </c>
      <c r="Q116" s="88" t="e">
        <f>_xlfn.XLOOKUP(B:B,DROPLIST!G:G,DROPLIST!H:H) &amp; RIGHT(C116,3) &amp; "-" &amp; RIGHT(D116,5) &amp; "-" &amp; IFERROR(LEFT(#REF!, FIND(" ",#REF!)-1),#REF!) &amp; "-" &amp; _xlfn.XLOOKUP(L:L,DROPLIST!D:D,DROPLIST!E:E)</f>
        <v>#REF!</v>
      </c>
      <c r="R116" s="88" t="str">
        <f>IF(N:N&lt;&gt;"APROVADO","N/A",IF(IFERROR(_xlfn.XLOOKUP(P:P,PROJETOS!A:A,PROJETOS!A:A),"INSERIR ID DE PROJETO")="INSERIR ID DE PROJETO","INSERIR ID DE PROJETO","PROJETO INSERIDO"))</f>
        <v>N/A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</row>
    <row r="117" spans="1:132" s="22" customFormat="1" ht="20.100000000000001" customHeight="1" thickTop="1" thickBot="1" x14ac:dyDescent="0.3">
      <c r="A117" s="109">
        <v>45420</v>
      </c>
      <c r="B117" s="84" t="s">
        <v>19</v>
      </c>
      <c r="C117" s="84">
        <v>20240091</v>
      </c>
      <c r="D117" s="115">
        <v>800041167</v>
      </c>
      <c r="E117" s="132" t="str" cm="1">
        <f t="array" ref="E117">_xlfn.XLOOKUP(D117,Tabela2[[#All],[SAP Code]],Tabela2[[#All],[Supplier Name]])</f>
        <v>Merit Automotive Eletronics Sytems</v>
      </c>
      <c r="F117" s="85" t="s">
        <v>41</v>
      </c>
      <c r="G117" s="120">
        <v>3652709.7099999986</v>
      </c>
      <c r="H117" s="86">
        <v>3652709.7099999986</v>
      </c>
      <c r="I117" s="86">
        <v>0</v>
      </c>
      <c r="J117" s="87">
        <f t="shared" si="6"/>
        <v>3652709.7099999986</v>
      </c>
      <c r="K117" s="87">
        <f t="shared" si="8"/>
        <v>3652709.7099999986</v>
      </c>
      <c r="L117" s="85" t="s">
        <v>44</v>
      </c>
      <c r="M117" s="85" t="s">
        <v>33</v>
      </c>
      <c r="N117" s="85" t="s">
        <v>28</v>
      </c>
      <c r="O117" s="109"/>
      <c r="P117" s="88" t="str">
        <f>IF(D:D&gt;800000000,_xlfn.XLOOKUP(B:B,DROPLIST!G:G,DROPLIST!H:H)&amp;RIGHT(C117,3)&amp;"-"&amp;RIGHT(D117,5),_xlfn.XLOOKUP(B:B,DROPLIST!G:G,DROPLIST!H:H)&amp;RIGHT(C117,3)&amp;"-"&amp;_xlfn.XLOOKUP(D:D,Tabela2[SAP Code],Tabela2[Coluna1]))</f>
        <v>SV091-41167</v>
      </c>
      <c r="Q117" s="88" t="e">
        <f>_xlfn.XLOOKUP(B:B,DROPLIST!G:G,DROPLIST!H:H) &amp; RIGHT(C117,3) &amp; "-" &amp; RIGHT(D117,5) &amp; "-" &amp; IFERROR(LEFT(#REF!, FIND(" ",#REF!)-1),#REF!) &amp; "-" &amp; _xlfn.XLOOKUP(L:L,DROPLIST!D:D,DROPLIST!E:E)</f>
        <v>#REF!</v>
      </c>
      <c r="R117" s="88" t="str">
        <f>IF(N:N&lt;&gt;"APROVADO","N/A",IF(IFERROR(_xlfn.XLOOKUP(P:P,PROJETOS!A:A,PROJETOS!A:A),"INSERIR ID DE PROJETO")="INSERIR ID DE PROJETO","INSERIR ID DE PROJETO","PROJETO INSERIDO"))</f>
        <v>N/A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</row>
    <row r="118" spans="1:132" s="22" customFormat="1" ht="20.100000000000001" customHeight="1" thickTop="1" thickBot="1" x14ac:dyDescent="0.3">
      <c r="A118" s="109">
        <v>45420</v>
      </c>
      <c r="B118" s="84" t="s">
        <v>19</v>
      </c>
      <c r="C118" s="84">
        <v>20240091</v>
      </c>
      <c r="D118" s="115">
        <v>800006496</v>
      </c>
      <c r="E118" s="132" t="str" cm="1">
        <f t="array" ref="E118">_xlfn.XLOOKUP(D118,Tabela2[[#All],[SAP Code]],Tabela2[[#All],[Supplier Name]])</f>
        <v>SILA DO BRASIL LTDA</v>
      </c>
      <c r="F118" s="85" t="s">
        <v>41</v>
      </c>
      <c r="G118" s="120">
        <v>3555132</v>
      </c>
      <c r="H118" s="86">
        <v>3555132</v>
      </c>
      <c r="I118" s="86">
        <v>0</v>
      </c>
      <c r="J118" s="87">
        <f t="shared" si="6"/>
        <v>3555132</v>
      </c>
      <c r="K118" s="87">
        <f t="shared" si="8"/>
        <v>3555132</v>
      </c>
      <c r="L118" s="85" t="s">
        <v>32</v>
      </c>
      <c r="M118" s="85" t="s">
        <v>31</v>
      </c>
      <c r="N118" s="85" t="s">
        <v>28</v>
      </c>
      <c r="O118" s="109"/>
      <c r="P118" s="88" t="str">
        <f>IF(D:D&gt;800000000,_xlfn.XLOOKUP(B:B,DROPLIST!G:G,DROPLIST!H:H)&amp;RIGHT(C118,3)&amp;"-"&amp;RIGHT(D118,5),_xlfn.XLOOKUP(B:B,DROPLIST!G:G,DROPLIST!H:H)&amp;RIGHT(C118,3)&amp;"-"&amp;_xlfn.XLOOKUP(D:D,Tabela2[SAP Code],Tabela2[Coluna1]))</f>
        <v>SV091-06496</v>
      </c>
      <c r="Q118" s="88" t="e">
        <f>_xlfn.XLOOKUP(B:B,DROPLIST!G:G,DROPLIST!H:H) &amp; RIGHT(C118,3) &amp; "-" &amp; RIGHT(D118,5) &amp; "-" &amp; IFERROR(LEFT(#REF!, FIND(" ",#REF!)-1),#REF!) &amp; "-" &amp; _xlfn.XLOOKUP(L:L,DROPLIST!D:D,DROPLIST!E:E)</f>
        <v>#REF!</v>
      </c>
      <c r="R118" s="88" t="str">
        <f>IF(N:N&lt;&gt;"APROVADO","N/A",IF(IFERROR(_xlfn.XLOOKUP(P:P,PROJETOS!A:A,PROJETOS!A:A),"INSERIR ID DE PROJETO")="INSERIR ID DE PROJETO","INSERIR ID DE PROJETO","PROJETO INSERIDO"))</f>
        <v>N/A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</row>
    <row r="119" spans="1:132" s="22" customFormat="1" ht="20.100000000000001" customHeight="1" thickTop="1" thickBot="1" x14ac:dyDescent="0.3">
      <c r="A119" s="109">
        <v>45420</v>
      </c>
      <c r="B119" s="84" t="s">
        <v>19</v>
      </c>
      <c r="C119" s="84">
        <v>20240091</v>
      </c>
      <c r="D119" s="115">
        <v>800031001</v>
      </c>
      <c r="E119" s="132" t="str" cm="1">
        <f t="array" ref="E119">_xlfn.XLOOKUP(D119,Tabela2[[#All],[SAP Code]],Tabela2[[#All],[Supplier Name]])</f>
        <v>MARELLI IND COM COMP AUTOM BRASIL L</v>
      </c>
      <c r="F119" s="85" t="s">
        <v>41</v>
      </c>
      <c r="G119" s="120">
        <v>1950014</v>
      </c>
      <c r="H119" s="86">
        <v>1950014</v>
      </c>
      <c r="I119" s="86">
        <v>0</v>
      </c>
      <c r="J119" s="87">
        <f t="shared" si="6"/>
        <v>1950014</v>
      </c>
      <c r="K119" s="87">
        <f t="shared" si="8"/>
        <v>1950014</v>
      </c>
      <c r="L119" s="85" t="s">
        <v>44</v>
      </c>
      <c r="M119" s="85" t="s">
        <v>22</v>
      </c>
      <c r="N119" s="85" t="s">
        <v>28</v>
      </c>
      <c r="O119" s="109"/>
      <c r="P119" s="88" t="str">
        <f>IF(D:D&gt;800000000,_xlfn.XLOOKUP(B:B,DROPLIST!G:G,DROPLIST!H:H)&amp;RIGHT(C119,3)&amp;"-"&amp;RIGHT(D119,5),_xlfn.XLOOKUP(B:B,DROPLIST!G:G,DROPLIST!H:H)&amp;RIGHT(C119,3)&amp;"-"&amp;_xlfn.XLOOKUP(D:D,Tabela2[SAP Code],Tabela2[Coluna1]))</f>
        <v>SV091-31001</v>
      </c>
      <c r="Q119" s="88" t="e">
        <f>_xlfn.XLOOKUP(B:B,DROPLIST!G:G,DROPLIST!H:H) &amp; RIGHT(C119,3) &amp; "-" &amp; RIGHT(D119,5) &amp; "-" &amp; IFERROR(LEFT(#REF!, FIND(" ",#REF!)-1),#REF!) &amp; "-" &amp; _xlfn.XLOOKUP(L:L,DROPLIST!D:D,DROPLIST!E:E)</f>
        <v>#REF!</v>
      </c>
      <c r="R119" s="88" t="str">
        <f>IF(N:N&lt;&gt;"APROVADO","N/A",IF(IFERROR(_xlfn.XLOOKUP(P:P,PROJETOS!A:A,PROJETOS!A:A),"INSERIR ID DE PROJETO")="INSERIR ID DE PROJETO","INSERIR ID DE PROJETO","PROJETO INSERIDO"))</f>
        <v>N/A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</row>
    <row r="120" spans="1:132" s="22" customFormat="1" ht="20.100000000000001" customHeight="1" thickTop="1" thickBot="1" x14ac:dyDescent="0.3">
      <c r="A120" s="109">
        <v>45420</v>
      </c>
      <c r="B120" s="84" t="s">
        <v>19</v>
      </c>
      <c r="C120" s="84">
        <v>20240091</v>
      </c>
      <c r="D120" s="115">
        <v>800038217</v>
      </c>
      <c r="E120" s="132" t="str" cm="1">
        <f t="array" ref="E120">_xlfn.XLOOKUP(D120,Tabela2[[#All],[SAP Code]],Tabela2[[#All],[Supplier Name]])</f>
        <v>EDSCHA AUTOMOTIVE SPL S.A.P.I DE CV</v>
      </c>
      <c r="F120" s="85" t="s">
        <v>41</v>
      </c>
      <c r="G120" s="120">
        <v>1512000</v>
      </c>
      <c r="H120" s="86">
        <v>1512000</v>
      </c>
      <c r="I120" s="86">
        <v>0</v>
      </c>
      <c r="J120" s="87">
        <f t="shared" si="6"/>
        <v>1512000</v>
      </c>
      <c r="K120" s="87">
        <f t="shared" si="8"/>
        <v>1512000</v>
      </c>
      <c r="L120" s="85" t="s">
        <v>44</v>
      </c>
      <c r="M120" s="85" t="s">
        <v>22</v>
      </c>
      <c r="N120" s="85" t="s">
        <v>28</v>
      </c>
      <c r="O120" s="109"/>
      <c r="P120" s="88" t="str">
        <f>IF(D:D&gt;800000000,_xlfn.XLOOKUP(B:B,DROPLIST!G:G,DROPLIST!H:H)&amp;RIGHT(C120,3)&amp;"-"&amp;RIGHT(D120,5),_xlfn.XLOOKUP(B:B,DROPLIST!G:G,DROPLIST!H:H)&amp;RIGHT(C120,3)&amp;"-"&amp;_xlfn.XLOOKUP(D:D,Tabela2[SAP Code],Tabela2[Coluna1]))</f>
        <v>SV091-38217</v>
      </c>
      <c r="Q120" s="88" t="e">
        <f>_xlfn.XLOOKUP(B:B,DROPLIST!G:G,DROPLIST!H:H) &amp; RIGHT(C120,3) &amp; "-" &amp; RIGHT(D120,5) &amp; "-" &amp; IFERROR(LEFT(#REF!, FIND(" ",#REF!)-1),#REF!) &amp; "-" &amp; _xlfn.XLOOKUP(L:L,DROPLIST!D:D,DROPLIST!E:E)</f>
        <v>#REF!</v>
      </c>
      <c r="R120" s="88" t="str">
        <f>IF(N:N&lt;&gt;"APROVADO","N/A",IF(IFERROR(_xlfn.XLOOKUP(P:P,PROJETOS!A:A,PROJETOS!A:A),"INSERIR ID DE PROJETO")="INSERIR ID DE PROJETO","INSERIR ID DE PROJETO","PROJETO INSERIDO"))</f>
        <v>N/A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</row>
    <row r="121" spans="1:132" s="22" customFormat="1" ht="20.100000000000001" customHeight="1" thickTop="1" thickBot="1" x14ac:dyDescent="0.3">
      <c r="A121" s="109">
        <v>45420</v>
      </c>
      <c r="B121" s="84" t="s">
        <v>19</v>
      </c>
      <c r="C121" s="84" t="s">
        <v>45</v>
      </c>
      <c r="D121" s="115">
        <v>800046226</v>
      </c>
      <c r="E121" s="132" t="str" cm="1">
        <f t="array" ref="E121">_xlfn.XLOOKUP(D121,Tabela2[[#All],[SAP Code]],Tabela2[[#All],[Supplier Name]])</f>
        <v>FUKOKU KOREA LTD</v>
      </c>
      <c r="F121" s="85" t="s">
        <v>46</v>
      </c>
      <c r="G121" s="120">
        <v>438480</v>
      </c>
      <c r="H121" s="86">
        <v>438480</v>
      </c>
      <c r="I121" s="86">
        <v>0</v>
      </c>
      <c r="J121" s="87">
        <f t="shared" si="6"/>
        <v>438480</v>
      </c>
      <c r="K121" s="87">
        <f t="shared" si="8"/>
        <v>438480</v>
      </c>
      <c r="L121" s="85" t="s">
        <v>21</v>
      </c>
      <c r="M121" s="85" t="s">
        <v>22</v>
      </c>
      <c r="N121" s="85" t="s">
        <v>28</v>
      </c>
      <c r="O121" s="109">
        <v>45826</v>
      </c>
      <c r="P121" s="88" t="str">
        <f>IF(D:D&gt;800000000,_xlfn.XLOOKUP(B:B,DROPLIST!G:G,DROPLIST!H:H)&amp;RIGHT(C121,3)&amp;"-"&amp;RIGHT(D121,5),_xlfn.XLOOKUP(B:B,DROPLIST!G:G,DROPLIST!H:H)&amp;RIGHT(C121,3)&amp;"-"&amp;_xlfn.XLOOKUP(D:D,Tabela2[SAP Code],Tabela2[Coluna1]))</f>
        <v>SV093-46226</v>
      </c>
      <c r="Q121" s="88" t="e">
        <f>_xlfn.XLOOKUP(B:B,DROPLIST!G:G,DROPLIST!H:H) &amp; RIGHT(C121,3) &amp; "-" &amp; RIGHT(D121,5) &amp; "-" &amp; IFERROR(LEFT(#REF!, FIND(" ",#REF!)-1),#REF!) &amp; "-" &amp; _xlfn.XLOOKUP(L:L,DROPLIST!D:D,DROPLIST!E:E)</f>
        <v>#REF!</v>
      </c>
      <c r="R121" s="88" t="str">
        <f>IF(N:N&lt;&gt;"APROVADO","N/A",IF(IFERROR(_xlfn.XLOOKUP(P:P,PROJETOS!A:A,PROJETOS!A:A),"INSERIR ID DE PROJETO")="INSERIR ID DE PROJETO","INSERIR ID DE PROJETO","PROJETO INSERIDO"))</f>
        <v>N/A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</row>
    <row r="122" spans="1:132" s="22" customFormat="1" ht="20.100000000000001" customHeight="1" thickTop="1" thickBot="1" x14ac:dyDescent="0.3">
      <c r="A122" s="109">
        <v>45420</v>
      </c>
      <c r="B122" s="84" t="s">
        <v>19</v>
      </c>
      <c r="C122" s="84">
        <v>20240091</v>
      </c>
      <c r="D122" s="115">
        <v>800022684</v>
      </c>
      <c r="E122" s="132" t="str" cm="1">
        <f t="array" ref="E122">_xlfn.XLOOKUP(D122,Tabela2[[#All],[SAP Code]],Tabela2[[#All],[Supplier Name]])</f>
        <v>MANGELS INDUSTRIAL SA</v>
      </c>
      <c r="F122" s="85" t="s">
        <v>41</v>
      </c>
      <c r="G122" s="120">
        <v>130000</v>
      </c>
      <c r="H122" s="86">
        <v>130000</v>
      </c>
      <c r="I122" s="86">
        <v>0</v>
      </c>
      <c r="J122" s="87">
        <f t="shared" si="6"/>
        <v>130000</v>
      </c>
      <c r="K122" s="87">
        <f t="shared" si="8"/>
        <v>130000</v>
      </c>
      <c r="L122" s="85" t="s">
        <v>44</v>
      </c>
      <c r="M122" s="85" t="s">
        <v>31</v>
      </c>
      <c r="N122" s="85" t="s">
        <v>28</v>
      </c>
      <c r="O122" s="109"/>
      <c r="P122" s="88" t="str">
        <f>IF(D:D&gt;800000000,_xlfn.XLOOKUP(B:B,DROPLIST!G:G,DROPLIST!H:H)&amp;RIGHT(C122,3)&amp;"-"&amp;RIGHT(D122,5),_xlfn.XLOOKUP(B:B,DROPLIST!G:G,DROPLIST!H:H)&amp;RIGHT(C122,3)&amp;"-"&amp;_xlfn.XLOOKUP(D:D,Tabela2[SAP Code],Tabela2[Coluna1]))</f>
        <v>SV091-22684</v>
      </c>
      <c r="Q122" s="88" t="e">
        <f>_xlfn.XLOOKUP(B:B,DROPLIST!G:G,DROPLIST!H:H) &amp; RIGHT(C122,3) &amp; "-" &amp; RIGHT(D122,5) &amp; "-" &amp; IFERROR(LEFT(#REF!, FIND(" ",#REF!)-1),#REF!) &amp; "-" &amp; _xlfn.XLOOKUP(L:L,DROPLIST!D:D,DROPLIST!E:E)</f>
        <v>#REF!</v>
      </c>
      <c r="R122" s="88" t="str">
        <f>IF(N:N&lt;&gt;"APROVADO","N/A",IF(IFERROR(_xlfn.XLOOKUP(P:P,PROJETOS!A:A,PROJETOS!A:A),"INSERIR ID DE PROJETO")="INSERIR ID DE PROJETO","INSERIR ID DE PROJETO","PROJETO INSERIDO"))</f>
        <v>N/A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</row>
    <row r="123" spans="1:132" s="22" customFormat="1" ht="20.100000000000001" customHeight="1" thickTop="1" thickBot="1" x14ac:dyDescent="0.3">
      <c r="A123" s="109">
        <v>45420</v>
      </c>
      <c r="B123" s="84" t="s">
        <v>19</v>
      </c>
      <c r="C123" s="84">
        <v>20240091</v>
      </c>
      <c r="D123" s="115">
        <v>800035212</v>
      </c>
      <c r="E123" s="132" t="str" cm="1">
        <f t="array" ref="E123">_xlfn.XLOOKUP(D123,Tabela2[[#All],[SAP Code]],Tabela2[[#All],[Supplier Name]])</f>
        <v>GESTAMP BRASIL IND. DE AUTO PEÇAS</v>
      </c>
      <c r="F123" s="85" t="s">
        <v>41</v>
      </c>
      <c r="G123" s="120">
        <v>13</v>
      </c>
      <c r="H123" s="86">
        <v>13</v>
      </c>
      <c r="I123" s="86">
        <v>0</v>
      </c>
      <c r="J123" s="87">
        <f t="shared" si="6"/>
        <v>13</v>
      </c>
      <c r="K123" s="87">
        <f t="shared" si="8"/>
        <v>13</v>
      </c>
      <c r="L123" s="85" t="s">
        <v>32</v>
      </c>
      <c r="M123" s="85" t="s">
        <v>43</v>
      </c>
      <c r="N123" s="85" t="s">
        <v>28</v>
      </c>
      <c r="O123" s="109"/>
      <c r="P123" s="88" t="str">
        <f>IF(D:D&gt;800000000,_xlfn.XLOOKUP(B:B,DROPLIST!G:G,DROPLIST!H:H)&amp;RIGHT(C123,3)&amp;"-"&amp;RIGHT(D123,5),_xlfn.XLOOKUP(B:B,DROPLIST!G:G,DROPLIST!H:H)&amp;RIGHT(C123,3)&amp;"-"&amp;_xlfn.XLOOKUP(D:D,Tabela2[SAP Code],Tabela2[Coluna1]))</f>
        <v>SV091-35212</v>
      </c>
      <c r="Q123" s="88" t="e">
        <f>_xlfn.XLOOKUP(B:B,DROPLIST!G:G,DROPLIST!H:H) &amp; RIGHT(C123,3) &amp; "-" &amp; RIGHT(D123,5) &amp; "-" &amp; IFERROR(LEFT(#REF!, FIND(" ",#REF!)-1),#REF!) &amp; "-" &amp; _xlfn.XLOOKUP(L:L,DROPLIST!D:D,DROPLIST!E:E)</f>
        <v>#REF!</v>
      </c>
      <c r="R123" s="88" t="str">
        <f>IF(N:N&lt;&gt;"APROVADO","N/A",IF(IFERROR(_xlfn.XLOOKUP(P:P,PROJETOS!A:A,PROJETOS!A:A),"INSERIR ID DE PROJETO")="INSERIR ID DE PROJETO","INSERIR ID DE PROJETO","PROJETO INSERIDO"))</f>
        <v>N/A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</row>
    <row r="124" spans="1:132" s="22" customFormat="1" ht="20.100000000000001" customHeight="1" thickTop="1" thickBot="1" x14ac:dyDescent="0.3">
      <c r="A124" s="109">
        <v>45420</v>
      </c>
      <c r="B124" s="84" t="s">
        <v>19</v>
      </c>
      <c r="C124" s="84">
        <v>20240091</v>
      </c>
      <c r="D124" s="115">
        <v>800031137</v>
      </c>
      <c r="E124" s="132" t="str" cm="1">
        <f t="array" ref="E124">_xlfn.XLOOKUP(D124,Tabela2[[#All],[SAP Code]],Tabela2[[#All],[Supplier Name]])</f>
        <v>REVESTCOAT PINTURA TECNICA LTDA.</v>
      </c>
      <c r="F124" s="85" t="s">
        <v>41</v>
      </c>
      <c r="G124" s="120">
        <v>0.01</v>
      </c>
      <c r="H124" s="86">
        <v>0.01</v>
      </c>
      <c r="I124" s="86">
        <v>0</v>
      </c>
      <c r="J124" s="87">
        <f t="shared" si="6"/>
        <v>0.01</v>
      </c>
      <c r="K124" s="87">
        <f t="shared" si="8"/>
        <v>0.01</v>
      </c>
      <c r="L124" s="85" t="s">
        <v>44</v>
      </c>
      <c r="M124" s="85" t="s">
        <v>22</v>
      </c>
      <c r="N124" s="85" t="s">
        <v>28</v>
      </c>
      <c r="O124" s="109"/>
      <c r="P124" s="88" t="str">
        <f>IF(D:D&gt;800000000,_xlfn.XLOOKUP(B:B,DROPLIST!G:G,DROPLIST!H:H)&amp;RIGHT(C124,3)&amp;"-"&amp;RIGHT(D124,5),_xlfn.XLOOKUP(B:B,DROPLIST!G:G,DROPLIST!H:H)&amp;RIGHT(C124,3)&amp;"-"&amp;_xlfn.XLOOKUP(D:D,Tabela2[SAP Code],Tabela2[Coluna1]))</f>
        <v>SV091-31137</v>
      </c>
      <c r="Q124" s="88" t="e">
        <f>_xlfn.XLOOKUP(B:B,DROPLIST!G:G,DROPLIST!H:H) &amp; RIGHT(C124,3) &amp; "-" &amp; RIGHT(D124,5) &amp; "-" &amp; IFERROR(LEFT(#REF!, FIND(" ",#REF!)-1),#REF!) &amp; "-" &amp; _xlfn.XLOOKUP(L:L,DROPLIST!D:D,DROPLIST!E:E)</f>
        <v>#REF!</v>
      </c>
      <c r="R124" s="88" t="str">
        <f>IF(N:N&lt;&gt;"APROVADO","N/A",IF(IFERROR(_xlfn.XLOOKUP(P:P,PROJETOS!A:A,PROJETOS!A:A),"INSERIR ID DE PROJETO")="INSERIR ID DE PROJETO","INSERIR ID DE PROJETO","PROJETO INSERIDO"))</f>
        <v>N/A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</row>
    <row r="125" spans="1:132" s="22" customFormat="1" ht="20.100000000000001" customHeight="1" thickTop="1" thickBot="1" x14ac:dyDescent="0.3">
      <c r="A125" s="109">
        <v>45421</v>
      </c>
      <c r="B125" s="84" t="s">
        <v>19</v>
      </c>
      <c r="C125" s="84">
        <v>20240091</v>
      </c>
      <c r="D125" s="115">
        <v>800003820</v>
      </c>
      <c r="E125" s="132" t="str" cm="1">
        <f t="array" ref="E125">_xlfn.XLOOKUP(D125,Tabela2[[#All],[SAP Code]],Tabela2[[#All],[Supplier Name]])</f>
        <v>WEIDPLAS BRASIL IND. E COM. DE PLAS</v>
      </c>
      <c r="F125" s="85" t="s">
        <v>41</v>
      </c>
      <c r="G125" s="120">
        <v>1336600</v>
      </c>
      <c r="H125" s="86">
        <v>1336600</v>
      </c>
      <c r="I125" s="86">
        <v>0</v>
      </c>
      <c r="J125" s="87">
        <f t="shared" si="6"/>
        <v>1336600</v>
      </c>
      <c r="K125" s="87">
        <f t="shared" si="8"/>
        <v>1336600</v>
      </c>
      <c r="L125" s="85" t="s">
        <v>32</v>
      </c>
      <c r="M125" s="85" t="s">
        <v>43</v>
      </c>
      <c r="N125" s="85" t="s">
        <v>28</v>
      </c>
      <c r="O125" s="109"/>
      <c r="P125" s="88" t="str">
        <f>IF(D:D&gt;800000000,_xlfn.XLOOKUP(B:B,DROPLIST!G:G,DROPLIST!H:H)&amp;RIGHT(C125,3)&amp;"-"&amp;RIGHT(D125,5),_xlfn.XLOOKUP(B:B,DROPLIST!G:G,DROPLIST!H:H)&amp;RIGHT(C125,3)&amp;"-"&amp;_xlfn.XLOOKUP(D:D,Tabela2[SAP Code],Tabela2[Coluna1]))</f>
        <v>SV091-03820</v>
      </c>
      <c r="Q125" s="88" t="e">
        <f>_xlfn.XLOOKUP(B:B,DROPLIST!G:G,DROPLIST!H:H) &amp; RIGHT(C125,3) &amp; "-" &amp; RIGHT(D125,5) &amp; "-" &amp; IFERROR(LEFT(#REF!, FIND(" ",#REF!)-1),#REF!) &amp; "-" &amp; _xlfn.XLOOKUP(L:L,DROPLIST!D:D,DROPLIST!E:E)</f>
        <v>#REF!</v>
      </c>
      <c r="R125" s="88" t="str">
        <f>IF(N:N&lt;&gt;"APROVADO","N/A",IF(IFERROR(_xlfn.XLOOKUP(P:P,PROJETOS!A:A,PROJETOS!A:A),"INSERIR ID DE PROJETO")="INSERIR ID DE PROJETO","INSERIR ID DE PROJETO","PROJETO INSERIDO"))</f>
        <v>N/A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</row>
    <row r="126" spans="1:132" s="22" customFormat="1" ht="20.100000000000001" customHeight="1" thickTop="1" thickBot="1" x14ac:dyDescent="0.3">
      <c r="A126" s="109">
        <v>45421</v>
      </c>
      <c r="B126" s="84" t="s">
        <v>19</v>
      </c>
      <c r="C126" s="84">
        <v>20240091</v>
      </c>
      <c r="D126" s="115">
        <v>800006372</v>
      </c>
      <c r="E126" s="132" t="str" cm="1">
        <f t="array" ref="E126">_xlfn.XLOOKUP(D126,Tabela2[[#All],[SAP Code]],Tabela2[[#All],[Supplier Name]])</f>
        <v>SUMIRIKO DO BRASIL IND DE BORRACHAS</v>
      </c>
      <c r="F126" s="85" t="s">
        <v>41</v>
      </c>
      <c r="G126" s="120">
        <v>480000</v>
      </c>
      <c r="H126" s="86">
        <v>480000</v>
      </c>
      <c r="I126" s="86">
        <v>0</v>
      </c>
      <c r="J126" s="87">
        <f t="shared" si="6"/>
        <v>480000</v>
      </c>
      <c r="K126" s="87">
        <f t="shared" si="8"/>
        <v>480000</v>
      </c>
      <c r="L126" s="85" t="s">
        <v>48</v>
      </c>
      <c r="M126" s="85" t="s">
        <v>22</v>
      </c>
      <c r="N126" s="85" t="s">
        <v>28</v>
      </c>
      <c r="O126" s="109"/>
      <c r="P126" s="88" t="str">
        <f>IF(D:D&gt;800000000,_xlfn.XLOOKUP(B:B,DROPLIST!G:G,DROPLIST!H:H)&amp;RIGHT(C126,3)&amp;"-"&amp;RIGHT(D126,5),_xlfn.XLOOKUP(B:B,DROPLIST!G:G,DROPLIST!H:H)&amp;RIGHT(C126,3)&amp;"-"&amp;_xlfn.XLOOKUP(D:D,Tabela2[SAP Code],Tabela2[Coluna1]))</f>
        <v>SV091-06372</v>
      </c>
      <c r="Q126" s="88" t="e">
        <f>_xlfn.XLOOKUP(B:B,DROPLIST!G:G,DROPLIST!H:H) &amp; RIGHT(C126,3) &amp; "-" &amp; RIGHT(D126,5) &amp; "-" &amp; IFERROR(LEFT(#REF!, FIND(" ",#REF!)-1),#REF!) &amp; "-" &amp; _xlfn.XLOOKUP(L:L,DROPLIST!D:D,DROPLIST!E:E)</f>
        <v>#REF!</v>
      </c>
      <c r="R126" s="88" t="str">
        <f>IF(N:N&lt;&gt;"APROVADO","N/A",IF(IFERROR(_xlfn.XLOOKUP(P:P,PROJETOS!A:A,PROJETOS!A:A),"INSERIR ID DE PROJETO")="INSERIR ID DE PROJETO","INSERIR ID DE PROJETO","PROJETO INSERIDO"))</f>
        <v>N/A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</row>
    <row r="127" spans="1:132" s="22" customFormat="1" ht="20.100000000000001" customHeight="1" thickTop="1" thickBot="1" x14ac:dyDescent="0.3">
      <c r="A127" s="109">
        <v>45421</v>
      </c>
      <c r="B127" s="84" t="s">
        <v>19</v>
      </c>
      <c r="C127" s="84">
        <v>20240091</v>
      </c>
      <c r="D127" s="115">
        <v>800002978</v>
      </c>
      <c r="E127" s="132" t="str" cm="1">
        <f t="array" ref="E127">_xlfn.XLOOKUP(D127,Tabela2[[#All],[SAP Code]],Tabela2[[#All],[Supplier Name]])</f>
        <v>SOGEFI SUSPENSION BRASIL LTDA.</v>
      </c>
      <c r="F127" s="85" t="s">
        <v>41</v>
      </c>
      <c r="G127" s="120">
        <v>258461.52999999997</v>
      </c>
      <c r="H127" s="86">
        <v>258461.52999999997</v>
      </c>
      <c r="I127" s="86">
        <v>0</v>
      </c>
      <c r="J127" s="87">
        <f t="shared" si="6"/>
        <v>258461.52999999997</v>
      </c>
      <c r="K127" s="87">
        <f t="shared" si="8"/>
        <v>258461.52999999997</v>
      </c>
      <c r="L127" s="85" t="s">
        <v>44</v>
      </c>
      <c r="M127" s="85" t="s">
        <v>31</v>
      </c>
      <c r="N127" s="85" t="s">
        <v>28</v>
      </c>
      <c r="O127" s="109"/>
      <c r="P127" s="88" t="str">
        <f>IF(D:D&gt;800000000,_xlfn.XLOOKUP(B:B,DROPLIST!G:G,DROPLIST!H:H)&amp;RIGHT(C127,3)&amp;"-"&amp;RIGHT(D127,5),_xlfn.XLOOKUP(B:B,DROPLIST!G:G,DROPLIST!H:H)&amp;RIGHT(C127,3)&amp;"-"&amp;_xlfn.XLOOKUP(D:D,Tabela2[SAP Code],Tabela2[Coluna1]))</f>
        <v>SV091-02978</v>
      </c>
      <c r="Q127" s="88" t="e">
        <f>_xlfn.XLOOKUP(B:B,DROPLIST!G:G,DROPLIST!H:H) &amp; RIGHT(C127,3) &amp; "-" &amp; RIGHT(D127,5) &amp; "-" &amp; IFERROR(LEFT(#REF!, FIND(" ",#REF!)-1),#REF!) &amp; "-" &amp; _xlfn.XLOOKUP(L:L,DROPLIST!D:D,DROPLIST!E:E)</f>
        <v>#REF!</v>
      </c>
      <c r="R127" s="88" t="str">
        <f>IF(N:N&lt;&gt;"APROVADO","N/A",IF(IFERROR(_xlfn.XLOOKUP(P:P,PROJETOS!A:A,PROJETOS!A:A),"INSERIR ID DE PROJETO")="INSERIR ID DE PROJETO","INSERIR ID DE PROJETO","PROJETO INSERIDO"))</f>
        <v>N/A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</row>
    <row r="128" spans="1:132" s="22" customFormat="1" ht="20.100000000000001" customHeight="1" thickTop="1" thickBot="1" x14ac:dyDescent="0.3">
      <c r="A128" s="109">
        <v>45422</v>
      </c>
      <c r="B128" s="84" t="s">
        <v>19</v>
      </c>
      <c r="C128" s="84">
        <v>20240093</v>
      </c>
      <c r="D128" s="115">
        <v>800042863</v>
      </c>
      <c r="E128" s="132" t="str" cm="1">
        <f t="array" ref="E128">_xlfn.XLOOKUP(D128,Tabela2[[#All],[SAP Code]],Tabela2[[#All],[Supplier Name]])</f>
        <v>EAGLE DO BRASIL LTDA</v>
      </c>
      <c r="F128" s="85" t="s">
        <v>46</v>
      </c>
      <c r="G128" s="120">
        <v>3707825.82</v>
      </c>
      <c r="H128" s="86">
        <v>3707825.82</v>
      </c>
      <c r="I128" s="86">
        <v>0</v>
      </c>
      <c r="J128" s="87">
        <f t="shared" si="6"/>
        <v>3707825.82</v>
      </c>
      <c r="K128" s="87">
        <f t="shared" si="8"/>
        <v>3707825.82</v>
      </c>
      <c r="L128" s="85" t="s">
        <v>21</v>
      </c>
      <c r="M128" s="85" t="s">
        <v>22</v>
      </c>
      <c r="N128" s="85" t="s">
        <v>28</v>
      </c>
      <c r="O128" s="109">
        <v>45827</v>
      </c>
      <c r="P128" s="88" t="str">
        <f>IF(D:D&gt;800000000,_xlfn.XLOOKUP(B:B,DROPLIST!G:G,DROPLIST!H:H)&amp;RIGHT(C128,3)&amp;"-"&amp;RIGHT(D128,5),_xlfn.XLOOKUP(B:B,DROPLIST!G:G,DROPLIST!H:H)&amp;RIGHT(C128,3)&amp;"-"&amp;_xlfn.XLOOKUP(D:D,Tabela2[SAP Code],Tabela2[Coluna1]))</f>
        <v>SV093-42863</v>
      </c>
      <c r="Q128" s="88" t="e">
        <f>_xlfn.XLOOKUP(B:B,DROPLIST!G:G,DROPLIST!H:H) &amp; RIGHT(C128,3) &amp; "-" &amp; RIGHT(D128,5) &amp; "-" &amp; IFERROR(LEFT(#REF!, FIND(" ",#REF!)-1),#REF!) &amp; "-" &amp; _xlfn.XLOOKUP(L:L,DROPLIST!D:D,DROPLIST!E:E)</f>
        <v>#REF!</v>
      </c>
      <c r="R128" s="88" t="str">
        <f>IF(N:N&lt;&gt;"APROVADO","N/A",IF(IFERROR(_xlfn.XLOOKUP(P:P,PROJETOS!A:A,PROJETOS!A:A),"INSERIR ID DE PROJETO")="INSERIR ID DE PROJETO","INSERIR ID DE PROJETO","PROJETO INSERIDO"))</f>
        <v>N/A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</row>
    <row r="129" spans="1:132" s="22" customFormat="1" ht="20.100000000000001" customHeight="1" thickTop="1" thickBot="1" x14ac:dyDescent="0.3">
      <c r="A129" s="109">
        <v>45422</v>
      </c>
      <c r="B129" s="84" t="s">
        <v>19</v>
      </c>
      <c r="C129" s="84" t="s">
        <v>45</v>
      </c>
      <c r="D129" s="115">
        <v>800003573</v>
      </c>
      <c r="E129" s="132" t="str" cm="1">
        <f t="array" ref="E129">_xlfn.XLOOKUP(D129,Tabela2[[#All],[SAP Code]],Tabela2[[#All],[Supplier Name]])</f>
        <v>BORGWARNER BRASIL LTDA</v>
      </c>
      <c r="F129" s="85" t="s">
        <v>46</v>
      </c>
      <c r="G129" s="120">
        <v>3228072.39</v>
      </c>
      <c r="H129" s="86">
        <v>3228072.39</v>
      </c>
      <c r="I129" s="86">
        <v>0</v>
      </c>
      <c r="J129" s="87">
        <f t="shared" si="6"/>
        <v>3228072.39</v>
      </c>
      <c r="K129" s="87">
        <f t="shared" si="8"/>
        <v>3228072.39</v>
      </c>
      <c r="L129" s="85" t="s">
        <v>21</v>
      </c>
      <c r="M129" s="85" t="s">
        <v>22</v>
      </c>
      <c r="N129" s="85" t="s">
        <v>28</v>
      </c>
      <c r="O129" s="109">
        <v>45819</v>
      </c>
      <c r="P129" s="88" t="str">
        <f>IF(D:D&gt;800000000,_xlfn.XLOOKUP(B:B,DROPLIST!G:G,DROPLIST!H:H)&amp;RIGHT(C129,3)&amp;"-"&amp;RIGHT(D129,5),_xlfn.XLOOKUP(B:B,DROPLIST!G:G,DROPLIST!H:H)&amp;RIGHT(C129,3)&amp;"-"&amp;_xlfn.XLOOKUP(D:D,Tabela2[SAP Code],Tabela2[Coluna1]))</f>
        <v>SV093-03573</v>
      </c>
      <c r="Q129" s="88" t="e">
        <f>_xlfn.XLOOKUP(B:B,DROPLIST!G:G,DROPLIST!H:H) &amp; RIGHT(C129,3) &amp; "-" &amp; RIGHT(D129,5) &amp; "-" &amp; IFERROR(LEFT(#REF!, FIND(" ",#REF!)-1),#REF!) &amp; "-" &amp; _xlfn.XLOOKUP(L:L,DROPLIST!D:D,DROPLIST!E:E)</f>
        <v>#REF!</v>
      </c>
      <c r="R129" s="88" t="str">
        <f>IF(N:N&lt;&gt;"APROVADO","N/A",IF(IFERROR(_xlfn.XLOOKUP(P:P,PROJETOS!A:A,PROJETOS!A:A),"INSERIR ID DE PROJETO")="INSERIR ID DE PROJETO","INSERIR ID DE PROJETO","PROJETO INSERIDO"))</f>
        <v>N/A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</row>
    <row r="130" spans="1:132" s="22" customFormat="1" ht="20.100000000000001" customHeight="1" thickTop="1" thickBot="1" x14ac:dyDescent="0.3">
      <c r="A130" s="109">
        <v>45422</v>
      </c>
      <c r="B130" s="84" t="s">
        <v>19</v>
      </c>
      <c r="C130" s="84" t="s">
        <v>45</v>
      </c>
      <c r="D130" s="115">
        <v>800016859</v>
      </c>
      <c r="E130" s="132" t="str" cm="1">
        <f t="array" ref="E130">_xlfn.XLOOKUP(D130,Tabela2[[#All],[SAP Code]],Tabela2[[#All],[Supplier Name]])</f>
        <v>CONTINENTAL AUTOMOTIVE DO BRASIL LT</v>
      </c>
      <c r="F130" s="85" t="s">
        <v>46</v>
      </c>
      <c r="G130" s="120">
        <v>1392000</v>
      </c>
      <c r="H130" s="86">
        <v>1392000</v>
      </c>
      <c r="I130" s="86">
        <v>0</v>
      </c>
      <c r="J130" s="87">
        <f t="shared" si="6"/>
        <v>1392000</v>
      </c>
      <c r="K130" s="87">
        <f t="shared" si="8"/>
        <v>1392000</v>
      </c>
      <c r="L130" s="85" t="s">
        <v>21</v>
      </c>
      <c r="M130" s="85" t="s">
        <v>22</v>
      </c>
      <c r="N130" s="85" t="s">
        <v>28</v>
      </c>
      <c r="O130" s="109">
        <v>45819</v>
      </c>
      <c r="P130" s="88" t="str">
        <f>IF(D:D&gt;800000000,_xlfn.XLOOKUP(B:B,DROPLIST!G:G,DROPLIST!H:H)&amp;RIGHT(C130,3)&amp;"-"&amp;RIGHT(D130,5),_xlfn.XLOOKUP(B:B,DROPLIST!G:G,DROPLIST!H:H)&amp;RIGHT(C130,3)&amp;"-"&amp;_xlfn.XLOOKUP(D:D,Tabela2[SAP Code],Tabela2[Coluna1]))</f>
        <v>SV093-16859</v>
      </c>
      <c r="Q130" s="88" t="e">
        <f>_xlfn.XLOOKUP(B:B,DROPLIST!G:G,DROPLIST!H:H) &amp; RIGHT(C130,3) &amp; "-" &amp; RIGHT(D130,5) &amp; "-" &amp; IFERROR(LEFT(#REF!, FIND(" ",#REF!)-1),#REF!) &amp; "-" &amp; _xlfn.XLOOKUP(L:L,DROPLIST!D:D,DROPLIST!E:E)</f>
        <v>#REF!</v>
      </c>
      <c r="R130" s="88" t="str">
        <f>IF(N:N&lt;&gt;"APROVADO","N/A",IF(IFERROR(_xlfn.XLOOKUP(P:P,PROJETOS!A:A,PROJETOS!A:A),"INSERIR ID DE PROJETO")="INSERIR ID DE PROJETO","INSERIR ID DE PROJETO","PROJETO INSERIDO"))</f>
        <v>N/A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</row>
    <row r="131" spans="1:132" s="22" customFormat="1" ht="20.100000000000001" customHeight="1" thickTop="1" thickBot="1" x14ac:dyDescent="0.3">
      <c r="A131" s="109">
        <v>45422</v>
      </c>
      <c r="B131" s="84" t="s">
        <v>19</v>
      </c>
      <c r="C131" s="84">
        <v>20240091</v>
      </c>
      <c r="D131" s="115">
        <v>800045144</v>
      </c>
      <c r="E131" s="132" t="str" cm="1">
        <f t="array" ref="E131">_xlfn.XLOOKUP(D131,Tabela2[[#All],[SAP Code]],Tabela2[[#All],[Supplier Name]])</f>
        <v>NEO STEEL SA</v>
      </c>
      <c r="F131" s="85" t="s">
        <v>41</v>
      </c>
      <c r="G131" s="120">
        <v>519779.18</v>
      </c>
      <c r="H131" s="86">
        <v>519779.18</v>
      </c>
      <c r="I131" s="86">
        <v>0</v>
      </c>
      <c r="J131" s="87">
        <f t="shared" si="6"/>
        <v>519779.18</v>
      </c>
      <c r="K131" s="87">
        <f t="shared" si="8"/>
        <v>519779.18</v>
      </c>
      <c r="L131" s="85" t="s">
        <v>32</v>
      </c>
      <c r="M131" s="85" t="s">
        <v>30</v>
      </c>
      <c r="N131" s="85" t="s">
        <v>28</v>
      </c>
      <c r="O131" s="109"/>
      <c r="P131" s="88" t="str">
        <f>IF(D:D&gt;800000000,_xlfn.XLOOKUP(B:B,DROPLIST!G:G,DROPLIST!H:H)&amp;RIGHT(C131,3)&amp;"-"&amp;RIGHT(D131,5),_xlfn.XLOOKUP(B:B,DROPLIST!G:G,DROPLIST!H:H)&amp;RIGHT(C131,3)&amp;"-"&amp;_xlfn.XLOOKUP(D:D,Tabela2[SAP Code],Tabela2[Coluna1]))</f>
        <v>SV091-45144</v>
      </c>
      <c r="Q131" s="88" t="e">
        <f>_xlfn.XLOOKUP(B:B,DROPLIST!G:G,DROPLIST!H:H) &amp; RIGHT(C131,3) &amp; "-" &amp; RIGHT(D131,5) &amp; "-" &amp; IFERROR(LEFT(#REF!, FIND(" ",#REF!)-1),#REF!) &amp; "-" &amp; _xlfn.XLOOKUP(L:L,DROPLIST!D:D,DROPLIST!E:E)</f>
        <v>#REF!</v>
      </c>
      <c r="R131" s="88" t="str">
        <f>IF(N:N&lt;&gt;"APROVADO","N/A",IF(IFERROR(_xlfn.XLOOKUP(P:P,PROJETOS!A:A,PROJETOS!A:A),"INSERIR ID DE PROJETO")="INSERIR ID DE PROJETO","INSERIR ID DE PROJETO","PROJETO INSERIDO"))</f>
        <v>N/A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</row>
    <row r="132" spans="1:132" s="22" customFormat="1" ht="20.100000000000001" customHeight="1" thickTop="1" thickBot="1" x14ac:dyDescent="0.3">
      <c r="A132" s="109">
        <v>45422</v>
      </c>
      <c r="B132" s="84" t="s">
        <v>19</v>
      </c>
      <c r="C132" s="84">
        <v>20240091</v>
      </c>
      <c r="D132" s="115">
        <v>800002588</v>
      </c>
      <c r="E132" s="132" t="str" cm="1">
        <f t="array" ref="E132">_xlfn.XLOOKUP(D132,Tabela2[[#All],[SAP Code]],Tabela2[[#All],[Supplier Name]])</f>
        <v>DANA INDUSTRIAS LTDA</v>
      </c>
      <c r="F132" s="85" t="s">
        <v>41</v>
      </c>
      <c r="G132" s="120">
        <v>383040</v>
      </c>
      <c r="H132" s="86">
        <v>383040</v>
      </c>
      <c r="I132" s="86">
        <v>0</v>
      </c>
      <c r="J132" s="87">
        <f t="shared" si="6"/>
        <v>383040</v>
      </c>
      <c r="K132" s="87">
        <f t="shared" si="8"/>
        <v>383040</v>
      </c>
      <c r="L132" s="85" t="s">
        <v>48</v>
      </c>
      <c r="M132" s="85" t="s">
        <v>31</v>
      </c>
      <c r="N132" s="85" t="s">
        <v>28</v>
      </c>
      <c r="O132" s="109"/>
      <c r="P132" s="88" t="str">
        <f>IF(D:D&gt;800000000,_xlfn.XLOOKUP(B:B,DROPLIST!G:G,DROPLIST!H:H)&amp;RIGHT(C132,3)&amp;"-"&amp;RIGHT(D132,5),_xlfn.XLOOKUP(B:B,DROPLIST!G:G,DROPLIST!H:H)&amp;RIGHT(C132,3)&amp;"-"&amp;_xlfn.XLOOKUP(D:D,Tabela2[SAP Code],Tabela2[Coluna1]))</f>
        <v>SV091-02588</v>
      </c>
      <c r="Q132" s="88" t="e">
        <f>_xlfn.XLOOKUP(B:B,DROPLIST!G:G,DROPLIST!H:H) &amp; RIGHT(C132,3) &amp; "-" &amp; RIGHT(D132,5) &amp; "-" &amp; IFERROR(LEFT(#REF!, FIND(" ",#REF!)-1),#REF!) &amp; "-" &amp; _xlfn.XLOOKUP(L:L,DROPLIST!D:D,DROPLIST!E:E)</f>
        <v>#REF!</v>
      </c>
      <c r="R132" s="88" t="str">
        <f>IF(N:N&lt;&gt;"APROVADO","N/A",IF(IFERROR(_xlfn.XLOOKUP(P:P,PROJETOS!A:A,PROJETOS!A:A),"INSERIR ID DE PROJETO")="INSERIR ID DE PROJETO","INSERIR ID DE PROJETO","PROJETO INSERIDO"))</f>
        <v>N/A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</row>
    <row r="133" spans="1:132" s="22" customFormat="1" ht="20.100000000000001" customHeight="1" thickTop="1" thickBot="1" x14ac:dyDescent="0.3">
      <c r="A133" s="109">
        <v>45422</v>
      </c>
      <c r="B133" s="84" t="s">
        <v>19</v>
      </c>
      <c r="C133" s="84">
        <v>20240091</v>
      </c>
      <c r="D133" s="115">
        <v>800002464</v>
      </c>
      <c r="E133" s="132" t="str" cm="1">
        <f t="array" ref="E133">_xlfn.XLOOKUP(D133,Tabela2[[#All],[SAP Code]],Tabela2[[#All],[Supplier Name]])</f>
        <v>INDUSTRIAS MANGOTEX LTDA</v>
      </c>
      <c r="F133" s="85" t="s">
        <v>41</v>
      </c>
      <c r="G133" s="120">
        <v>1</v>
      </c>
      <c r="H133" s="86">
        <v>1</v>
      </c>
      <c r="I133" s="86">
        <v>0</v>
      </c>
      <c r="J133" s="87">
        <f t="shared" si="6"/>
        <v>1</v>
      </c>
      <c r="K133" s="87">
        <f t="shared" si="8"/>
        <v>1</v>
      </c>
      <c r="L133" s="85" t="s">
        <v>49</v>
      </c>
      <c r="M133" s="85" t="s">
        <v>22</v>
      </c>
      <c r="N133" s="85" t="s">
        <v>28</v>
      </c>
      <c r="O133" s="109"/>
      <c r="P133" s="88" t="str">
        <f>IF(D:D&gt;800000000,_xlfn.XLOOKUP(B:B,DROPLIST!G:G,DROPLIST!H:H)&amp;RIGHT(C133,3)&amp;"-"&amp;RIGHT(D133,5),_xlfn.XLOOKUP(B:B,DROPLIST!G:G,DROPLIST!H:H)&amp;RIGHT(C133,3)&amp;"-"&amp;_xlfn.XLOOKUP(D:D,Tabela2[SAP Code],Tabela2[Coluna1]))</f>
        <v>SV091-02464</v>
      </c>
      <c r="Q133" s="88" t="e">
        <f>_xlfn.XLOOKUP(B:B,DROPLIST!G:G,DROPLIST!H:H) &amp; RIGHT(C133,3) &amp; "-" &amp; RIGHT(D133,5) &amp; "-" &amp; IFERROR(LEFT(#REF!, FIND(" ",#REF!)-1),#REF!) &amp; "-" &amp; _xlfn.XLOOKUP(L:L,DROPLIST!D:D,DROPLIST!E:E)</f>
        <v>#REF!</v>
      </c>
      <c r="R133" s="88" t="str">
        <f>IF(N:N&lt;&gt;"APROVADO","N/A",IF(IFERROR(_xlfn.XLOOKUP(P:P,PROJETOS!A:A,PROJETOS!A:A),"INSERIR ID DE PROJETO")="INSERIR ID DE PROJETO","INSERIR ID DE PROJETO","PROJETO INSERIDO"))</f>
        <v>N/A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</row>
    <row r="134" spans="1:132" s="22" customFormat="1" ht="20.100000000000001" customHeight="1" thickTop="1" thickBot="1" x14ac:dyDescent="0.3">
      <c r="A134" s="109">
        <v>45425</v>
      </c>
      <c r="B134" s="84" t="s">
        <v>19</v>
      </c>
      <c r="C134" s="84">
        <v>20240091</v>
      </c>
      <c r="D134" s="115">
        <v>800036904</v>
      </c>
      <c r="E134" s="132" t="str" cm="1">
        <f t="array" ref="E134">_xlfn.XLOOKUP(D134,Tabela2[[#All],[SAP Code]],Tabela2[[#All],[Supplier Name]])</f>
        <v>PROMA BRASIL AUTOMOTIVA LTDA</v>
      </c>
      <c r="F134" s="85" t="s">
        <v>41</v>
      </c>
      <c r="G134" s="120">
        <v>9229119</v>
      </c>
      <c r="H134" s="86">
        <v>9229119</v>
      </c>
      <c r="I134" s="86">
        <v>0</v>
      </c>
      <c r="J134" s="87">
        <f t="shared" si="6"/>
        <v>9229119</v>
      </c>
      <c r="K134" s="87">
        <f t="shared" si="8"/>
        <v>9229119</v>
      </c>
      <c r="L134" s="85" t="s">
        <v>32</v>
      </c>
      <c r="M134" s="85" t="s">
        <v>43</v>
      </c>
      <c r="N134" s="85" t="s">
        <v>28</v>
      </c>
      <c r="O134" s="109"/>
      <c r="P134" s="88" t="str">
        <f>IF(D:D&gt;800000000,_xlfn.XLOOKUP(B:B,DROPLIST!G:G,DROPLIST!H:H)&amp;RIGHT(C134,3)&amp;"-"&amp;RIGHT(D134,5),_xlfn.XLOOKUP(B:B,DROPLIST!G:G,DROPLIST!H:H)&amp;RIGHT(C134,3)&amp;"-"&amp;_xlfn.XLOOKUP(D:D,Tabela2[SAP Code],Tabela2[Coluna1]))</f>
        <v>SV091-36904</v>
      </c>
      <c r="Q134" s="88" t="e">
        <f>_xlfn.XLOOKUP(B:B,DROPLIST!G:G,DROPLIST!H:H) &amp; RIGHT(C134,3) &amp; "-" &amp; RIGHT(D134,5) &amp; "-" &amp; IFERROR(LEFT(#REF!, FIND(" ",#REF!)-1),#REF!) &amp; "-" &amp; _xlfn.XLOOKUP(L:L,DROPLIST!D:D,DROPLIST!E:E)</f>
        <v>#REF!</v>
      </c>
      <c r="R134" s="88" t="str">
        <f>IF(N:N&lt;&gt;"APROVADO","N/A",IF(IFERROR(_xlfn.XLOOKUP(P:P,PROJETOS!A:A,PROJETOS!A:A),"INSERIR ID DE PROJETO")="INSERIR ID DE PROJETO","INSERIR ID DE PROJETO","PROJETO INSERIDO"))</f>
        <v>N/A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</row>
    <row r="135" spans="1:132" s="22" customFormat="1" ht="20.100000000000001" customHeight="1" thickTop="1" thickBot="1" x14ac:dyDescent="0.3">
      <c r="A135" s="109">
        <v>45425</v>
      </c>
      <c r="B135" s="84" t="s">
        <v>19</v>
      </c>
      <c r="C135" s="84">
        <v>20240091</v>
      </c>
      <c r="D135" s="115">
        <v>800014209</v>
      </c>
      <c r="E135" s="132" t="str" cm="1">
        <f t="array" ref="E135">_xlfn.XLOOKUP(D135,Tabela2[[#All],[SAP Code]],Tabela2[[#All],[Supplier Name]])</f>
        <v>IOCHPE MAXION S A</v>
      </c>
      <c r="F135" s="85" t="s">
        <v>41</v>
      </c>
      <c r="G135" s="120">
        <v>6140000</v>
      </c>
      <c r="H135" s="86">
        <v>6140000</v>
      </c>
      <c r="I135" s="86">
        <v>0</v>
      </c>
      <c r="J135" s="87">
        <f t="shared" si="6"/>
        <v>6140000</v>
      </c>
      <c r="K135" s="87">
        <f t="shared" si="8"/>
        <v>6140000</v>
      </c>
      <c r="L135" s="85" t="s">
        <v>27</v>
      </c>
      <c r="M135" s="85" t="s">
        <v>43</v>
      </c>
      <c r="N135" s="85" t="s">
        <v>28</v>
      </c>
      <c r="O135" s="109"/>
      <c r="P135" s="88" t="str">
        <f>IF(D:D&gt;800000000,_xlfn.XLOOKUP(B:B,DROPLIST!G:G,DROPLIST!H:H)&amp;RIGHT(C135,3)&amp;"-"&amp;RIGHT(D135,5),_xlfn.XLOOKUP(B:B,DROPLIST!G:G,DROPLIST!H:H)&amp;RIGHT(C135,3)&amp;"-"&amp;_xlfn.XLOOKUP(D:D,Tabela2[SAP Code],Tabela2[Coluna1]))</f>
        <v>SV091-14209</v>
      </c>
      <c r="Q135" s="88" t="e">
        <f>_xlfn.XLOOKUP(B:B,DROPLIST!G:G,DROPLIST!H:H) &amp; RIGHT(C135,3) &amp; "-" &amp; RIGHT(D135,5) &amp; "-" &amp; IFERROR(LEFT(#REF!, FIND(" ",#REF!)-1),#REF!) &amp; "-" &amp; _xlfn.XLOOKUP(L:L,DROPLIST!D:D,DROPLIST!E:E)</f>
        <v>#REF!</v>
      </c>
      <c r="R135" s="88" t="str">
        <f>IF(N:N&lt;&gt;"APROVADO","N/A",IF(IFERROR(_xlfn.XLOOKUP(P:P,PROJETOS!A:A,PROJETOS!A:A),"INSERIR ID DE PROJETO")="INSERIR ID DE PROJETO","INSERIR ID DE PROJETO","PROJETO INSERIDO"))</f>
        <v>N/A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</row>
    <row r="136" spans="1:132" s="22" customFormat="1" ht="20.100000000000001" customHeight="1" thickTop="1" thickBot="1" x14ac:dyDescent="0.3">
      <c r="A136" s="109">
        <v>45425</v>
      </c>
      <c r="B136" s="84" t="s">
        <v>19</v>
      </c>
      <c r="C136" s="84" t="s">
        <v>45</v>
      </c>
      <c r="D136" s="115">
        <v>800006213</v>
      </c>
      <c r="E136" s="132" t="str" cm="1">
        <f t="array" ref="E136">_xlfn.XLOOKUP(D136,Tabela2[[#All],[SAP Code]],Tabela2[[#All],[Supplier Name]])</f>
        <v>MAHLE METAL LEVE S.A.</v>
      </c>
      <c r="F136" s="85" t="s">
        <v>46</v>
      </c>
      <c r="G136" s="120">
        <v>6</v>
      </c>
      <c r="H136" s="86">
        <v>6</v>
      </c>
      <c r="I136" s="86">
        <v>0</v>
      </c>
      <c r="J136" s="87">
        <f t="shared" si="6"/>
        <v>6</v>
      </c>
      <c r="K136" s="87">
        <f t="shared" si="8"/>
        <v>6</v>
      </c>
      <c r="L136" s="85" t="s">
        <v>21</v>
      </c>
      <c r="M136" s="85" t="s">
        <v>22</v>
      </c>
      <c r="N136" s="85" t="s">
        <v>28</v>
      </c>
      <c r="O136" s="109">
        <v>45819</v>
      </c>
      <c r="P136" s="88" t="str">
        <f>IF(D:D&gt;800000000,_xlfn.XLOOKUP(B:B,DROPLIST!G:G,DROPLIST!H:H)&amp;RIGHT(C136,3)&amp;"-"&amp;RIGHT(D136,5),_xlfn.XLOOKUP(B:B,DROPLIST!G:G,DROPLIST!H:H)&amp;RIGHT(C136,3)&amp;"-"&amp;_xlfn.XLOOKUP(D:D,Tabela2[SAP Code],Tabela2[Coluna1]))</f>
        <v>SV093-06213</v>
      </c>
      <c r="Q136" s="88" t="e">
        <f>_xlfn.XLOOKUP(B:B,DROPLIST!G:G,DROPLIST!H:H) &amp; RIGHT(C136,3) &amp; "-" &amp; RIGHT(D136,5) &amp; "-" &amp; IFERROR(LEFT(#REF!, FIND(" ",#REF!)-1),#REF!) &amp; "-" &amp; _xlfn.XLOOKUP(L:L,DROPLIST!D:D,DROPLIST!E:E)</f>
        <v>#REF!</v>
      </c>
      <c r="R136" s="88" t="str">
        <f>IF(N:N&lt;&gt;"APROVADO","N/A",IF(IFERROR(_xlfn.XLOOKUP(P:P,PROJETOS!A:A,PROJETOS!A:A),"INSERIR ID DE PROJETO")="INSERIR ID DE PROJETO","INSERIR ID DE PROJETO","PROJETO INSERIDO"))</f>
        <v>N/A</v>
      </c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</row>
    <row r="137" spans="1:132" s="22" customFormat="1" ht="20.100000000000001" customHeight="1" thickTop="1" thickBot="1" x14ac:dyDescent="0.3">
      <c r="A137" s="109">
        <v>45426</v>
      </c>
      <c r="B137" s="84" t="s">
        <v>19</v>
      </c>
      <c r="C137" s="84">
        <v>20240091</v>
      </c>
      <c r="D137" s="115">
        <v>800027687</v>
      </c>
      <c r="E137" s="132" t="str" cm="1">
        <f t="array" ref="E137">_xlfn.XLOOKUP(D137,Tabela2[[#All],[SAP Code]],Tabela2[[#All],[Supplier Name]])</f>
        <v>BAOMARC SOLUCOES AUTOMOTIVAS BRASIL</v>
      </c>
      <c r="F137" s="85" t="s">
        <v>41</v>
      </c>
      <c r="G137" s="120">
        <v>700000</v>
      </c>
      <c r="H137" s="86">
        <v>700000</v>
      </c>
      <c r="I137" s="86">
        <v>0</v>
      </c>
      <c r="J137" s="87">
        <f t="shared" si="6"/>
        <v>700000</v>
      </c>
      <c r="K137" s="87">
        <f t="shared" si="8"/>
        <v>700000</v>
      </c>
      <c r="L137" s="85" t="s">
        <v>32</v>
      </c>
      <c r="M137" s="85" t="s">
        <v>43</v>
      </c>
      <c r="N137" s="85" t="s">
        <v>28</v>
      </c>
      <c r="O137" s="109"/>
      <c r="P137" s="88" t="str">
        <f>IF(D:D&gt;800000000,_xlfn.XLOOKUP(B:B,DROPLIST!G:G,DROPLIST!H:H)&amp;RIGHT(C137,3)&amp;"-"&amp;RIGHT(D137,5),_xlfn.XLOOKUP(B:B,DROPLIST!G:G,DROPLIST!H:H)&amp;RIGHT(C137,3)&amp;"-"&amp;_xlfn.XLOOKUP(D:D,Tabela2[SAP Code],Tabela2[Coluna1]))</f>
        <v>SV091-27687</v>
      </c>
      <c r="Q137" s="88" t="e">
        <f>_xlfn.XLOOKUP(B:B,DROPLIST!G:G,DROPLIST!H:H) &amp; RIGHT(C137,3) &amp; "-" &amp; RIGHT(D137,5) &amp; "-" &amp; IFERROR(LEFT(#REF!, FIND(" ",#REF!)-1),#REF!) &amp; "-" &amp; _xlfn.XLOOKUP(L:L,DROPLIST!D:D,DROPLIST!E:E)</f>
        <v>#REF!</v>
      </c>
      <c r="R137" s="88" t="str">
        <f>IF(N:N&lt;&gt;"APROVADO","N/A",IF(IFERROR(_xlfn.XLOOKUP(P:P,PROJETOS!A:A,PROJETOS!A:A),"INSERIR ID DE PROJETO")="INSERIR ID DE PROJETO","INSERIR ID DE PROJETO","PROJETO INSERIDO"))</f>
        <v>N/A</v>
      </c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</row>
    <row r="138" spans="1:132" s="22" customFormat="1" ht="20.100000000000001" customHeight="1" thickTop="1" thickBot="1" x14ac:dyDescent="0.3">
      <c r="A138" s="109">
        <v>45427</v>
      </c>
      <c r="B138" s="84" t="s">
        <v>19</v>
      </c>
      <c r="C138" s="84">
        <v>20240091</v>
      </c>
      <c r="D138" s="115">
        <v>800000022</v>
      </c>
      <c r="E138" s="132" t="str" cm="1">
        <f t="array" ref="E138">_xlfn.XLOOKUP(D138,Tabela2[[#All],[SAP Code]],Tabela2[[#All],[Supplier Name]])</f>
        <v>MARELLI SISTEMAS AUTOMOTIVOS INDUST</v>
      </c>
      <c r="F138" s="85" t="s">
        <v>41</v>
      </c>
      <c r="G138" s="120">
        <v>3594677</v>
      </c>
      <c r="H138" s="86">
        <v>3594677</v>
      </c>
      <c r="I138" s="86">
        <v>0</v>
      </c>
      <c r="J138" s="87">
        <f t="shared" si="6"/>
        <v>3594677</v>
      </c>
      <c r="K138" s="87">
        <f t="shared" si="8"/>
        <v>3594677</v>
      </c>
      <c r="L138" s="85" t="s">
        <v>32</v>
      </c>
      <c r="M138" s="85" t="s">
        <v>43</v>
      </c>
      <c r="N138" s="85" t="s">
        <v>28</v>
      </c>
      <c r="O138" s="109"/>
      <c r="P138" s="88" t="str">
        <f>IF(D:D&gt;800000000,_xlfn.XLOOKUP(B:B,DROPLIST!G:G,DROPLIST!H:H)&amp;RIGHT(C138,3)&amp;"-"&amp;RIGHT(D138,5),_xlfn.XLOOKUP(B:B,DROPLIST!G:G,DROPLIST!H:H)&amp;RIGHT(C138,3)&amp;"-"&amp;_xlfn.XLOOKUP(D:D,Tabela2[SAP Code],Tabela2[Coluna1]))</f>
        <v>SV091-00022</v>
      </c>
      <c r="Q138" s="88" t="e">
        <f>_xlfn.XLOOKUP(B:B,DROPLIST!G:G,DROPLIST!H:H) &amp; RIGHT(C138,3) &amp; "-" &amp; RIGHT(D138,5) &amp; "-" &amp; IFERROR(LEFT(#REF!, FIND(" ",#REF!)-1),#REF!) &amp; "-" &amp; _xlfn.XLOOKUP(L:L,DROPLIST!D:D,DROPLIST!E:E)</f>
        <v>#REF!</v>
      </c>
      <c r="R138" s="88" t="str">
        <f>IF(N:N&lt;&gt;"APROVADO","N/A",IF(IFERROR(_xlfn.XLOOKUP(P:P,PROJETOS!A:A,PROJETOS!A:A),"INSERIR ID DE PROJETO")="INSERIR ID DE PROJETO","INSERIR ID DE PROJETO","PROJETO INSERIDO"))</f>
        <v>N/A</v>
      </c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</row>
    <row r="139" spans="1:132" s="22" customFormat="1" ht="20.100000000000001" customHeight="1" thickTop="1" thickBot="1" x14ac:dyDescent="0.3">
      <c r="A139" s="109">
        <v>45428</v>
      </c>
      <c r="B139" s="84" t="s">
        <v>19</v>
      </c>
      <c r="C139" s="84">
        <v>20240091</v>
      </c>
      <c r="D139" s="115">
        <v>800006134</v>
      </c>
      <c r="E139" s="132" t="str" cm="1">
        <f t="array" ref="E139">_xlfn.XLOOKUP(D139,Tabela2[[#All],[SAP Code]],Tabela2[[#All],[Supplier Name]])</f>
        <v>LEAR DO BRA IND E COM INT. AUT. LTD</v>
      </c>
      <c r="F139" s="85" t="s">
        <v>41</v>
      </c>
      <c r="G139" s="120">
        <v>11714616</v>
      </c>
      <c r="H139" s="86">
        <v>11714616</v>
      </c>
      <c r="I139" s="86">
        <v>0</v>
      </c>
      <c r="J139" s="87">
        <f t="shared" si="6"/>
        <v>11714616</v>
      </c>
      <c r="K139" s="87">
        <f t="shared" si="8"/>
        <v>11714616</v>
      </c>
      <c r="L139" s="85" t="s">
        <v>32</v>
      </c>
      <c r="M139" s="85" t="s">
        <v>43</v>
      </c>
      <c r="N139" s="85" t="s">
        <v>28</v>
      </c>
      <c r="O139" s="109"/>
      <c r="P139" s="88" t="str">
        <f>IF(D:D&gt;800000000,_xlfn.XLOOKUP(B:B,DROPLIST!G:G,DROPLIST!H:H)&amp;RIGHT(C139,3)&amp;"-"&amp;RIGHT(D139,5),_xlfn.XLOOKUP(B:B,DROPLIST!G:G,DROPLIST!H:H)&amp;RIGHT(C139,3)&amp;"-"&amp;_xlfn.XLOOKUP(D:D,Tabela2[SAP Code],Tabela2[Coluna1]))</f>
        <v>SV091-06134</v>
      </c>
      <c r="Q139" s="88" t="e">
        <f>_xlfn.XLOOKUP(B:B,DROPLIST!G:G,DROPLIST!H:H) &amp; RIGHT(C139,3) &amp; "-" &amp; RIGHT(D139,5) &amp; "-" &amp; IFERROR(LEFT(#REF!, FIND(" ",#REF!)-1),#REF!) &amp; "-" &amp; _xlfn.XLOOKUP(L:L,DROPLIST!D:D,DROPLIST!E:E)</f>
        <v>#REF!</v>
      </c>
      <c r="R139" s="88" t="str">
        <f>IF(N:N&lt;&gt;"APROVADO","N/A",IF(IFERROR(_xlfn.XLOOKUP(P:P,PROJETOS!A:A,PROJETOS!A:A),"INSERIR ID DE PROJETO")="INSERIR ID DE PROJETO","INSERIR ID DE PROJETO","PROJETO INSERIDO"))</f>
        <v>N/A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</row>
    <row r="140" spans="1:132" s="22" customFormat="1" ht="20.100000000000001" customHeight="1" thickTop="1" thickBot="1" x14ac:dyDescent="0.3">
      <c r="A140" s="109">
        <v>45428</v>
      </c>
      <c r="B140" s="84" t="s">
        <v>19</v>
      </c>
      <c r="C140" s="84">
        <v>20240091</v>
      </c>
      <c r="D140" s="115">
        <v>800011740</v>
      </c>
      <c r="E140" s="132" t="str" cm="1">
        <f t="array" ref="E140">_xlfn.XLOOKUP(D140,Tabela2[[#All],[SAP Code]],Tabela2[[#All],[Supplier Name]])</f>
        <v>INDUSTRIAS LEAR DE ARGENTINA  S.R.L</v>
      </c>
      <c r="F140" s="85" t="s">
        <v>41</v>
      </c>
      <c r="G140" s="120">
        <v>4536000</v>
      </c>
      <c r="H140" s="86">
        <v>4536000</v>
      </c>
      <c r="I140" s="86">
        <v>0</v>
      </c>
      <c r="J140" s="87">
        <f t="shared" ref="J140:J203" si="9">H140-I140</f>
        <v>4536000</v>
      </c>
      <c r="K140" s="87">
        <f t="shared" si="8"/>
        <v>4536000</v>
      </c>
      <c r="L140" s="85" t="s">
        <v>32</v>
      </c>
      <c r="M140" s="85" t="s">
        <v>22</v>
      </c>
      <c r="N140" s="85" t="s">
        <v>28</v>
      </c>
      <c r="O140" s="109"/>
      <c r="P140" s="88" t="str">
        <f>IF(D:D&gt;800000000,_xlfn.XLOOKUP(B:B,DROPLIST!G:G,DROPLIST!H:H)&amp;RIGHT(C140,3)&amp;"-"&amp;RIGHT(D140,5),_xlfn.XLOOKUP(B:B,DROPLIST!G:G,DROPLIST!H:H)&amp;RIGHT(C140,3)&amp;"-"&amp;_xlfn.XLOOKUP(D:D,Tabela2[SAP Code],Tabela2[Coluna1]))</f>
        <v>SV091-11740</v>
      </c>
      <c r="Q140" s="88" t="e">
        <f>_xlfn.XLOOKUP(B:B,DROPLIST!G:G,DROPLIST!H:H) &amp; RIGHT(C140,3) &amp; "-" &amp; RIGHT(D140,5) &amp; "-" &amp; IFERROR(LEFT(#REF!, FIND(" ",#REF!)-1),#REF!) &amp; "-" &amp; _xlfn.XLOOKUP(L:L,DROPLIST!D:D,DROPLIST!E:E)</f>
        <v>#REF!</v>
      </c>
      <c r="R140" s="88" t="str">
        <f>IF(N:N&lt;&gt;"APROVADO","N/A",IF(IFERROR(_xlfn.XLOOKUP(P:P,PROJETOS!A:A,PROJETOS!A:A),"INSERIR ID DE PROJETO")="INSERIR ID DE PROJETO","INSERIR ID DE PROJETO","PROJETO INSERIDO"))</f>
        <v>N/A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</row>
    <row r="141" spans="1:132" s="22" customFormat="1" ht="20.100000000000001" customHeight="1" thickTop="1" thickBot="1" x14ac:dyDescent="0.3">
      <c r="A141" s="109">
        <v>45428</v>
      </c>
      <c r="B141" s="84" t="s">
        <v>19</v>
      </c>
      <c r="C141" s="84" t="s">
        <v>45</v>
      </c>
      <c r="D141" s="115">
        <v>800044479</v>
      </c>
      <c r="E141" s="132" t="str" cm="1">
        <f t="array" ref="E141">_xlfn.XLOOKUP(D141,Tabela2[[#All],[SAP Code]],Tabela2[[#All],[Supplier Name]])</f>
        <v>TUPY MINAS GERAIS LTDA.</v>
      </c>
      <c r="F141" s="85" t="s">
        <v>46</v>
      </c>
      <c r="G141" s="120">
        <v>2213500</v>
      </c>
      <c r="H141" s="86">
        <v>2213500</v>
      </c>
      <c r="I141" s="86">
        <v>0</v>
      </c>
      <c r="J141" s="87">
        <f t="shared" si="9"/>
        <v>2213500</v>
      </c>
      <c r="K141" s="87">
        <f t="shared" si="8"/>
        <v>2213500</v>
      </c>
      <c r="L141" s="85" t="s">
        <v>21</v>
      </c>
      <c r="M141" s="85" t="s">
        <v>31</v>
      </c>
      <c r="N141" s="85" t="s">
        <v>28</v>
      </c>
      <c r="O141" s="109">
        <v>45822</v>
      </c>
      <c r="P141" s="88" t="str">
        <f>IF(D:D&gt;800000000,_xlfn.XLOOKUP(B:B,DROPLIST!G:G,DROPLIST!H:H)&amp;RIGHT(C141,3)&amp;"-"&amp;RIGHT(D141,5),_xlfn.XLOOKUP(B:B,DROPLIST!G:G,DROPLIST!H:H)&amp;RIGHT(C141,3)&amp;"-"&amp;_xlfn.XLOOKUP(D:D,Tabela2[SAP Code],Tabela2[Coluna1]))</f>
        <v>SV093-44479</v>
      </c>
      <c r="Q141" s="88" t="e">
        <f>_xlfn.XLOOKUP(B:B,DROPLIST!G:G,DROPLIST!H:H) &amp; RIGHT(C141,3) &amp; "-" &amp; RIGHT(D141,5) &amp; "-" &amp; IFERROR(LEFT(#REF!, FIND(" ",#REF!)-1),#REF!) &amp; "-" &amp; _xlfn.XLOOKUP(L:L,DROPLIST!D:D,DROPLIST!E:E)</f>
        <v>#REF!</v>
      </c>
      <c r="R141" s="88" t="str">
        <f>IF(N:N&lt;&gt;"APROVADO","N/A",IF(IFERROR(_xlfn.XLOOKUP(P:P,PROJETOS!A:A,PROJETOS!A:A),"INSERIR ID DE PROJETO")="INSERIR ID DE PROJETO","INSERIR ID DE PROJETO","PROJETO INSERIDO"))</f>
        <v>N/A</v>
      </c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</row>
    <row r="142" spans="1:132" s="22" customFormat="1" ht="20.100000000000001" customHeight="1" thickTop="1" thickBot="1" x14ac:dyDescent="0.3">
      <c r="A142" s="109">
        <v>45429</v>
      </c>
      <c r="B142" s="84" t="s">
        <v>19</v>
      </c>
      <c r="C142" s="84">
        <v>20240091</v>
      </c>
      <c r="D142" s="115">
        <v>800010198</v>
      </c>
      <c r="E142" s="132" t="str" cm="1">
        <f t="array" ref="E142">_xlfn.XLOOKUP(D142,Tabela2[[#All],[SAP Code]],Tabela2[[#All],[Supplier Name]])</f>
        <v>F2J LIGHTING CORDOBA S.A</v>
      </c>
      <c r="F142" s="85" t="s">
        <v>41</v>
      </c>
      <c r="G142" s="120">
        <v>11592000</v>
      </c>
      <c r="H142" s="86">
        <v>11592000</v>
      </c>
      <c r="I142" s="86">
        <v>0</v>
      </c>
      <c r="J142" s="87">
        <f t="shared" si="9"/>
        <v>11592000</v>
      </c>
      <c r="K142" s="87">
        <f t="shared" si="8"/>
        <v>11592000</v>
      </c>
      <c r="L142" s="85" t="s">
        <v>32</v>
      </c>
      <c r="M142" s="85" t="s">
        <v>22</v>
      </c>
      <c r="N142" s="85" t="s">
        <v>28</v>
      </c>
      <c r="O142" s="109"/>
      <c r="P142" s="88" t="str">
        <f>IF(D:D&gt;800000000,_xlfn.XLOOKUP(B:B,DROPLIST!G:G,DROPLIST!H:H)&amp;RIGHT(C142,3)&amp;"-"&amp;RIGHT(D142,5),_xlfn.XLOOKUP(B:B,DROPLIST!G:G,DROPLIST!H:H)&amp;RIGHT(C142,3)&amp;"-"&amp;_xlfn.XLOOKUP(D:D,Tabela2[SAP Code],Tabela2[Coluna1]))</f>
        <v>SV091-10198</v>
      </c>
      <c r="Q142" s="88" t="e">
        <f>_xlfn.XLOOKUP(B:B,DROPLIST!G:G,DROPLIST!H:H) &amp; RIGHT(C142,3) &amp; "-" &amp; RIGHT(D142,5) &amp; "-" &amp; IFERROR(LEFT(#REF!, FIND(" ",#REF!)-1),#REF!) &amp; "-" &amp; _xlfn.XLOOKUP(L:L,DROPLIST!D:D,DROPLIST!E:E)</f>
        <v>#REF!</v>
      </c>
      <c r="R142" s="88" t="str">
        <f>IF(N:N&lt;&gt;"APROVADO","N/A",IF(IFERROR(_xlfn.XLOOKUP(P:P,PROJETOS!A:A,PROJETOS!A:A),"INSERIR ID DE PROJETO")="INSERIR ID DE PROJETO","INSERIR ID DE PROJETO","PROJETO INSERIDO"))</f>
        <v>N/A</v>
      </c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</row>
    <row r="143" spans="1:132" s="22" customFormat="1" ht="20.100000000000001" customHeight="1" thickTop="1" thickBot="1" x14ac:dyDescent="0.3">
      <c r="A143" s="109">
        <v>45432</v>
      </c>
      <c r="B143" s="84" t="s">
        <v>19</v>
      </c>
      <c r="C143" s="84" t="s">
        <v>45</v>
      </c>
      <c r="D143" s="115">
        <v>800023200</v>
      </c>
      <c r="E143" s="132" t="str" cm="1">
        <f t="array" ref="E143">_xlfn.XLOOKUP(D143,Tabela2[[#All],[SAP Code]],Tabela2[[#All],[Supplier Name]])</f>
        <v>TENNECO SISTEMAS AUTOMOTIVOS LTDA</v>
      </c>
      <c r="F143" s="85" t="s">
        <v>46</v>
      </c>
      <c r="G143" s="120">
        <v>10080000</v>
      </c>
      <c r="H143" s="86">
        <v>10080000</v>
      </c>
      <c r="I143" s="86">
        <v>0</v>
      </c>
      <c r="J143" s="87">
        <f t="shared" si="9"/>
        <v>10080000</v>
      </c>
      <c r="K143" s="87">
        <f t="shared" si="8"/>
        <v>10080000</v>
      </c>
      <c r="L143" s="85" t="s">
        <v>21</v>
      </c>
      <c r="M143" s="85" t="s">
        <v>22</v>
      </c>
      <c r="N143" s="85" t="s">
        <v>28</v>
      </c>
      <c r="O143" s="109">
        <v>45822</v>
      </c>
      <c r="P143" s="88" t="str">
        <f>IF(D:D&gt;800000000,_xlfn.XLOOKUP(B:B,DROPLIST!G:G,DROPLIST!H:H)&amp;RIGHT(C143,3)&amp;"-"&amp;RIGHT(D143,5),_xlfn.XLOOKUP(B:B,DROPLIST!G:G,DROPLIST!H:H)&amp;RIGHT(C143,3)&amp;"-"&amp;_xlfn.XLOOKUP(D:D,Tabela2[SAP Code],Tabela2[Coluna1]))</f>
        <v>SV093-23200</v>
      </c>
      <c r="Q143" s="88" t="e">
        <f>_xlfn.XLOOKUP(B:B,DROPLIST!G:G,DROPLIST!H:H) &amp; RIGHT(C143,3) &amp; "-" &amp; RIGHT(D143,5) &amp; "-" &amp; IFERROR(LEFT(#REF!, FIND(" ",#REF!)-1),#REF!) &amp; "-" &amp; _xlfn.XLOOKUP(L:L,DROPLIST!D:D,DROPLIST!E:E)</f>
        <v>#REF!</v>
      </c>
      <c r="R143" s="88" t="str">
        <f>IF(N:N&lt;&gt;"APROVADO","N/A",IF(IFERROR(_xlfn.XLOOKUP(P:P,PROJETOS!A:A,PROJETOS!A:A),"INSERIR ID DE PROJETO")="INSERIR ID DE PROJETO","INSERIR ID DE PROJETO","PROJETO INSERIDO"))</f>
        <v>N/A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</row>
    <row r="144" spans="1:132" s="22" customFormat="1" ht="20.100000000000001" customHeight="1" thickTop="1" thickBot="1" x14ac:dyDescent="0.3">
      <c r="A144" s="109">
        <v>45432</v>
      </c>
      <c r="B144" s="84" t="s">
        <v>19</v>
      </c>
      <c r="C144" s="84">
        <v>20240091</v>
      </c>
      <c r="D144" s="115">
        <v>800032240</v>
      </c>
      <c r="E144" s="132" t="str" cm="1">
        <f t="array" ref="E144">_xlfn.XLOOKUP(D144,Tabela2[[#All],[SAP Code]],Tabela2[[#All],[Supplier Name]])</f>
        <v>NOVARES MEXICO SA DE CV</v>
      </c>
      <c r="F144" s="85" t="s">
        <v>41</v>
      </c>
      <c r="G144" s="120">
        <v>2020032</v>
      </c>
      <c r="H144" s="86">
        <v>2020032</v>
      </c>
      <c r="I144" s="86">
        <v>0</v>
      </c>
      <c r="J144" s="87">
        <f t="shared" si="9"/>
        <v>2020032</v>
      </c>
      <c r="K144" s="87">
        <f t="shared" si="8"/>
        <v>2020032</v>
      </c>
      <c r="L144" s="85" t="s">
        <v>44</v>
      </c>
      <c r="M144" s="85" t="s">
        <v>31</v>
      </c>
      <c r="N144" s="85" t="s">
        <v>28</v>
      </c>
      <c r="O144" s="109"/>
      <c r="P144" s="88" t="str">
        <f>IF(D:D&gt;800000000,_xlfn.XLOOKUP(B:B,DROPLIST!G:G,DROPLIST!H:H)&amp;RIGHT(C144,3)&amp;"-"&amp;RIGHT(D144,5),_xlfn.XLOOKUP(B:B,DROPLIST!G:G,DROPLIST!H:H)&amp;RIGHT(C144,3)&amp;"-"&amp;_xlfn.XLOOKUP(D:D,Tabela2[SAP Code],Tabela2[Coluna1]))</f>
        <v>SV091-32240</v>
      </c>
      <c r="Q144" s="88" t="e">
        <f>_xlfn.XLOOKUP(B:B,DROPLIST!G:G,DROPLIST!H:H) &amp; RIGHT(C144,3) &amp; "-" &amp; RIGHT(D144,5) &amp; "-" &amp; IFERROR(LEFT(#REF!, FIND(" ",#REF!)-1),#REF!) &amp; "-" &amp; _xlfn.XLOOKUP(L:L,DROPLIST!D:D,DROPLIST!E:E)</f>
        <v>#REF!</v>
      </c>
      <c r="R144" s="88" t="str">
        <f>IF(N:N&lt;&gt;"APROVADO","N/A",IF(IFERROR(_xlfn.XLOOKUP(P:P,PROJETOS!A:A,PROJETOS!A:A),"INSERIR ID DE PROJETO")="INSERIR ID DE PROJETO","INSERIR ID DE PROJETO","PROJETO INSERIDO"))</f>
        <v>N/A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</row>
    <row r="145" spans="1:132" s="22" customFormat="1" ht="20.100000000000001" customHeight="1" thickTop="1" thickBot="1" x14ac:dyDescent="0.3">
      <c r="A145" s="109">
        <v>45432</v>
      </c>
      <c r="B145" s="84" t="s">
        <v>19</v>
      </c>
      <c r="C145" s="84">
        <v>20240091</v>
      </c>
      <c r="D145" s="115">
        <v>800003063</v>
      </c>
      <c r="E145" s="132" t="str" cm="1">
        <f t="array" ref="E145">_xlfn.XLOOKUP(D145,Tabela2[[#All],[SAP Code]],Tabela2[[#All],[Supplier Name]])</f>
        <v>TRIMTEC LTDA</v>
      </c>
      <c r="F145" s="85" t="s">
        <v>41</v>
      </c>
      <c r="G145" s="120">
        <v>209396.24</v>
      </c>
      <c r="H145" s="86">
        <v>209396.24</v>
      </c>
      <c r="I145" s="86">
        <v>0</v>
      </c>
      <c r="J145" s="87">
        <f t="shared" si="9"/>
        <v>209396.24</v>
      </c>
      <c r="K145" s="87">
        <f t="shared" si="8"/>
        <v>209396.24</v>
      </c>
      <c r="L145" s="85" t="s">
        <v>48</v>
      </c>
      <c r="M145" s="85" t="s">
        <v>31</v>
      </c>
      <c r="N145" s="85" t="s">
        <v>28</v>
      </c>
      <c r="O145" s="109"/>
      <c r="P145" s="88" t="str">
        <f>IF(D:D&gt;800000000,_xlfn.XLOOKUP(B:B,DROPLIST!G:G,DROPLIST!H:H)&amp;RIGHT(C145,3)&amp;"-"&amp;RIGHT(D145,5),_xlfn.XLOOKUP(B:B,DROPLIST!G:G,DROPLIST!H:H)&amp;RIGHT(C145,3)&amp;"-"&amp;_xlfn.XLOOKUP(D:D,Tabela2[SAP Code],Tabela2[Coluna1]))</f>
        <v>SV091-03063</v>
      </c>
      <c r="Q145" s="88" t="e">
        <f>_xlfn.XLOOKUP(B:B,DROPLIST!G:G,DROPLIST!H:H) &amp; RIGHT(C145,3) &amp; "-" &amp; RIGHT(D145,5) &amp; "-" &amp; IFERROR(LEFT(#REF!, FIND(" ",#REF!)-1),#REF!) &amp; "-" &amp; _xlfn.XLOOKUP(L:L,DROPLIST!D:D,DROPLIST!E:E)</f>
        <v>#REF!</v>
      </c>
      <c r="R145" s="88" t="str">
        <f>IF(N:N&lt;&gt;"APROVADO","N/A",IF(IFERROR(_xlfn.XLOOKUP(P:P,PROJETOS!A:A,PROJETOS!A:A),"INSERIR ID DE PROJETO")="INSERIR ID DE PROJETO","INSERIR ID DE PROJETO","PROJETO INSERIDO"))</f>
        <v>N/A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</row>
    <row r="146" spans="1:132" s="22" customFormat="1" ht="20.100000000000001" customHeight="1" thickTop="1" thickBot="1" x14ac:dyDescent="0.3">
      <c r="A146" s="109">
        <v>45433</v>
      </c>
      <c r="B146" s="84" t="s">
        <v>19</v>
      </c>
      <c r="C146" s="84" t="s">
        <v>45</v>
      </c>
      <c r="D146" s="115">
        <v>800003531</v>
      </c>
      <c r="E146" s="132" t="str" cm="1">
        <f t="array" ref="E146">_xlfn.XLOOKUP(D146,Tabela2[[#All],[SAP Code]],Tabela2[[#All],[Supplier Name]])</f>
        <v>KSPG AUTOMOTIVE BRAZIL LTDA - DIV P</v>
      </c>
      <c r="F146" s="85" t="s">
        <v>46</v>
      </c>
      <c r="G146" s="120">
        <v>32000000</v>
      </c>
      <c r="H146" s="86">
        <v>32000000</v>
      </c>
      <c r="I146" s="86">
        <v>0</v>
      </c>
      <c r="J146" s="87">
        <f t="shared" si="9"/>
        <v>32000000</v>
      </c>
      <c r="K146" s="87">
        <f t="shared" si="8"/>
        <v>32000000</v>
      </c>
      <c r="L146" s="85" t="s">
        <v>21</v>
      </c>
      <c r="M146" s="85" t="s">
        <v>22</v>
      </c>
      <c r="N146" s="85" t="s">
        <v>28</v>
      </c>
      <c r="O146" s="109">
        <v>45863</v>
      </c>
      <c r="P146" s="88" t="str">
        <f>IF(D:D&gt;800000000,_xlfn.XLOOKUP(B:B,DROPLIST!G:G,DROPLIST!H:H)&amp;RIGHT(C146,3)&amp;"-"&amp;RIGHT(D146,5),_xlfn.XLOOKUP(B:B,DROPLIST!G:G,DROPLIST!H:H)&amp;RIGHT(C146,3)&amp;"-"&amp;_xlfn.XLOOKUP(D:D,Tabela2[SAP Code],Tabela2[Coluna1]))</f>
        <v>SV093-03531</v>
      </c>
      <c r="Q146" s="88" t="e">
        <f>_xlfn.XLOOKUP(B:B,DROPLIST!G:G,DROPLIST!H:H) &amp; RIGHT(C146,3) &amp; "-" &amp; RIGHT(D146,5) &amp; "-" &amp; IFERROR(LEFT(#REF!, FIND(" ",#REF!)-1),#REF!) &amp; "-" &amp; _xlfn.XLOOKUP(L:L,DROPLIST!D:D,DROPLIST!E:E)</f>
        <v>#REF!</v>
      </c>
      <c r="R146" s="88" t="str">
        <f>IF(N:N&lt;&gt;"APROVADO","N/A",IF(IFERROR(_xlfn.XLOOKUP(P:P,PROJETOS!A:A,PROJETOS!A:A),"INSERIR ID DE PROJETO")="INSERIR ID DE PROJETO","INSERIR ID DE PROJETO","PROJETO INSERIDO"))</f>
        <v>N/A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</row>
    <row r="147" spans="1:132" s="22" customFormat="1" ht="20.100000000000001" customHeight="1" thickTop="1" thickBot="1" x14ac:dyDescent="0.3">
      <c r="A147" s="109">
        <v>45433</v>
      </c>
      <c r="B147" s="84" t="s">
        <v>19</v>
      </c>
      <c r="C147" s="84" t="s">
        <v>45</v>
      </c>
      <c r="D147" s="115">
        <v>800000059</v>
      </c>
      <c r="E147" s="132" t="str" cm="1">
        <f t="array" ref="E147">_xlfn.XLOOKUP(D147,Tabela2[[#All],[SAP Code]],Tabela2[[#All],[Supplier Name]])</f>
        <v>MARELLI SISTEMAS AUTOMOTIVOS INDUST</v>
      </c>
      <c r="F147" s="85" t="s">
        <v>46</v>
      </c>
      <c r="G147" s="120">
        <v>20000000</v>
      </c>
      <c r="H147" s="86">
        <v>20000000</v>
      </c>
      <c r="I147" s="86">
        <v>0</v>
      </c>
      <c r="J147" s="87">
        <f t="shared" si="9"/>
        <v>20000000</v>
      </c>
      <c r="K147" s="87">
        <f t="shared" ref="K147:K178" si="10">IF(I147=0,H147,J147)</f>
        <v>20000000</v>
      </c>
      <c r="L147" s="85" t="s">
        <v>21</v>
      </c>
      <c r="M147" s="85" t="s">
        <v>22</v>
      </c>
      <c r="N147" s="85" t="s">
        <v>28</v>
      </c>
      <c r="O147" s="109">
        <v>45893</v>
      </c>
      <c r="P147" s="88" t="str">
        <f>IF(D:D&gt;800000000,_xlfn.XLOOKUP(B:B,DROPLIST!G:G,DROPLIST!H:H)&amp;RIGHT(C147,3)&amp;"-"&amp;RIGHT(D147,5),_xlfn.XLOOKUP(B:B,DROPLIST!G:G,DROPLIST!H:H)&amp;RIGHT(C147,3)&amp;"-"&amp;_xlfn.XLOOKUP(D:D,Tabela2[SAP Code],Tabela2[Coluna1]))</f>
        <v>SV093-00059</v>
      </c>
      <c r="Q147" s="88" t="e">
        <f>_xlfn.XLOOKUP(B:B,DROPLIST!G:G,DROPLIST!H:H) &amp; RIGHT(C147,3) &amp; "-" &amp; RIGHT(D147,5) &amp; "-" &amp; IFERROR(LEFT(#REF!, FIND(" ",#REF!)-1),#REF!) &amp; "-" &amp; _xlfn.XLOOKUP(L:L,DROPLIST!D:D,DROPLIST!E:E)</f>
        <v>#REF!</v>
      </c>
      <c r="R147" s="88" t="str">
        <f>IF(N:N&lt;&gt;"APROVADO","N/A",IF(IFERROR(_xlfn.XLOOKUP(P:P,PROJETOS!A:A,PROJETOS!A:A),"INSERIR ID DE PROJETO")="INSERIR ID DE PROJETO","INSERIR ID DE PROJETO","PROJETO INSERIDO"))</f>
        <v>N/A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</row>
    <row r="148" spans="1:132" s="22" customFormat="1" ht="20.100000000000001" customHeight="1" thickTop="1" thickBot="1" x14ac:dyDescent="0.3">
      <c r="A148" s="109">
        <v>45433</v>
      </c>
      <c r="B148" s="84" t="s">
        <v>19</v>
      </c>
      <c r="C148" s="84" t="s">
        <v>45</v>
      </c>
      <c r="D148" s="115">
        <v>800030703</v>
      </c>
      <c r="E148" s="132" t="str" cm="1">
        <f t="array" ref="E148">_xlfn.XLOOKUP(D148,Tabela2[[#All],[SAP Code]],Tabela2[[#All],[Supplier Name]])</f>
        <v>METALURGICA NAKAYONE LTDA</v>
      </c>
      <c r="F148" s="85" t="s">
        <v>46</v>
      </c>
      <c r="G148" s="120">
        <v>540000</v>
      </c>
      <c r="H148" s="86">
        <v>540000</v>
      </c>
      <c r="I148" s="86">
        <v>0</v>
      </c>
      <c r="J148" s="87">
        <f t="shared" si="9"/>
        <v>540000</v>
      </c>
      <c r="K148" s="87">
        <f t="shared" si="10"/>
        <v>540000</v>
      </c>
      <c r="L148" s="85" t="s">
        <v>21</v>
      </c>
      <c r="M148" s="85" t="s">
        <v>22</v>
      </c>
      <c r="N148" s="85" t="s">
        <v>28</v>
      </c>
      <c r="O148" s="109">
        <v>45904</v>
      </c>
      <c r="P148" s="88" t="str">
        <f>IF(D:D&gt;800000000,_xlfn.XLOOKUP(B:B,DROPLIST!G:G,DROPLIST!H:H)&amp;RIGHT(C148,3)&amp;"-"&amp;RIGHT(D148,5),_xlfn.XLOOKUP(B:B,DROPLIST!G:G,DROPLIST!H:H)&amp;RIGHT(C148,3)&amp;"-"&amp;_xlfn.XLOOKUP(D:D,Tabela2[SAP Code],Tabela2[Coluna1]))</f>
        <v>SV093-30703</v>
      </c>
      <c r="Q148" s="88" t="e">
        <f>_xlfn.XLOOKUP(B:B,DROPLIST!G:G,DROPLIST!H:H) &amp; RIGHT(C148,3) &amp; "-" &amp; RIGHT(D148,5) &amp; "-" &amp; IFERROR(LEFT(#REF!, FIND(" ",#REF!)-1),#REF!) &amp; "-" &amp; _xlfn.XLOOKUP(L:L,DROPLIST!D:D,DROPLIST!E:E)</f>
        <v>#REF!</v>
      </c>
      <c r="R148" s="88" t="str">
        <f>IF(N:N&lt;&gt;"APROVADO","N/A",IF(IFERROR(_xlfn.XLOOKUP(P:P,PROJETOS!A:A,PROJETOS!A:A),"INSERIR ID DE PROJETO")="INSERIR ID DE PROJETO","INSERIR ID DE PROJETO","PROJETO INSERIDO"))</f>
        <v>N/A</v>
      </c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</row>
    <row r="149" spans="1:132" s="22" customFormat="1" ht="20.100000000000001" customHeight="1" thickTop="1" thickBot="1" x14ac:dyDescent="0.3">
      <c r="A149" s="109">
        <v>45433</v>
      </c>
      <c r="B149" s="84" t="s">
        <v>19</v>
      </c>
      <c r="C149" s="84">
        <v>20240091</v>
      </c>
      <c r="D149" s="115">
        <v>800006503</v>
      </c>
      <c r="E149" s="132" t="str" cm="1">
        <f t="array" ref="E149">_xlfn.XLOOKUP(D149,Tabela2[[#All],[SAP Code]],Tabela2[[#All],[Supplier Name]])</f>
        <v>COOPER-STANDARD AUTOMOTIVE BRASIL S</v>
      </c>
      <c r="F149" s="85" t="s">
        <v>41</v>
      </c>
      <c r="G149" s="120">
        <v>308993.98</v>
      </c>
      <c r="H149" s="86">
        <v>308993.98</v>
      </c>
      <c r="I149" s="86">
        <v>0</v>
      </c>
      <c r="J149" s="87">
        <f t="shared" si="9"/>
        <v>308993.98</v>
      </c>
      <c r="K149" s="87">
        <f t="shared" si="10"/>
        <v>308993.98</v>
      </c>
      <c r="L149" s="85" t="s">
        <v>32</v>
      </c>
      <c r="M149" s="85" t="s">
        <v>22</v>
      </c>
      <c r="N149" s="85" t="s">
        <v>28</v>
      </c>
      <c r="O149" s="109"/>
      <c r="P149" s="88" t="str">
        <f>IF(D:D&gt;800000000,_xlfn.XLOOKUP(B:B,DROPLIST!G:G,DROPLIST!H:H)&amp;RIGHT(C149,3)&amp;"-"&amp;RIGHT(D149,5),_xlfn.XLOOKUP(B:B,DROPLIST!G:G,DROPLIST!H:H)&amp;RIGHT(C149,3)&amp;"-"&amp;_xlfn.XLOOKUP(D:D,Tabela2[SAP Code],Tabela2[Coluna1]))</f>
        <v>SV091-06503</v>
      </c>
      <c r="Q149" s="88" t="e">
        <f>_xlfn.XLOOKUP(B:B,DROPLIST!G:G,DROPLIST!H:H) &amp; RIGHT(C149,3) &amp; "-" &amp; RIGHT(D149,5) &amp; "-" &amp; IFERROR(LEFT(#REF!, FIND(" ",#REF!)-1),#REF!) &amp; "-" &amp; _xlfn.XLOOKUP(L:L,DROPLIST!D:D,DROPLIST!E:E)</f>
        <v>#REF!</v>
      </c>
      <c r="R149" s="88" t="str">
        <f>IF(N:N&lt;&gt;"APROVADO","N/A",IF(IFERROR(_xlfn.XLOOKUP(P:P,PROJETOS!A:A,PROJETOS!A:A),"INSERIR ID DE PROJETO")="INSERIR ID DE PROJETO","INSERIR ID DE PROJETO","PROJETO INSERIDO"))</f>
        <v>N/A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</row>
    <row r="150" spans="1:132" s="22" customFormat="1" ht="20.100000000000001" customHeight="1" thickTop="1" thickBot="1" x14ac:dyDescent="0.3">
      <c r="A150" s="109">
        <v>45435</v>
      </c>
      <c r="B150" s="84" t="s">
        <v>19</v>
      </c>
      <c r="C150" s="84">
        <v>20240091</v>
      </c>
      <c r="D150" s="115">
        <v>800046299</v>
      </c>
      <c r="E150" s="132" t="str" cm="1">
        <f t="array" ref="E150">_xlfn.XLOOKUP(D150,Tabela2[[#All],[SAP Code]],Tabela2[[#All],[Supplier Name]])</f>
        <v>MAGNA DO BRASIL PRODUTOS E SERVICOS</v>
      </c>
      <c r="F150" s="85" t="s">
        <v>41</v>
      </c>
      <c r="G150" s="120">
        <v>1319022.3400000001</v>
      </c>
      <c r="H150" s="86">
        <v>1319022.3400000001</v>
      </c>
      <c r="I150" s="86">
        <v>0</v>
      </c>
      <c r="J150" s="87">
        <f t="shared" si="9"/>
        <v>1319022.3400000001</v>
      </c>
      <c r="K150" s="87">
        <f t="shared" si="10"/>
        <v>1319022.3400000001</v>
      </c>
      <c r="L150" s="85" t="s">
        <v>32</v>
      </c>
      <c r="M150" s="85" t="s">
        <v>22</v>
      </c>
      <c r="N150" s="85" t="s">
        <v>28</v>
      </c>
      <c r="O150" s="109"/>
      <c r="P150" s="88" t="str">
        <f>IF(D:D&gt;800000000,_xlfn.XLOOKUP(B:B,DROPLIST!G:G,DROPLIST!H:H)&amp;RIGHT(C150,3)&amp;"-"&amp;RIGHT(D150,5),_xlfn.XLOOKUP(B:B,DROPLIST!G:G,DROPLIST!H:H)&amp;RIGHT(C150,3)&amp;"-"&amp;_xlfn.XLOOKUP(D:D,Tabela2[SAP Code],Tabela2[Coluna1]))</f>
        <v>SV091-46299</v>
      </c>
      <c r="Q150" s="88" t="e">
        <f>_xlfn.XLOOKUP(B:B,DROPLIST!G:G,DROPLIST!H:H) &amp; RIGHT(C150,3) &amp; "-" &amp; RIGHT(D150,5) &amp; "-" &amp; IFERROR(LEFT(#REF!, FIND(" ",#REF!)-1),#REF!) &amp; "-" &amp; _xlfn.XLOOKUP(L:L,DROPLIST!D:D,DROPLIST!E:E)</f>
        <v>#REF!</v>
      </c>
      <c r="R150" s="88" t="str">
        <f>IF(N:N&lt;&gt;"APROVADO","N/A",IF(IFERROR(_xlfn.XLOOKUP(P:P,PROJETOS!A:A,PROJETOS!A:A),"INSERIR ID DE PROJETO")="INSERIR ID DE PROJETO","INSERIR ID DE PROJETO","PROJETO INSERIDO"))</f>
        <v>N/A</v>
      </c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</row>
    <row r="151" spans="1:132" s="22" customFormat="1" ht="20.100000000000001" customHeight="1" thickTop="1" thickBot="1" x14ac:dyDescent="0.3">
      <c r="A151" s="109">
        <v>45439</v>
      </c>
      <c r="B151" s="84" t="s">
        <v>19</v>
      </c>
      <c r="C151" s="84">
        <v>20240091</v>
      </c>
      <c r="D151" s="115">
        <v>800006356</v>
      </c>
      <c r="E151" s="132" t="str" cm="1">
        <f t="array" ref="E151">_xlfn.XLOOKUP(D151,Tabela2[[#All],[SAP Code]],Tabela2[[#All],[Supplier Name]])</f>
        <v>PLASCAR INDUSTRIA DE COMPONENTES PL</v>
      </c>
      <c r="F151" s="85" t="s">
        <v>41</v>
      </c>
      <c r="G151" s="120">
        <v>1575000</v>
      </c>
      <c r="H151" s="86">
        <v>1575000</v>
      </c>
      <c r="I151" s="86">
        <v>0</v>
      </c>
      <c r="J151" s="87">
        <f t="shared" si="9"/>
        <v>1575000</v>
      </c>
      <c r="K151" s="87">
        <f t="shared" si="10"/>
        <v>1575000</v>
      </c>
      <c r="L151" s="85" t="s">
        <v>32</v>
      </c>
      <c r="M151" s="85" t="s">
        <v>22</v>
      </c>
      <c r="N151" s="85" t="s">
        <v>28</v>
      </c>
      <c r="O151" s="109"/>
      <c r="P151" s="88" t="str">
        <f>IF(D:D&gt;800000000,_xlfn.XLOOKUP(B:B,DROPLIST!G:G,DROPLIST!H:H)&amp;RIGHT(C151,3)&amp;"-"&amp;RIGHT(D151,5),_xlfn.XLOOKUP(B:B,DROPLIST!G:G,DROPLIST!H:H)&amp;RIGHT(C151,3)&amp;"-"&amp;_xlfn.XLOOKUP(D:D,Tabela2[SAP Code],Tabela2[Coluna1]))</f>
        <v>SV091-06356</v>
      </c>
      <c r="Q151" s="88" t="e">
        <f>_xlfn.XLOOKUP(B:B,DROPLIST!G:G,DROPLIST!H:H) &amp; RIGHT(C151,3) &amp; "-" &amp; RIGHT(D151,5) &amp; "-" &amp; IFERROR(LEFT(#REF!, FIND(" ",#REF!)-1),#REF!) &amp; "-" &amp; _xlfn.XLOOKUP(L:L,DROPLIST!D:D,DROPLIST!E:E)</f>
        <v>#REF!</v>
      </c>
      <c r="R151" s="88" t="str">
        <f>IF(N:N&lt;&gt;"APROVADO","N/A",IF(IFERROR(_xlfn.XLOOKUP(P:P,PROJETOS!A:A,PROJETOS!A:A),"INSERIR ID DE PROJETO")="INSERIR ID DE PROJETO","INSERIR ID DE PROJETO","PROJETO INSERIDO"))</f>
        <v>N/A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</row>
    <row r="152" spans="1:132" s="22" customFormat="1" ht="20.100000000000001" customHeight="1" thickTop="1" thickBot="1" x14ac:dyDescent="0.3">
      <c r="A152" s="109">
        <v>45440</v>
      </c>
      <c r="B152" s="84" t="s">
        <v>19</v>
      </c>
      <c r="C152" s="84" t="s">
        <v>45</v>
      </c>
      <c r="D152" s="115">
        <v>800002414</v>
      </c>
      <c r="E152" s="132" t="str" cm="1">
        <f t="array" ref="E152">_xlfn.XLOOKUP(D152,Tabela2[[#All],[SAP Code]],Tabela2[[#All],[Supplier Name]])</f>
        <v>EATON LTDA</v>
      </c>
      <c r="F152" s="85" t="s">
        <v>46</v>
      </c>
      <c r="G152" s="120">
        <v>2000000</v>
      </c>
      <c r="H152" s="86">
        <v>2000000</v>
      </c>
      <c r="I152" s="86">
        <v>0</v>
      </c>
      <c r="J152" s="87">
        <f t="shared" si="9"/>
        <v>2000000</v>
      </c>
      <c r="K152" s="87">
        <f t="shared" si="10"/>
        <v>2000000</v>
      </c>
      <c r="L152" s="85" t="s">
        <v>21</v>
      </c>
      <c r="M152" s="85" t="s">
        <v>22</v>
      </c>
      <c r="N152" s="85" t="s">
        <v>28</v>
      </c>
      <c r="O152" s="109">
        <v>45904</v>
      </c>
      <c r="P152" s="88" t="str">
        <f>IF(D:D&gt;800000000,_xlfn.XLOOKUP(B:B,DROPLIST!G:G,DROPLIST!H:H)&amp;RIGHT(C152,3)&amp;"-"&amp;RIGHT(D152,5),_xlfn.XLOOKUP(B:B,DROPLIST!G:G,DROPLIST!H:H)&amp;RIGHT(C152,3)&amp;"-"&amp;_xlfn.XLOOKUP(D:D,Tabela2[SAP Code],Tabela2[Coluna1]))</f>
        <v>SV093-02414</v>
      </c>
      <c r="Q152" s="88" t="e">
        <f>_xlfn.XLOOKUP(B:B,DROPLIST!G:G,DROPLIST!H:H) &amp; RIGHT(C152,3) &amp; "-" &amp; RIGHT(D152,5) &amp; "-" &amp; IFERROR(LEFT(#REF!, FIND(" ",#REF!)-1),#REF!) &amp; "-" &amp; _xlfn.XLOOKUP(L:L,DROPLIST!D:D,DROPLIST!E:E)</f>
        <v>#REF!</v>
      </c>
      <c r="R152" s="88" t="str">
        <f>IF(N:N&lt;&gt;"APROVADO","N/A",IF(IFERROR(_xlfn.XLOOKUP(P:P,PROJETOS!A:A,PROJETOS!A:A),"INSERIR ID DE PROJETO")="INSERIR ID DE PROJETO","INSERIR ID DE PROJETO","PROJETO INSERIDO"))</f>
        <v>N/A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</row>
    <row r="153" spans="1:132" s="22" customFormat="1" ht="20.100000000000001" customHeight="1" thickTop="1" thickBot="1" x14ac:dyDescent="0.3">
      <c r="A153" s="109">
        <v>45440</v>
      </c>
      <c r="B153" s="84" t="s">
        <v>19</v>
      </c>
      <c r="C153" s="84" t="s">
        <v>45</v>
      </c>
      <c r="D153" s="115">
        <v>800030214</v>
      </c>
      <c r="E153" s="132" t="str" cm="1">
        <f t="array" ref="E153">_xlfn.XLOOKUP(D153,Tabela2[[#All],[SAP Code]],Tabela2[[#All],[Supplier Name]])</f>
        <v>ROCHLING AUTOMOTIVE DO BRASIL LTDA</v>
      </c>
      <c r="F153" s="85" t="s">
        <v>46</v>
      </c>
      <c r="G153" s="120">
        <v>513000</v>
      </c>
      <c r="H153" s="86">
        <v>513000</v>
      </c>
      <c r="I153" s="86">
        <v>0</v>
      </c>
      <c r="J153" s="87">
        <f t="shared" si="9"/>
        <v>513000</v>
      </c>
      <c r="K153" s="87">
        <f t="shared" si="10"/>
        <v>513000</v>
      </c>
      <c r="L153" s="85" t="s">
        <v>21</v>
      </c>
      <c r="M153" s="85" t="s">
        <v>22</v>
      </c>
      <c r="N153" s="85" t="s">
        <v>28</v>
      </c>
      <c r="O153" s="109">
        <v>45904</v>
      </c>
      <c r="P153" s="88" t="str">
        <f>IF(D:D&gt;800000000,_xlfn.XLOOKUP(B:B,DROPLIST!G:G,DROPLIST!H:H)&amp;RIGHT(C153,3)&amp;"-"&amp;RIGHT(D153,5),_xlfn.XLOOKUP(B:B,DROPLIST!G:G,DROPLIST!H:H)&amp;RIGHT(C153,3)&amp;"-"&amp;_xlfn.XLOOKUP(D:D,Tabela2[SAP Code],Tabela2[Coluna1]))</f>
        <v>SV093-30214</v>
      </c>
      <c r="Q153" s="88" t="e">
        <f>_xlfn.XLOOKUP(B:B,DROPLIST!G:G,DROPLIST!H:H) &amp; RIGHT(C153,3) &amp; "-" &amp; RIGHT(D153,5) &amp; "-" &amp; IFERROR(LEFT(#REF!, FIND(" ",#REF!)-1),#REF!) &amp; "-" &amp; _xlfn.XLOOKUP(L:L,DROPLIST!D:D,DROPLIST!E:E)</f>
        <v>#REF!</v>
      </c>
      <c r="R153" s="88" t="str">
        <f>IF(N:N&lt;&gt;"APROVADO","N/A",IF(IFERROR(_xlfn.XLOOKUP(P:P,PROJETOS!A:A,PROJETOS!A:A),"INSERIR ID DE PROJETO")="INSERIR ID DE PROJETO","INSERIR ID DE PROJETO","PROJETO INSERIDO"))</f>
        <v>N/A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</row>
    <row r="154" spans="1:132" s="22" customFormat="1" ht="20.100000000000001" customHeight="1" thickTop="1" thickBot="1" x14ac:dyDescent="0.3">
      <c r="A154" s="109">
        <v>45442</v>
      </c>
      <c r="B154" s="84" t="s">
        <v>19</v>
      </c>
      <c r="C154" s="84">
        <v>20240091</v>
      </c>
      <c r="D154" s="115">
        <v>800040817</v>
      </c>
      <c r="E154" s="132" t="str" cm="1">
        <f t="array" ref="E154">_xlfn.XLOOKUP(D154,Tabela2[[#All],[SAP Code]],Tabela2[[#All],[Supplier Name]])</f>
        <v>ITW AUTOMOTIVE PRODUCTS MEXICO S DE</v>
      </c>
      <c r="F154" s="85" t="s">
        <v>41</v>
      </c>
      <c r="G154" s="120">
        <v>1327782.96</v>
      </c>
      <c r="H154" s="86">
        <v>1327782.96</v>
      </c>
      <c r="I154" s="86">
        <v>0</v>
      </c>
      <c r="J154" s="87">
        <f t="shared" si="9"/>
        <v>1327782.96</v>
      </c>
      <c r="K154" s="87">
        <f t="shared" si="10"/>
        <v>1327782.96</v>
      </c>
      <c r="L154" s="85" t="s">
        <v>32</v>
      </c>
      <c r="M154" s="85" t="s">
        <v>22</v>
      </c>
      <c r="N154" s="85" t="s">
        <v>28</v>
      </c>
      <c r="O154" s="109"/>
      <c r="P154" s="88" t="str">
        <f>IF(D:D&gt;800000000,_xlfn.XLOOKUP(B:B,DROPLIST!G:G,DROPLIST!H:H)&amp;RIGHT(C154,3)&amp;"-"&amp;RIGHT(D154,5),_xlfn.XLOOKUP(B:B,DROPLIST!G:G,DROPLIST!H:H)&amp;RIGHT(C154,3)&amp;"-"&amp;_xlfn.XLOOKUP(D:D,Tabela2[SAP Code],Tabela2[Coluna1]))</f>
        <v>SV091-40817</v>
      </c>
      <c r="Q154" s="88" t="e">
        <f>_xlfn.XLOOKUP(B:B,DROPLIST!G:G,DROPLIST!H:H) &amp; RIGHT(C154,3) &amp; "-" &amp; RIGHT(D154,5) &amp; "-" &amp; IFERROR(LEFT(#REF!, FIND(" ",#REF!)-1),#REF!) &amp; "-" &amp; _xlfn.XLOOKUP(L:L,DROPLIST!D:D,DROPLIST!E:E)</f>
        <v>#REF!</v>
      </c>
      <c r="R154" s="88" t="str">
        <f>IF(N:N&lt;&gt;"APROVADO","N/A",IF(IFERROR(_xlfn.XLOOKUP(P:P,PROJETOS!A:A,PROJETOS!A:A),"INSERIR ID DE PROJETO")="INSERIR ID DE PROJETO","INSERIR ID DE PROJETO","PROJETO INSERIDO"))</f>
        <v>N/A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</row>
    <row r="155" spans="1:132" s="22" customFormat="1" ht="20.100000000000001" customHeight="1" thickTop="1" thickBot="1" x14ac:dyDescent="0.3">
      <c r="A155" s="109">
        <v>45443</v>
      </c>
      <c r="B155" s="84" t="s">
        <v>19</v>
      </c>
      <c r="C155" s="84">
        <v>20240091</v>
      </c>
      <c r="D155" s="115">
        <v>800002635</v>
      </c>
      <c r="E155" s="132" t="str" cm="1">
        <f t="array" ref="E155">_xlfn.XLOOKUP(D155,Tabela2[[#All],[SAP Code]],Tabela2[[#All],[Supplier Name]])</f>
        <v>AETHRA SISTEMAS AUTOMOTIVOS S.A</v>
      </c>
      <c r="F155" s="85" t="s">
        <v>41</v>
      </c>
      <c r="G155" s="120">
        <v>20713874.52</v>
      </c>
      <c r="H155" s="86">
        <v>20713874.52</v>
      </c>
      <c r="I155" s="86">
        <v>0</v>
      </c>
      <c r="J155" s="87">
        <f t="shared" si="9"/>
        <v>20713874.52</v>
      </c>
      <c r="K155" s="87">
        <f t="shared" si="10"/>
        <v>20713874.52</v>
      </c>
      <c r="L155" s="85" t="s">
        <v>32</v>
      </c>
      <c r="M155" s="85" t="s">
        <v>43</v>
      </c>
      <c r="N155" s="85" t="s">
        <v>28</v>
      </c>
      <c r="O155" s="109"/>
      <c r="P155" s="88" t="str">
        <f>IF(D:D&gt;800000000,_xlfn.XLOOKUP(B:B,DROPLIST!G:G,DROPLIST!H:H)&amp;RIGHT(C155,3)&amp;"-"&amp;RIGHT(D155,5),_xlfn.XLOOKUP(B:B,DROPLIST!G:G,DROPLIST!H:H)&amp;RIGHT(C155,3)&amp;"-"&amp;_xlfn.XLOOKUP(D:D,Tabela2[SAP Code],Tabela2[Coluna1]))</f>
        <v>SV091-02635</v>
      </c>
      <c r="Q155" s="88" t="e">
        <f>_xlfn.XLOOKUP(B:B,DROPLIST!G:G,DROPLIST!H:H) &amp; RIGHT(C155,3) &amp; "-" &amp; RIGHT(D155,5) &amp; "-" &amp; IFERROR(LEFT(#REF!, FIND(" ",#REF!)-1),#REF!) &amp; "-" &amp; _xlfn.XLOOKUP(L:L,DROPLIST!D:D,DROPLIST!E:E)</f>
        <v>#REF!</v>
      </c>
      <c r="R155" s="88" t="str">
        <f>IF(N:N&lt;&gt;"APROVADO","N/A",IF(IFERROR(_xlfn.XLOOKUP(P:P,PROJETOS!A:A,PROJETOS!A:A),"INSERIR ID DE PROJETO")="INSERIR ID DE PROJETO","INSERIR ID DE PROJETO","PROJETO INSERIDO"))</f>
        <v>N/A</v>
      </c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</row>
    <row r="156" spans="1:132" s="22" customFormat="1" ht="20.100000000000001" customHeight="1" thickTop="1" thickBot="1" x14ac:dyDescent="0.3">
      <c r="A156" s="109">
        <v>45449</v>
      </c>
      <c r="B156" s="84" t="s">
        <v>19</v>
      </c>
      <c r="C156" s="84">
        <v>20240091</v>
      </c>
      <c r="D156" s="115">
        <v>800046778</v>
      </c>
      <c r="E156" s="132" t="str" cm="1">
        <f t="array" ref="E156">_xlfn.XLOOKUP(D156,Tabela2[[#All],[SAP Code]],Tabela2[[#All],[Supplier Name]])</f>
        <v>DENSO DO BRASIL LTDA</v>
      </c>
      <c r="F156" s="85" t="s">
        <v>41</v>
      </c>
      <c r="G156" s="120">
        <v>19999999.960000001</v>
      </c>
      <c r="H156" s="86">
        <v>19999999.960000001</v>
      </c>
      <c r="I156" s="86">
        <v>0</v>
      </c>
      <c r="J156" s="87">
        <f t="shared" si="9"/>
        <v>19999999.960000001</v>
      </c>
      <c r="K156" s="87">
        <f t="shared" si="10"/>
        <v>19999999.960000001</v>
      </c>
      <c r="L156" s="85" t="s">
        <v>27</v>
      </c>
      <c r="M156" s="85" t="s">
        <v>29</v>
      </c>
      <c r="N156" s="85" t="s">
        <v>28</v>
      </c>
      <c r="O156" s="109"/>
      <c r="P156" s="88" t="str">
        <f>IF(D:D&gt;800000000,_xlfn.XLOOKUP(B:B,DROPLIST!G:G,DROPLIST!H:H)&amp;RIGHT(C156,3)&amp;"-"&amp;RIGHT(D156,5),_xlfn.XLOOKUP(B:B,DROPLIST!G:G,DROPLIST!H:H)&amp;RIGHT(C156,3)&amp;"-"&amp;_xlfn.XLOOKUP(D:D,Tabela2[SAP Code],Tabela2[Coluna1]))</f>
        <v>SV091-46778</v>
      </c>
      <c r="Q156" s="88" t="e">
        <f>_xlfn.XLOOKUP(B:B,DROPLIST!G:G,DROPLIST!H:H) &amp; RIGHT(C156,3) &amp; "-" &amp; RIGHT(D156,5) &amp; "-" &amp; IFERROR(LEFT(#REF!, FIND(" ",#REF!)-1),#REF!) &amp; "-" &amp; _xlfn.XLOOKUP(L:L,DROPLIST!D:D,DROPLIST!E:E)</f>
        <v>#REF!</v>
      </c>
      <c r="R156" s="88" t="str">
        <f>IF(N:N&lt;&gt;"APROVADO","N/A",IF(IFERROR(_xlfn.XLOOKUP(P:P,PROJETOS!A:A,PROJETOS!A:A),"INSERIR ID DE PROJETO")="INSERIR ID DE PROJETO","INSERIR ID DE PROJETO","PROJETO INSERIDO"))</f>
        <v>N/A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</row>
    <row r="157" spans="1:132" s="22" customFormat="1" ht="20.100000000000001" customHeight="1" thickTop="1" thickBot="1" x14ac:dyDescent="0.3">
      <c r="A157" s="109">
        <v>45450</v>
      </c>
      <c r="B157" s="84" t="s">
        <v>19</v>
      </c>
      <c r="C157" s="84">
        <v>20240091</v>
      </c>
      <c r="D157" s="115">
        <v>800006305</v>
      </c>
      <c r="E157" s="132" t="str" cm="1">
        <f t="array" ref="E157">_xlfn.XLOOKUP(D157,Tabela2[[#All],[SAP Code]],Tabela2[[#All],[Supplier Name]])</f>
        <v>PLASCAR IND.DE COMP.PLAST. LTDA</v>
      </c>
      <c r="F157" s="85" t="s">
        <v>41</v>
      </c>
      <c r="G157" s="120">
        <v>2500000</v>
      </c>
      <c r="H157" s="86">
        <v>2500000</v>
      </c>
      <c r="I157" s="86">
        <v>0</v>
      </c>
      <c r="J157" s="87">
        <f t="shared" si="9"/>
        <v>2500000</v>
      </c>
      <c r="K157" s="87">
        <f t="shared" si="10"/>
        <v>2500000</v>
      </c>
      <c r="L157" s="85" t="s">
        <v>32</v>
      </c>
      <c r="M157" s="85" t="s">
        <v>22</v>
      </c>
      <c r="N157" s="85" t="s">
        <v>28</v>
      </c>
      <c r="O157" s="109"/>
      <c r="P157" s="88" t="str">
        <f>IF(D:D&gt;800000000,_xlfn.XLOOKUP(B:B,DROPLIST!G:G,DROPLIST!H:H)&amp;RIGHT(C157,3)&amp;"-"&amp;RIGHT(D157,5),_xlfn.XLOOKUP(B:B,DROPLIST!G:G,DROPLIST!H:H)&amp;RIGHT(C157,3)&amp;"-"&amp;_xlfn.XLOOKUP(D:D,Tabela2[SAP Code],Tabela2[Coluna1]))</f>
        <v>SV091-06305</v>
      </c>
      <c r="Q157" s="88" t="e">
        <f>_xlfn.XLOOKUP(B:B,DROPLIST!G:G,DROPLIST!H:H) &amp; RIGHT(C157,3) &amp; "-" &amp; RIGHT(D157,5) &amp; "-" &amp; IFERROR(LEFT(#REF!, FIND(" ",#REF!)-1),#REF!) &amp; "-" &amp; _xlfn.XLOOKUP(L:L,DROPLIST!D:D,DROPLIST!E:E)</f>
        <v>#REF!</v>
      </c>
      <c r="R157" s="88" t="str">
        <f>IF(N:N&lt;&gt;"APROVADO","N/A",IF(IFERROR(_xlfn.XLOOKUP(P:P,PROJETOS!A:A,PROJETOS!A:A),"INSERIR ID DE PROJETO")="INSERIR ID DE PROJETO","INSERIR ID DE PROJETO","PROJETO INSERIDO"))</f>
        <v>N/A</v>
      </c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</row>
    <row r="158" spans="1:132" s="22" customFormat="1" ht="20.100000000000001" customHeight="1" thickTop="1" thickBot="1" x14ac:dyDescent="0.3">
      <c r="A158" s="109">
        <v>45450</v>
      </c>
      <c r="B158" s="84" t="s">
        <v>19</v>
      </c>
      <c r="C158" s="84">
        <v>20240091</v>
      </c>
      <c r="D158" s="115">
        <v>800014851</v>
      </c>
      <c r="E158" s="132" t="str" cm="1">
        <f t="array" ref="E158">_xlfn.XLOOKUP(D158,Tabela2[[#All],[SAP Code]],Tabela2[[#All],[Supplier Name]])</f>
        <v>INBRASP IND  BRASILEIRA DE PLASTICO</v>
      </c>
      <c r="F158" s="85" t="s">
        <v>41</v>
      </c>
      <c r="G158" s="120">
        <v>3</v>
      </c>
      <c r="H158" s="86">
        <v>3</v>
      </c>
      <c r="I158" s="86">
        <v>0</v>
      </c>
      <c r="J158" s="87">
        <f t="shared" si="9"/>
        <v>3</v>
      </c>
      <c r="K158" s="87">
        <f t="shared" si="10"/>
        <v>3</v>
      </c>
      <c r="L158" s="85" t="s">
        <v>32</v>
      </c>
      <c r="M158" s="85" t="s">
        <v>33</v>
      </c>
      <c r="N158" s="85" t="s">
        <v>28</v>
      </c>
      <c r="O158" s="109"/>
      <c r="P158" s="88" t="str">
        <f>IF(D:D&gt;800000000,_xlfn.XLOOKUP(B:B,DROPLIST!G:G,DROPLIST!H:H)&amp;RIGHT(C158,3)&amp;"-"&amp;RIGHT(D158,5),_xlfn.XLOOKUP(B:B,DROPLIST!G:G,DROPLIST!H:H)&amp;RIGHT(C158,3)&amp;"-"&amp;_xlfn.XLOOKUP(D:D,Tabela2[SAP Code],Tabela2[Coluna1]))</f>
        <v>SV091-14851</v>
      </c>
      <c r="Q158" s="88" t="e">
        <f>_xlfn.XLOOKUP(B:B,DROPLIST!G:G,DROPLIST!H:H) &amp; RIGHT(C158,3) &amp; "-" &amp; RIGHT(D158,5) &amp; "-" &amp; IFERROR(LEFT(#REF!, FIND(" ",#REF!)-1),#REF!) &amp; "-" &amp; _xlfn.XLOOKUP(L:L,DROPLIST!D:D,DROPLIST!E:E)</f>
        <v>#REF!</v>
      </c>
      <c r="R158" s="88" t="str">
        <f>IF(N:N&lt;&gt;"APROVADO","N/A",IF(IFERROR(_xlfn.XLOOKUP(P:P,PROJETOS!A:A,PROJETOS!A:A),"INSERIR ID DE PROJETO")="INSERIR ID DE PROJETO","INSERIR ID DE PROJETO","PROJETO INSERIDO"))</f>
        <v>N/A</v>
      </c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</row>
    <row r="159" spans="1:132" s="22" customFormat="1" ht="20.100000000000001" customHeight="1" thickTop="1" thickBot="1" x14ac:dyDescent="0.3">
      <c r="A159" s="109">
        <v>45455</v>
      </c>
      <c r="B159" s="84" t="s">
        <v>19</v>
      </c>
      <c r="C159" s="84">
        <v>20240091</v>
      </c>
      <c r="D159" s="115">
        <v>800032880</v>
      </c>
      <c r="E159" s="132" t="str" cm="1">
        <f t="array" ref="E159">_xlfn.XLOOKUP(D159,Tabela2[[#All],[SAP Code]],Tabela2[[#All],[Supplier Name]])</f>
        <v>L&amp;C CHANGSHA CABLE INDUSTRIES LTD.</v>
      </c>
      <c r="F159" s="85" t="s">
        <v>41</v>
      </c>
      <c r="G159" s="120">
        <v>7912.8</v>
      </c>
      <c r="H159" s="86">
        <v>7912.8</v>
      </c>
      <c r="I159" s="86">
        <v>0</v>
      </c>
      <c r="J159" s="87">
        <f t="shared" si="9"/>
        <v>7912.8</v>
      </c>
      <c r="K159" s="87">
        <f t="shared" si="10"/>
        <v>7912.8</v>
      </c>
      <c r="L159" s="85" t="s">
        <v>44</v>
      </c>
      <c r="M159" s="85" t="s">
        <v>31</v>
      </c>
      <c r="N159" s="85" t="s">
        <v>28</v>
      </c>
      <c r="O159" s="109"/>
      <c r="P159" s="88" t="str">
        <f>IF(D:D&gt;800000000,_xlfn.XLOOKUP(B:B,DROPLIST!G:G,DROPLIST!H:H)&amp;RIGHT(C159,3)&amp;"-"&amp;RIGHT(D159,5),_xlfn.XLOOKUP(B:B,DROPLIST!G:G,DROPLIST!H:H)&amp;RIGHT(C159,3)&amp;"-"&amp;_xlfn.XLOOKUP(D:D,Tabela2[SAP Code],Tabela2[Coluna1]))</f>
        <v>SV091-32880</v>
      </c>
      <c r="Q159" s="88" t="e">
        <f>_xlfn.XLOOKUP(B:B,DROPLIST!G:G,DROPLIST!H:H) &amp; RIGHT(C159,3) &amp; "-" &amp; RIGHT(D159,5) &amp; "-" &amp; IFERROR(LEFT(#REF!, FIND(" ",#REF!)-1),#REF!) &amp; "-" &amp; _xlfn.XLOOKUP(L:L,DROPLIST!D:D,DROPLIST!E:E)</f>
        <v>#REF!</v>
      </c>
      <c r="R159" s="88" t="str">
        <f>IF(N:N&lt;&gt;"APROVADO","N/A",IF(IFERROR(_xlfn.XLOOKUP(P:P,PROJETOS!A:A,PROJETOS!A:A),"INSERIR ID DE PROJETO")="INSERIR ID DE PROJETO","INSERIR ID DE PROJETO","PROJETO INSERIDO"))</f>
        <v>N/A</v>
      </c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</row>
    <row r="160" spans="1:132" s="22" customFormat="1" ht="20.100000000000001" customHeight="1" thickTop="1" thickBot="1" x14ac:dyDescent="0.3">
      <c r="A160" s="109">
        <v>45593</v>
      </c>
      <c r="B160" s="84" t="s">
        <v>19</v>
      </c>
      <c r="C160" s="84">
        <v>20240131</v>
      </c>
      <c r="D160" s="115">
        <v>800027551</v>
      </c>
      <c r="E160" s="132" t="str" cm="1">
        <f t="array" ref="E160">_xlfn.XLOOKUP(D160,Tabela2[[#All],[SAP Code]],Tabela2[[#All],[Supplier Name]])</f>
        <v>BASF S.A</v>
      </c>
      <c r="F160" s="85" t="s">
        <v>50</v>
      </c>
      <c r="G160" s="120">
        <v>465750</v>
      </c>
      <c r="H160" s="86">
        <v>465750</v>
      </c>
      <c r="I160" s="86">
        <v>278925.62</v>
      </c>
      <c r="J160" s="87">
        <f t="shared" si="9"/>
        <v>186824.38</v>
      </c>
      <c r="K160" s="87">
        <f t="shared" si="10"/>
        <v>186824.38</v>
      </c>
      <c r="L160" s="85" t="s">
        <v>25</v>
      </c>
      <c r="M160" s="85" t="s">
        <v>22</v>
      </c>
      <c r="N160" s="85" t="s">
        <v>23</v>
      </c>
      <c r="O160" s="109">
        <v>45756</v>
      </c>
      <c r="P160" s="88" t="str">
        <f>IF(D:D&gt;800000000,_xlfn.XLOOKUP(B:B,DROPLIST!G:G,DROPLIST!H:H)&amp;RIGHT(C160,3)&amp;"-"&amp;RIGHT(D160,5),_xlfn.XLOOKUP(B:B,DROPLIST!G:G,DROPLIST!H:H)&amp;RIGHT(C160,3)&amp;"-"&amp;_xlfn.XLOOKUP(D:D,Tabela2[SAP Code],Tabela2[Coluna1]))</f>
        <v>SV131-27551</v>
      </c>
      <c r="Q160" s="88" t="e">
        <f>_xlfn.XLOOKUP(B:B,DROPLIST!G:G,DROPLIST!H:H) &amp; RIGHT(C160,3) &amp; "-" &amp; RIGHT(D160,5) &amp; "-" &amp; IFERROR(LEFT(#REF!, FIND(" ",#REF!)-1),#REF!) &amp; "-" &amp; _xlfn.XLOOKUP(L:L,DROPLIST!D:D,DROPLIST!E:E)</f>
        <v>#REF!</v>
      </c>
      <c r="R160" s="88" t="str">
        <f>IF(N:N&lt;&gt;"APROVADO","N/A",IF(IFERROR(_xlfn.XLOOKUP(P:P,PROJETOS!A:A,PROJETOS!A:A),"INSERIR ID DE PROJETO")="INSERIR ID DE PROJETO","INSERIR ID DE PROJETO","PROJETO INSERIDO"))</f>
        <v>PROJETO INSERIDO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</row>
    <row r="161" spans="1:132" s="22" customFormat="1" ht="20.100000000000001" customHeight="1" thickTop="1" thickBot="1" x14ac:dyDescent="0.3">
      <c r="A161" s="109">
        <v>45593</v>
      </c>
      <c r="B161" s="84" t="s">
        <v>19</v>
      </c>
      <c r="C161" s="84">
        <v>20240131</v>
      </c>
      <c r="D161" s="115">
        <v>700000054</v>
      </c>
      <c r="E161" s="132" t="str" cm="1">
        <f t="array" ref="E161">_xlfn.XLOOKUP(D161,Tabela2[[#All],[SAP Code]],Tabela2[[#All],[Supplier Name]])</f>
        <v>COFOR A0063G  01 SMRC FABRICACAO E COMERCIO DE PROD</v>
      </c>
      <c r="F161" s="85" t="s">
        <v>50</v>
      </c>
      <c r="G161" s="120">
        <v>557622.04</v>
      </c>
      <c r="H161" s="86">
        <v>557622.04</v>
      </c>
      <c r="I161" s="86">
        <v>0</v>
      </c>
      <c r="J161" s="87">
        <f t="shared" si="9"/>
        <v>557622.04</v>
      </c>
      <c r="K161" s="87">
        <f t="shared" si="10"/>
        <v>557622.04</v>
      </c>
      <c r="L161" s="85" t="s">
        <v>49</v>
      </c>
      <c r="M161" s="85" t="s">
        <v>30</v>
      </c>
      <c r="N161" s="85" t="s">
        <v>28</v>
      </c>
      <c r="O161" s="109"/>
      <c r="P161" s="88" t="str">
        <f>IF(D:D&gt;800000000,_xlfn.XLOOKUP(B:B,DROPLIST!G:G,DROPLIST!H:H)&amp;RIGHT(C161,3)&amp;"-"&amp;RIGHT(D161,5),_xlfn.XLOOKUP(B:B,DROPLIST!G:G,DROPLIST!H:H)&amp;RIGHT(C161,3)&amp;"-"&amp;_xlfn.XLOOKUP(D:D,Tabela2[SAP Code],Tabela2[Coluna1]))</f>
        <v>SV131-A0063G01</v>
      </c>
      <c r="Q161" s="88" t="e">
        <f>_xlfn.XLOOKUP(B:B,DROPLIST!G:G,DROPLIST!H:H) &amp; RIGHT(C161,3) &amp; "-" &amp; RIGHT(D161,5) &amp; "-" &amp; IFERROR(LEFT(#REF!, FIND(" ",#REF!)-1),#REF!) &amp; "-" &amp; _xlfn.XLOOKUP(L:L,DROPLIST!D:D,DROPLIST!E:E)</f>
        <v>#REF!</v>
      </c>
      <c r="R161" s="88" t="str">
        <f>IF(N:N&lt;&gt;"APROVADO","N/A",IF(IFERROR(_xlfn.XLOOKUP(P:P,PROJETOS!A:A,PROJETOS!A:A),"INSERIR ID DE PROJETO")="INSERIR ID DE PROJETO","INSERIR ID DE PROJETO","PROJETO INSERIDO"))</f>
        <v>N/A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</row>
    <row r="162" spans="1:132" s="22" customFormat="1" ht="20.100000000000001" customHeight="1" thickTop="1" thickBot="1" x14ac:dyDescent="0.3">
      <c r="A162" s="109">
        <v>45593</v>
      </c>
      <c r="B162" s="84" t="s">
        <v>19</v>
      </c>
      <c r="C162" s="84">
        <v>20240131</v>
      </c>
      <c r="D162" s="115">
        <v>800006371</v>
      </c>
      <c r="E162" s="132" t="str" cm="1">
        <f t="array" ref="E162">_xlfn.XLOOKUP(D162,Tabela2[[#All],[SAP Code]],Tabela2[[#All],[Supplier Name]])</f>
        <v>PRODUFLEX INDUSTRIA DE BORRACHAS LT</v>
      </c>
      <c r="F162" s="85" t="s">
        <v>50</v>
      </c>
      <c r="G162" s="120">
        <v>20750</v>
      </c>
      <c r="H162" s="86">
        <v>20750</v>
      </c>
      <c r="I162" s="86">
        <v>0</v>
      </c>
      <c r="J162" s="87">
        <f t="shared" si="9"/>
        <v>20750</v>
      </c>
      <c r="K162" s="87">
        <f t="shared" si="10"/>
        <v>20750</v>
      </c>
      <c r="L162" s="85" t="s">
        <v>48</v>
      </c>
      <c r="M162" s="85" t="s">
        <v>30</v>
      </c>
      <c r="N162" s="85" t="s">
        <v>28</v>
      </c>
      <c r="O162" s="109"/>
      <c r="P162" s="88" t="str">
        <f>IF(D:D&gt;800000000,_xlfn.XLOOKUP(B:B,DROPLIST!G:G,DROPLIST!H:H)&amp;RIGHT(C162,3)&amp;"-"&amp;RIGHT(D162,5),_xlfn.XLOOKUP(B:B,DROPLIST!G:G,DROPLIST!H:H)&amp;RIGHT(C162,3)&amp;"-"&amp;_xlfn.XLOOKUP(D:D,Tabela2[SAP Code],Tabela2[Coluna1]))</f>
        <v>SV131-06371</v>
      </c>
      <c r="Q162" s="88" t="e">
        <f>_xlfn.XLOOKUP(B:B,DROPLIST!G:G,DROPLIST!H:H) &amp; RIGHT(C162,3) &amp; "-" &amp; RIGHT(D162,5) &amp; "-" &amp; IFERROR(LEFT(#REF!, FIND(" ",#REF!)-1),#REF!) &amp; "-" &amp; _xlfn.XLOOKUP(L:L,DROPLIST!D:D,DROPLIST!E:E)</f>
        <v>#REF!</v>
      </c>
      <c r="R162" s="88" t="str">
        <f>IF(N:N&lt;&gt;"APROVADO","N/A",IF(IFERROR(_xlfn.XLOOKUP(P:P,PROJETOS!A:A,PROJETOS!A:A),"INSERIR ID DE PROJETO")="INSERIR ID DE PROJETO","INSERIR ID DE PROJETO","PROJETO INSERIDO"))</f>
        <v>N/A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</row>
    <row r="163" spans="1:132" s="22" customFormat="1" ht="20.100000000000001" customHeight="1" thickTop="1" thickBot="1" x14ac:dyDescent="0.3">
      <c r="A163" s="109">
        <v>45594</v>
      </c>
      <c r="B163" s="84" t="s">
        <v>19</v>
      </c>
      <c r="C163" s="84">
        <v>20240130</v>
      </c>
      <c r="D163" s="115">
        <v>800006295</v>
      </c>
      <c r="E163" s="132" t="str" cm="1">
        <f t="array" ref="E163">_xlfn.XLOOKUP(D163,Tabela2[[#All],[SAP Code]],Tabela2[[#All],[Supplier Name]])</f>
        <v>OMR - COMPONENTES AUTOMOTIVOS LTDA.</v>
      </c>
      <c r="F163" s="85" t="s">
        <v>35</v>
      </c>
      <c r="G163" s="120">
        <v>530000</v>
      </c>
      <c r="H163" s="86">
        <v>530000</v>
      </c>
      <c r="I163" s="86">
        <v>0</v>
      </c>
      <c r="J163" s="87">
        <f t="shared" si="9"/>
        <v>530000</v>
      </c>
      <c r="K163" s="87">
        <f t="shared" si="10"/>
        <v>530000</v>
      </c>
      <c r="L163" s="85" t="s">
        <v>25</v>
      </c>
      <c r="M163" s="85" t="s">
        <v>22</v>
      </c>
      <c r="N163" s="85" t="s">
        <v>28</v>
      </c>
      <c r="O163" s="109">
        <v>45733</v>
      </c>
      <c r="P163" s="88" t="str">
        <f>IF(D:D&gt;800000000,_xlfn.XLOOKUP(B:B,DROPLIST!G:G,DROPLIST!H:H)&amp;RIGHT(C163,3)&amp;"-"&amp;RIGHT(D163,5),_xlfn.XLOOKUP(B:B,DROPLIST!G:G,DROPLIST!H:H)&amp;RIGHT(C163,3)&amp;"-"&amp;_xlfn.XLOOKUP(D:D,Tabela2[SAP Code],Tabela2[Coluna1]))</f>
        <v>SV130-06295</v>
      </c>
      <c r="Q163" s="88" t="e">
        <f>_xlfn.XLOOKUP(B:B,DROPLIST!G:G,DROPLIST!H:H) &amp; RIGHT(C163,3) &amp; "-" &amp; RIGHT(D163,5) &amp; "-" &amp; IFERROR(LEFT(#REF!, FIND(" ",#REF!)-1),#REF!) &amp; "-" &amp; _xlfn.XLOOKUP(L:L,DROPLIST!D:D,DROPLIST!E:E)</f>
        <v>#REF!</v>
      </c>
      <c r="R163" s="88" t="str">
        <f>IF(N:N&lt;&gt;"APROVADO","N/A",IF(IFERROR(_xlfn.XLOOKUP(P:P,PROJETOS!A:A,PROJETOS!A:A),"INSERIR ID DE PROJETO")="INSERIR ID DE PROJETO","INSERIR ID DE PROJETO","PROJETO INSERIDO"))</f>
        <v>N/A</v>
      </c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</row>
    <row r="164" spans="1:132" s="22" customFormat="1" ht="20.100000000000001" customHeight="1" thickTop="1" thickBot="1" x14ac:dyDescent="0.3">
      <c r="A164" s="109">
        <v>45594</v>
      </c>
      <c r="B164" s="84" t="s">
        <v>19</v>
      </c>
      <c r="C164" s="84">
        <v>20240131</v>
      </c>
      <c r="D164" s="115">
        <v>800030094</v>
      </c>
      <c r="E164" s="132" t="str" cm="1">
        <f t="array" ref="E164">_xlfn.XLOOKUP(D164,Tabela2[[#All],[SAP Code]],Tabela2[[#All],[Supplier Name]])</f>
        <v>AUTOMETAL SA</v>
      </c>
      <c r="F164" s="85" t="s">
        <v>50</v>
      </c>
      <c r="G164" s="120">
        <v>750000</v>
      </c>
      <c r="H164" s="86">
        <v>750000</v>
      </c>
      <c r="I164" s="86"/>
      <c r="J164" s="87">
        <f t="shared" si="9"/>
        <v>750000</v>
      </c>
      <c r="K164" s="87">
        <f t="shared" si="10"/>
        <v>750000</v>
      </c>
      <c r="L164" s="85" t="s">
        <v>44</v>
      </c>
      <c r="M164" s="85" t="s">
        <v>31</v>
      </c>
      <c r="N164" s="85" t="s">
        <v>28</v>
      </c>
      <c r="O164" s="109"/>
      <c r="P164" s="88" t="str">
        <f>IF(D:D&gt;800000000,_xlfn.XLOOKUP(B:B,DROPLIST!G:G,DROPLIST!H:H)&amp;RIGHT(C164,3)&amp;"-"&amp;RIGHT(D164,5),_xlfn.XLOOKUP(B:B,DROPLIST!G:G,DROPLIST!H:H)&amp;RIGHT(C164,3)&amp;"-"&amp;_xlfn.XLOOKUP(D:D,Tabela2[SAP Code],Tabela2[Coluna1]))</f>
        <v>SV131-30094</v>
      </c>
      <c r="Q164" s="88" t="e">
        <f>_xlfn.XLOOKUP(B:B,DROPLIST!G:G,DROPLIST!H:H) &amp; RIGHT(C164,3) &amp; "-" &amp; RIGHT(D164,5) &amp; "-" &amp; IFERROR(LEFT(#REF!, FIND(" ",#REF!)-1),#REF!) &amp; "-" &amp; _xlfn.XLOOKUP(L:L,DROPLIST!D:D,DROPLIST!E:E)</f>
        <v>#REF!</v>
      </c>
      <c r="R164" s="88" t="str">
        <f>IF(N:N&lt;&gt;"APROVADO","N/A",IF(IFERROR(_xlfn.XLOOKUP(P:P,PROJETOS!A:A,PROJETOS!A:A),"INSERIR ID DE PROJETO")="INSERIR ID DE PROJETO","INSERIR ID DE PROJETO","PROJETO INSERIDO"))</f>
        <v>N/A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</row>
    <row r="165" spans="1:132" s="22" customFormat="1" ht="20.100000000000001" customHeight="1" thickTop="1" thickBot="1" x14ac:dyDescent="0.3">
      <c r="A165" s="109">
        <v>45594</v>
      </c>
      <c r="B165" s="84" t="s">
        <v>19</v>
      </c>
      <c r="C165" s="84">
        <v>20240131</v>
      </c>
      <c r="D165" s="115">
        <v>800035917</v>
      </c>
      <c r="E165" s="132" t="str" cm="1">
        <f t="array" ref="E165">_xlfn.XLOOKUP(D165,Tabela2[[#All],[SAP Code]],Tabela2[[#All],[Supplier Name]])</f>
        <v>SEG AUTOMOTIVE COMPONENTS BRAZIL</v>
      </c>
      <c r="F165" s="85" t="s">
        <v>50</v>
      </c>
      <c r="G165" s="120">
        <v>575000</v>
      </c>
      <c r="H165" s="86">
        <v>575000</v>
      </c>
      <c r="I165" s="86">
        <v>0</v>
      </c>
      <c r="J165" s="87">
        <f t="shared" si="9"/>
        <v>575000</v>
      </c>
      <c r="K165" s="87">
        <f t="shared" si="10"/>
        <v>575000</v>
      </c>
      <c r="L165" s="85" t="s">
        <v>49</v>
      </c>
      <c r="M165" s="85" t="s">
        <v>31</v>
      </c>
      <c r="N165" s="85" t="s">
        <v>28</v>
      </c>
      <c r="O165" s="109"/>
      <c r="P165" s="88" t="str">
        <f>IF(D:D&gt;800000000,_xlfn.XLOOKUP(B:B,DROPLIST!G:G,DROPLIST!H:H)&amp;RIGHT(C165,3)&amp;"-"&amp;RIGHT(D165,5),_xlfn.XLOOKUP(B:B,DROPLIST!G:G,DROPLIST!H:H)&amp;RIGHT(C165,3)&amp;"-"&amp;_xlfn.XLOOKUP(D:D,Tabela2[SAP Code],Tabela2[Coluna1]))</f>
        <v>SV131-35917</v>
      </c>
      <c r="Q165" s="88" t="e">
        <f>_xlfn.XLOOKUP(B:B,DROPLIST!G:G,DROPLIST!H:H) &amp; RIGHT(C165,3) &amp; "-" &amp; RIGHT(D165,5) &amp; "-" &amp; IFERROR(LEFT(#REF!, FIND(" ",#REF!)-1),#REF!) &amp; "-" &amp; _xlfn.XLOOKUP(L:L,DROPLIST!D:D,DROPLIST!E:E)</f>
        <v>#REF!</v>
      </c>
      <c r="R165" s="88" t="str">
        <f>IF(N:N&lt;&gt;"APROVADO","N/A",IF(IFERROR(_xlfn.XLOOKUP(P:P,PROJETOS!A:A,PROJETOS!A:A),"INSERIR ID DE PROJETO")="INSERIR ID DE PROJETO","INSERIR ID DE PROJETO","PROJETO INSERIDO"))</f>
        <v>N/A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</row>
    <row r="166" spans="1:132" s="22" customFormat="1" ht="20.100000000000001" customHeight="1" thickTop="1" thickBot="1" x14ac:dyDescent="0.3">
      <c r="A166" s="109">
        <v>45594</v>
      </c>
      <c r="B166" s="84" t="s">
        <v>19</v>
      </c>
      <c r="C166" s="84">
        <v>20240131</v>
      </c>
      <c r="D166" s="115">
        <v>700000379</v>
      </c>
      <c r="E166" s="132" t="str" cm="1">
        <f t="array" ref="E166">_xlfn.XLOOKUP(D166,Tabela2[[#All],[SAP Code]],Tabela2[[#All],[Supplier Name]])</f>
        <v>COFOR A00HW6  01 SEG AUTOMOTIVE COMPONENTS BRAZIL L</v>
      </c>
      <c r="F166" s="85" t="s">
        <v>50</v>
      </c>
      <c r="G166" s="120">
        <v>165000</v>
      </c>
      <c r="H166" s="86">
        <v>165000</v>
      </c>
      <c r="I166" s="86">
        <v>0</v>
      </c>
      <c r="J166" s="87">
        <f t="shared" si="9"/>
        <v>165000</v>
      </c>
      <c r="K166" s="87">
        <f t="shared" si="10"/>
        <v>165000</v>
      </c>
      <c r="L166" s="85" t="s">
        <v>49</v>
      </c>
      <c r="M166" s="85" t="s">
        <v>31</v>
      </c>
      <c r="N166" s="85" t="s">
        <v>28</v>
      </c>
      <c r="O166" s="109"/>
      <c r="P166" s="88" t="str">
        <f>IF(D:D&gt;800000000,_xlfn.XLOOKUP(B:B,DROPLIST!G:G,DROPLIST!H:H)&amp;RIGHT(C166,3)&amp;"-"&amp;RIGHT(D166,5),_xlfn.XLOOKUP(B:B,DROPLIST!G:G,DROPLIST!H:H)&amp;RIGHT(C166,3)&amp;"-"&amp;_xlfn.XLOOKUP(D:D,Tabela2[SAP Code],Tabela2[Coluna1]))</f>
        <v>SV131-A00HW601</v>
      </c>
      <c r="Q166" s="88" t="e">
        <f>_xlfn.XLOOKUP(B:B,DROPLIST!G:G,DROPLIST!H:H) &amp; RIGHT(C166,3) &amp; "-" &amp; RIGHT(D166,5) &amp; "-" &amp; IFERROR(LEFT(#REF!, FIND(" ",#REF!)-1),#REF!) &amp; "-" &amp; _xlfn.XLOOKUP(L:L,DROPLIST!D:D,DROPLIST!E:E)</f>
        <v>#REF!</v>
      </c>
      <c r="R166" s="88" t="str">
        <f>IF(N:N&lt;&gt;"APROVADO","N/A",IF(IFERROR(_xlfn.XLOOKUP(P:P,PROJETOS!A:A,PROJETOS!A:A),"INSERIR ID DE PROJETO")="INSERIR ID DE PROJETO","INSERIR ID DE PROJETO","PROJETO INSERIDO"))</f>
        <v>N/A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</row>
    <row r="167" spans="1:132" s="22" customFormat="1" ht="20.100000000000001" customHeight="1" thickTop="1" thickBot="1" x14ac:dyDescent="0.3">
      <c r="A167" s="109">
        <v>45594</v>
      </c>
      <c r="B167" s="84" t="s">
        <v>19</v>
      </c>
      <c r="C167" s="84">
        <v>20240131</v>
      </c>
      <c r="D167" s="115">
        <v>800032880</v>
      </c>
      <c r="E167" s="132" t="str" cm="1">
        <f t="array" ref="E167">_xlfn.XLOOKUP(D167,Tabela2[[#All],[SAP Code]],Tabela2[[#All],[Supplier Name]])</f>
        <v>L&amp;C CHANGSHA CABLE INDUSTRIES LTD.</v>
      </c>
      <c r="F167" s="85" t="s">
        <v>50</v>
      </c>
      <c r="G167" s="120">
        <v>8462.2999999999993</v>
      </c>
      <c r="H167" s="86">
        <v>8462.2999999999993</v>
      </c>
      <c r="I167" s="86">
        <v>0</v>
      </c>
      <c r="J167" s="87">
        <f t="shared" si="9"/>
        <v>8462.2999999999993</v>
      </c>
      <c r="K167" s="87">
        <f t="shared" si="10"/>
        <v>8462.2999999999993</v>
      </c>
      <c r="L167" s="85" t="s">
        <v>44</v>
      </c>
      <c r="M167" s="85" t="s">
        <v>37</v>
      </c>
      <c r="N167" s="85" t="s">
        <v>28</v>
      </c>
      <c r="O167" s="109"/>
      <c r="P167" s="88" t="str">
        <f>IF(D:D&gt;800000000,_xlfn.XLOOKUP(B:B,DROPLIST!G:G,DROPLIST!H:H)&amp;RIGHT(C167,3)&amp;"-"&amp;RIGHT(D167,5),_xlfn.XLOOKUP(B:B,DROPLIST!G:G,DROPLIST!H:H)&amp;RIGHT(C167,3)&amp;"-"&amp;_xlfn.XLOOKUP(D:D,Tabela2[SAP Code],Tabela2[Coluna1]))</f>
        <v>SV131-32880</v>
      </c>
      <c r="Q167" s="88" t="e">
        <f>_xlfn.XLOOKUP(B:B,DROPLIST!G:G,DROPLIST!H:H) &amp; RIGHT(C167,3) &amp; "-" &amp; RIGHT(D167,5) &amp; "-" &amp; IFERROR(LEFT(#REF!, FIND(" ",#REF!)-1),#REF!) &amp; "-" &amp; _xlfn.XLOOKUP(L:L,DROPLIST!D:D,DROPLIST!E:E)</f>
        <v>#REF!</v>
      </c>
      <c r="R167" s="88" t="str">
        <f>IF(N:N&lt;&gt;"APROVADO","N/A",IF(IFERROR(_xlfn.XLOOKUP(P:P,PROJETOS!A:A,PROJETOS!A:A),"INSERIR ID DE PROJETO")="INSERIR ID DE PROJETO","INSERIR ID DE PROJETO","PROJETO INSERIDO"))</f>
        <v>N/A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</row>
    <row r="168" spans="1:132" s="22" customFormat="1" ht="20.100000000000001" customHeight="1" thickTop="1" thickBot="1" x14ac:dyDescent="0.3">
      <c r="A168" s="109">
        <v>45596</v>
      </c>
      <c r="B168" s="84" t="s">
        <v>19</v>
      </c>
      <c r="C168" s="84">
        <v>20240130</v>
      </c>
      <c r="D168" s="115">
        <v>800022684</v>
      </c>
      <c r="E168" s="132" t="str" cm="1">
        <f t="array" ref="E168">_xlfn.XLOOKUP(D168,Tabela2[[#All],[SAP Code]],Tabela2[[#All],[Supplier Name]])</f>
        <v>MANGELS INDUSTRIAL SA</v>
      </c>
      <c r="F168" s="85" t="s">
        <v>35</v>
      </c>
      <c r="G168" s="120">
        <v>390000</v>
      </c>
      <c r="H168" s="86">
        <v>390000</v>
      </c>
      <c r="I168" s="86">
        <v>390000</v>
      </c>
      <c r="J168" s="87">
        <f t="shared" si="9"/>
        <v>0</v>
      </c>
      <c r="K168" s="87">
        <f t="shared" si="10"/>
        <v>0</v>
      </c>
      <c r="L168" s="85" t="s">
        <v>44</v>
      </c>
      <c r="M168" s="85" t="s">
        <v>22</v>
      </c>
      <c r="N168" s="85" t="s">
        <v>23</v>
      </c>
      <c r="O168" s="109"/>
      <c r="P168" s="88" t="str">
        <f>IF(D:D&gt;800000000,_xlfn.XLOOKUP(B:B,DROPLIST!G:G,DROPLIST!H:H)&amp;RIGHT(C168,3)&amp;"-"&amp;RIGHT(D168,5),_xlfn.XLOOKUP(B:B,DROPLIST!G:G,DROPLIST!H:H)&amp;RIGHT(C168,3)&amp;"-"&amp;_xlfn.XLOOKUP(D:D,Tabela2[SAP Code],Tabela2[Coluna1]))</f>
        <v>SV130-22684</v>
      </c>
      <c r="Q168" s="88" t="e">
        <f>_xlfn.XLOOKUP(B:B,DROPLIST!G:G,DROPLIST!H:H) &amp; RIGHT(C168,3) &amp; "-" &amp; RIGHT(D168,5) &amp; "-" &amp; IFERROR(LEFT(#REF!, FIND(" ",#REF!)-1),#REF!) &amp; "-" &amp; _xlfn.XLOOKUP(L:L,DROPLIST!D:D,DROPLIST!E:E)</f>
        <v>#REF!</v>
      </c>
      <c r="R168" s="88" t="str">
        <f>IF(N:N&lt;&gt;"APROVADO","N/A",IF(IFERROR(_xlfn.XLOOKUP(P:P,PROJETOS!A:A,PROJETOS!A:A),"INSERIR ID DE PROJETO")="INSERIR ID DE PROJETO","INSERIR ID DE PROJETO","PROJETO INSERIDO"))</f>
        <v>PROJETO INSERIDO</v>
      </c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</row>
    <row r="169" spans="1:132" s="22" customFormat="1" ht="20.100000000000001" customHeight="1" thickTop="1" thickBot="1" x14ac:dyDescent="0.3">
      <c r="A169" s="109">
        <v>45596</v>
      </c>
      <c r="B169" s="84" t="s">
        <v>19</v>
      </c>
      <c r="C169" s="84">
        <v>20240130</v>
      </c>
      <c r="D169" s="115">
        <v>800014209</v>
      </c>
      <c r="E169" s="132" t="str" cm="1">
        <f t="array" ref="E169">_xlfn.XLOOKUP(D169,Tabela2[[#All],[SAP Code]],Tabela2[[#All],[Supplier Name]])</f>
        <v>IOCHPE MAXION S A</v>
      </c>
      <c r="F169" s="85" t="s">
        <v>35</v>
      </c>
      <c r="G169" s="120">
        <v>6140000</v>
      </c>
      <c r="H169" s="86">
        <v>6140000</v>
      </c>
      <c r="I169" s="86">
        <v>0</v>
      </c>
      <c r="J169" s="87">
        <f t="shared" si="9"/>
        <v>6140000</v>
      </c>
      <c r="K169" s="87">
        <f t="shared" si="10"/>
        <v>6140000</v>
      </c>
      <c r="L169" s="85" t="s">
        <v>32</v>
      </c>
      <c r="M169" s="85" t="s">
        <v>22</v>
      </c>
      <c r="N169" s="85" t="s">
        <v>28</v>
      </c>
      <c r="O169" s="109"/>
      <c r="P169" s="88" t="str">
        <f>IF(D:D&gt;800000000,_xlfn.XLOOKUP(B:B,DROPLIST!G:G,DROPLIST!H:H)&amp;RIGHT(C169,3)&amp;"-"&amp;RIGHT(D169,5),_xlfn.XLOOKUP(B:B,DROPLIST!G:G,DROPLIST!H:H)&amp;RIGHT(C169,3)&amp;"-"&amp;_xlfn.XLOOKUP(D:D,Tabela2[SAP Code],Tabela2[Coluna1]))</f>
        <v>SV130-14209</v>
      </c>
      <c r="Q169" s="88" t="e">
        <f>_xlfn.XLOOKUP(B:B,DROPLIST!G:G,DROPLIST!H:H) &amp; RIGHT(C169,3) &amp; "-" &amp; RIGHT(D169,5) &amp; "-" &amp; IFERROR(LEFT(#REF!, FIND(" ",#REF!)-1),#REF!) &amp; "-" &amp; _xlfn.XLOOKUP(L:L,DROPLIST!D:D,DROPLIST!E:E)</f>
        <v>#REF!</v>
      </c>
      <c r="R169" s="88" t="str">
        <f>IF(N:N&lt;&gt;"APROVADO","N/A",IF(IFERROR(_xlfn.XLOOKUP(P:P,PROJETOS!A:A,PROJETOS!A:A),"INSERIR ID DE PROJETO")="INSERIR ID DE PROJETO","INSERIR ID DE PROJETO","PROJETO INSERIDO"))</f>
        <v>N/A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</row>
    <row r="170" spans="1:132" s="22" customFormat="1" ht="20.100000000000001" customHeight="1" thickTop="1" thickBot="1" x14ac:dyDescent="0.3">
      <c r="A170" s="109">
        <v>45596</v>
      </c>
      <c r="B170" s="84" t="s">
        <v>19</v>
      </c>
      <c r="C170" s="84">
        <v>20240131</v>
      </c>
      <c r="D170" s="115">
        <v>700000310</v>
      </c>
      <c r="E170" s="132" t="str" cm="1">
        <f t="array" ref="E170">_xlfn.XLOOKUP(D170,Tabela2[[#All],[SAP Code]],Tabela2[[#All],[Supplier Name]])</f>
        <v>COFOR A003UC01 MAQUINAS Y SOLDADURAS S.A.</v>
      </c>
      <c r="F170" s="85" t="s">
        <v>50</v>
      </c>
      <c r="G170" s="120">
        <v>2460590.5299999998</v>
      </c>
      <c r="H170" s="86">
        <v>2460590.5299999998</v>
      </c>
      <c r="I170" s="86">
        <v>0</v>
      </c>
      <c r="J170" s="87">
        <f t="shared" si="9"/>
        <v>2460590.5299999998</v>
      </c>
      <c r="K170" s="87">
        <f t="shared" si="10"/>
        <v>2460590.5299999998</v>
      </c>
      <c r="L170" s="85" t="s">
        <v>49</v>
      </c>
      <c r="M170" s="85"/>
      <c r="N170" s="85" t="s">
        <v>28</v>
      </c>
      <c r="O170" s="109"/>
      <c r="P170" s="88" t="str">
        <f>IF(D:D&gt;800000000,_xlfn.XLOOKUP(B:B,DROPLIST!G:G,DROPLIST!H:H)&amp;RIGHT(C170,3)&amp;"-"&amp;RIGHT(D170,5),_xlfn.XLOOKUP(B:B,DROPLIST!G:G,DROPLIST!H:H)&amp;RIGHT(C170,3)&amp;"-"&amp;_xlfn.XLOOKUP(D:D,Tabela2[SAP Code],Tabela2[Coluna1]))</f>
        <v>SV131-A003UC01</v>
      </c>
      <c r="Q170" s="88" t="e">
        <f>_xlfn.XLOOKUP(B:B,DROPLIST!G:G,DROPLIST!H:H) &amp; RIGHT(C170,3) &amp; "-" &amp; RIGHT(D170,5) &amp; "-" &amp; IFERROR(LEFT(#REF!, FIND(" ",#REF!)-1),#REF!) &amp; "-" &amp; _xlfn.XLOOKUP(L:L,DROPLIST!D:D,DROPLIST!E:E)</f>
        <v>#REF!</v>
      </c>
      <c r="R170" s="88" t="str">
        <f>IF(N:N&lt;&gt;"APROVADO","N/A",IF(IFERROR(_xlfn.XLOOKUP(P:P,PROJETOS!A:A,PROJETOS!A:A),"INSERIR ID DE PROJETO")="INSERIR ID DE PROJETO","INSERIR ID DE PROJETO","PROJETO INSERIDO"))</f>
        <v>N/A</v>
      </c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</row>
    <row r="171" spans="1:132" s="22" customFormat="1" ht="20.100000000000001" customHeight="1" thickTop="1" thickBot="1" x14ac:dyDescent="0.3">
      <c r="A171" s="109">
        <v>45596</v>
      </c>
      <c r="B171" s="84" t="s">
        <v>19</v>
      </c>
      <c r="C171" s="84">
        <v>20240131</v>
      </c>
      <c r="D171" s="115">
        <v>800002588</v>
      </c>
      <c r="E171" s="132" t="str" cm="1">
        <f t="array" ref="E171">_xlfn.XLOOKUP(D171,Tabela2[[#All],[SAP Code]],Tabela2[[#All],[Supplier Name]])</f>
        <v>DANA INDUSTRIAS LTDA</v>
      </c>
      <c r="F171" s="85" t="s">
        <v>50</v>
      </c>
      <c r="G171" s="120">
        <v>1000000</v>
      </c>
      <c r="H171" s="86">
        <v>1000000</v>
      </c>
      <c r="I171" s="86">
        <v>0</v>
      </c>
      <c r="J171" s="87">
        <f t="shared" si="9"/>
        <v>1000000</v>
      </c>
      <c r="K171" s="87">
        <f t="shared" si="10"/>
        <v>1000000</v>
      </c>
      <c r="L171" s="85" t="s">
        <v>49</v>
      </c>
      <c r="M171" s="85" t="s">
        <v>31</v>
      </c>
      <c r="N171" s="85" t="s">
        <v>28</v>
      </c>
      <c r="O171" s="109"/>
      <c r="P171" s="88" t="str">
        <f>IF(D:D&gt;800000000,_xlfn.XLOOKUP(B:B,DROPLIST!G:G,DROPLIST!H:H)&amp;RIGHT(C171,3)&amp;"-"&amp;RIGHT(D171,5),_xlfn.XLOOKUP(B:B,DROPLIST!G:G,DROPLIST!H:H)&amp;RIGHT(C171,3)&amp;"-"&amp;_xlfn.XLOOKUP(D:D,Tabela2[SAP Code],Tabela2[Coluna1]))</f>
        <v>SV131-02588</v>
      </c>
      <c r="Q171" s="88" t="e">
        <f>_xlfn.XLOOKUP(B:B,DROPLIST!G:G,DROPLIST!H:H) &amp; RIGHT(C171,3) &amp; "-" &amp; RIGHT(D171,5) &amp; "-" &amp; IFERROR(LEFT(#REF!, FIND(" ",#REF!)-1),#REF!) &amp; "-" &amp; _xlfn.XLOOKUP(L:L,DROPLIST!D:D,DROPLIST!E:E)</f>
        <v>#REF!</v>
      </c>
      <c r="R171" s="88" t="str">
        <f>IF(N:N&lt;&gt;"APROVADO","N/A",IF(IFERROR(_xlfn.XLOOKUP(P:P,PROJETOS!A:A,PROJETOS!A:A),"INSERIR ID DE PROJETO")="INSERIR ID DE PROJETO","INSERIR ID DE PROJETO","PROJETO INSERIDO"))</f>
        <v>N/A</v>
      </c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</row>
    <row r="172" spans="1:132" s="22" customFormat="1" ht="20.100000000000001" customHeight="1" thickTop="1" thickBot="1" x14ac:dyDescent="0.3">
      <c r="A172" s="109">
        <v>45596</v>
      </c>
      <c r="B172" s="84" t="s">
        <v>19</v>
      </c>
      <c r="C172" s="84">
        <v>20240131</v>
      </c>
      <c r="D172" s="115">
        <v>800010198</v>
      </c>
      <c r="E172" s="132" t="str" cm="1">
        <f t="array" ref="E172">_xlfn.XLOOKUP(D172,Tabela2[[#All],[SAP Code]],Tabela2[[#All],[Supplier Name]])</f>
        <v>F2J LIGHTING CORDOBA S.A</v>
      </c>
      <c r="F172" s="85" t="s">
        <v>50</v>
      </c>
      <c r="G172" s="120">
        <v>673750</v>
      </c>
      <c r="H172" s="86">
        <v>673750</v>
      </c>
      <c r="I172" s="86">
        <v>0</v>
      </c>
      <c r="J172" s="87">
        <f t="shared" si="9"/>
        <v>673750</v>
      </c>
      <c r="K172" s="87">
        <f t="shared" si="10"/>
        <v>673750</v>
      </c>
      <c r="L172" s="85" t="s">
        <v>51</v>
      </c>
      <c r="M172" s="85" t="s">
        <v>52</v>
      </c>
      <c r="N172" s="85" t="s">
        <v>28</v>
      </c>
      <c r="O172" s="109"/>
      <c r="P172" s="88" t="str">
        <f>IF(D:D&gt;800000000,_xlfn.XLOOKUP(B:B,DROPLIST!G:G,DROPLIST!H:H)&amp;RIGHT(C172,3)&amp;"-"&amp;RIGHT(D172,5),_xlfn.XLOOKUP(B:B,DROPLIST!G:G,DROPLIST!H:H)&amp;RIGHT(C172,3)&amp;"-"&amp;_xlfn.XLOOKUP(D:D,Tabela2[SAP Code],Tabela2[Coluna1]))</f>
        <v>SV131-10198</v>
      </c>
      <c r="Q172" s="88" t="e">
        <f>_xlfn.XLOOKUP(B:B,DROPLIST!G:G,DROPLIST!H:H) &amp; RIGHT(C172,3) &amp; "-" &amp; RIGHT(D172,5) &amp; "-" &amp; IFERROR(LEFT(#REF!, FIND(" ",#REF!)-1),#REF!) &amp; "-" &amp; _xlfn.XLOOKUP(L:L,DROPLIST!D:D,DROPLIST!E:E)</f>
        <v>#REF!</v>
      </c>
      <c r="R172" s="88" t="str">
        <f>IF(N:N&lt;&gt;"APROVADO","N/A",IF(IFERROR(_xlfn.XLOOKUP(P:P,PROJETOS!A:A,PROJETOS!A:A),"INSERIR ID DE PROJETO")="INSERIR ID DE PROJETO","INSERIR ID DE PROJETO","PROJETO INSERIDO"))</f>
        <v>N/A</v>
      </c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</row>
    <row r="173" spans="1:132" s="22" customFormat="1" ht="20.100000000000001" customHeight="1" thickTop="1" thickBot="1" x14ac:dyDescent="0.3">
      <c r="A173" s="109">
        <v>45596</v>
      </c>
      <c r="B173" s="84" t="s">
        <v>19</v>
      </c>
      <c r="C173" s="84">
        <v>20240131</v>
      </c>
      <c r="D173" s="115">
        <v>800045220</v>
      </c>
      <c r="E173" s="132" t="str" cm="1">
        <f t="array" ref="E173">_xlfn.XLOOKUP(D173,Tabela2[[#All],[SAP Code]],Tabela2[[#All],[Supplier Name]])</f>
        <v>ELECTRONICA CLARION, S.A. de C.V.</v>
      </c>
      <c r="F173" s="85" t="s">
        <v>50</v>
      </c>
      <c r="G173" s="120">
        <v>59829</v>
      </c>
      <c r="H173" s="86">
        <v>59829</v>
      </c>
      <c r="I173" s="86">
        <v>0</v>
      </c>
      <c r="J173" s="87">
        <f t="shared" si="9"/>
        <v>59829</v>
      </c>
      <c r="K173" s="87">
        <f t="shared" si="10"/>
        <v>59829</v>
      </c>
      <c r="L173" s="85" t="s">
        <v>44</v>
      </c>
      <c r="M173" s="85" t="s">
        <v>31</v>
      </c>
      <c r="N173" s="85" t="s">
        <v>28</v>
      </c>
      <c r="O173" s="109"/>
      <c r="P173" s="88" t="str">
        <f>IF(D:D&gt;800000000,_xlfn.XLOOKUP(B:B,DROPLIST!G:G,DROPLIST!H:H)&amp;RIGHT(C173,3)&amp;"-"&amp;RIGHT(D173,5),_xlfn.XLOOKUP(B:B,DROPLIST!G:G,DROPLIST!H:H)&amp;RIGHT(C173,3)&amp;"-"&amp;_xlfn.XLOOKUP(D:D,Tabela2[SAP Code],Tabela2[Coluna1]))</f>
        <v>SV131-45220</v>
      </c>
      <c r="Q173" s="88" t="e">
        <f>_xlfn.XLOOKUP(B:B,DROPLIST!G:G,DROPLIST!H:H) &amp; RIGHT(C173,3) &amp; "-" &amp; RIGHT(D173,5) &amp; "-" &amp; IFERROR(LEFT(#REF!, FIND(" ",#REF!)-1),#REF!) &amp; "-" &amp; _xlfn.XLOOKUP(L:L,DROPLIST!D:D,DROPLIST!E:E)</f>
        <v>#REF!</v>
      </c>
      <c r="R173" s="88" t="str">
        <f>IF(N:N&lt;&gt;"APROVADO","N/A",IF(IFERROR(_xlfn.XLOOKUP(P:P,PROJETOS!A:A,PROJETOS!A:A),"INSERIR ID DE PROJETO")="INSERIR ID DE PROJETO","INSERIR ID DE PROJETO","PROJETO INSERIDO"))</f>
        <v>N/A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</row>
    <row r="174" spans="1:132" s="22" customFormat="1" ht="20.100000000000001" customHeight="1" thickTop="1" thickBot="1" x14ac:dyDescent="0.3">
      <c r="A174" s="109">
        <v>45597</v>
      </c>
      <c r="B174" s="84" t="s">
        <v>19</v>
      </c>
      <c r="C174" s="84">
        <v>20240130</v>
      </c>
      <c r="D174" s="115">
        <v>800045144</v>
      </c>
      <c r="E174" s="132" t="str" cm="1">
        <f t="array" ref="E174">_xlfn.XLOOKUP(D174,Tabela2[[#All],[SAP Code]],Tabela2[[#All],[Supplier Name]])</f>
        <v>NEO STEEL SA</v>
      </c>
      <c r="F174" s="85" t="s">
        <v>35</v>
      </c>
      <c r="G174" s="120">
        <v>2598895.91</v>
      </c>
      <c r="H174" s="86">
        <v>2598895.91</v>
      </c>
      <c r="I174" s="86">
        <v>8853195.6400000006</v>
      </c>
      <c r="J174" s="87">
        <f t="shared" si="9"/>
        <v>-6254299.7300000004</v>
      </c>
      <c r="K174" s="87">
        <f t="shared" si="10"/>
        <v>-6254299.7300000004</v>
      </c>
      <c r="L174" s="85" t="s">
        <v>25</v>
      </c>
      <c r="M174" s="85" t="s">
        <v>22</v>
      </c>
      <c r="N174" s="85" t="s">
        <v>53</v>
      </c>
      <c r="O174" s="109"/>
      <c r="P174" s="88" t="str">
        <f>IF(D:D&gt;800000000,_xlfn.XLOOKUP(B:B,DROPLIST!G:G,DROPLIST!H:H)&amp;RIGHT(C174,3)&amp;"-"&amp;RIGHT(D174,5),_xlfn.XLOOKUP(B:B,DROPLIST!G:G,DROPLIST!H:H)&amp;RIGHT(C174,3)&amp;"-"&amp;_xlfn.XLOOKUP(D:D,Tabela2[SAP Code],Tabela2[Coluna1]))</f>
        <v>SV130-45144</v>
      </c>
      <c r="Q174" s="88" t="e">
        <f>_xlfn.XLOOKUP(B:B,DROPLIST!G:G,DROPLIST!H:H) &amp; RIGHT(C174,3) &amp; "-" &amp; RIGHT(D174,5) &amp; "-" &amp; IFERROR(LEFT(#REF!, FIND(" ",#REF!)-1),#REF!) &amp; "-" &amp; _xlfn.XLOOKUP(L:L,DROPLIST!D:D,DROPLIST!E:E)</f>
        <v>#REF!</v>
      </c>
      <c r="R174" s="88" t="str">
        <f>IF(N:N&lt;&gt;"APROVADO","N/A",IF(IFERROR(_xlfn.XLOOKUP(P:P,PROJETOS!A:A,PROJETOS!A:A),"INSERIR ID DE PROJETO")="INSERIR ID DE PROJETO","INSERIR ID DE PROJETO","PROJETO INSERIDO"))</f>
        <v>N/A</v>
      </c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</row>
    <row r="175" spans="1:132" s="22" customFormat="1" ht="20.100000000000001" customHeight="1" thickTop="1" thickBot="1" x14ac:dyDescent="0.3">
      <c r="A175" s="109">
        <v>45597</v>
      </c>
      <c r="B175" s="84" t="s">
        <v>19</v>
      </c>
      <c r="C175" s="84">
        <v>20240131</v>
      </c>
      <c r="D175" s="115">
        <v>800006506</v>
      </c>
      <c r="E175" s="132" t="str" cm="1">
        <f t="array" ref="E175">_xlfn.XLOOKUP(D175,Tabela2[[#All],[SAP Code]],Tabela2[[#All],[Supplier Name]])</f>
        <v>SKF DO BRASIL LTDA</v>
      </c>
      <c r="F175" s="85" t="s">
        <v>50</v>
      </c>
      <c r="G175" s="120">
        <v>3194706.18</v>
      </c>
      <c r="H175" s="86">
        <v>3194706.18</v>
      </c>
      <c r="I175" s="86">
        <v>0</v>
      </c>
      <c r="J175" s="87">
        <f t="shared" si="9"/>
        <v>3194706.18</v>
      </c>
      <c r="K175" s="87">
        <f t="shared" si="10"/>
        <v>3194706.18</v>
      </c>
      <c r="L175" s="85" t="s">
        <v>54</v>
      </c>
      <c r="M175" s="85" t="s">
        <v>29</v>
      </c>
      <c r="N175" s="85" t="s">
        <v>28</v>
      </c>
      <c r="O175" s="109"/>
      <c r="P175" s="88" t="str">
        <f>IF(D:D&gt;800000000,_xlfn.XLOOKUP(B:B,DROPLIST!G:G,DROPLIST!H:H)&amp;RIGHT(C175,3)&amp;"-"&amp;RIGHT(D175,5),_xlfn.XLOOKUP(B:B,DROPLIST!G:G,DROPLIST!H:H)&amp;RIGHT(C175,3)&amp;"-"&amp;_xlfn.XLOOKUP(D:D,Tabela2[SAP Code],Tabela2[Coluna1]))</f>
        <v>SV131-06506</v>
      </c>
      <c r="Q175" s="88" t="e">
        <f>_xlfn.XLOOKUP(B:B,DROPLIST!G:G,DROPLIST!H:H) &amp; RIGHT(C175,3) &amp; "-" &amp; RIGHT(D175,5) &amp; "-" &amp; IFERROR(LEFT(#REF!, FIND(" ",#REF!)-1),#REF!) &amp; "-" &amp; _xlfn.XLOOKUP(L:L,DROPLIST!D:D,DROPLIST!E:E)</f>
        <v>#REF!</v>
      </c>
      <c r="R175" s="88" t="str">
        <f>IF(N:N&lt;&gt;"APROVADO","N/A",IF(IFERROR(_xlfn.XLOOKUP(P:P,PROJETOS!A:A,PROJETOS!A:A),"INSERIR ID DE PROJETO")="INSERIR ID DE PROJETO","INSERIR ID DE PROJETO","PROJETO INSERIDO"))</f>
        <v>N/A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</row>
    <row r="176" spans="1:132" s="22" customFormat="1" ht="20.100000000000001" customHeight="1" thickTop="1" thickBot="1" x14ac:dyDescent="0.3">
      <c r="A176" s="109">
        <v>45597</v>
      </c>
      <c r="B176" s="84" t="s">
        <v>19</v>
      </c>
      <c r="C176" s="84">
        <v>20240130</v>
      </c>
      <c r="D176" s="115">
        <v>800006356</v>
      </c>
      <c r="E176" s="132" t="str" cm="1">
        <f t="array" ref="E176">_xlfn.XLOOKUP(D176,Tabela2[[#All],[SAP Code]],Tabela2[[#All],[Supplier Name]])</f>
        <v>PLASCAR INDUSTRIA DE COMPONENTES PL</v>
      </c>
      <c r="F176" s="85" t="s">
        <v>35</v>
      </c>
      <c r="G176" s="120">
        <v>2196286.2400000002</v>
      </c>
      <c r="H176" s="86">
        <v>2196286.2400000002</v>
      </c>
      <c r="I176" s="86">
        <v>0</v>
      </c>
      <c r="J176" s="87">
        <f t="shared" si="9"/>
        <v>2196286.2400000002</v>
      </c>
      <c r="K176" s="87">
        <f t="shared" si="10"/>
        <v>2196286.2400000002</v>
      </c>
      <c r="L176" s="85" t="s">
        <v>32</v>
      </c>
      <c r="M176" s="85" t="s">
        <v>22</v>
      </c>
      <c r="N176" s="85" t="s">
        <v>28</v>
      </c>
      <c r="O176" s="109"/>
      <c r="P176" s="88" t="str">
        <f>IF(D:D&gt;800000000,_xlfn.XLOOKUP(B:B,DROPLIST!G:G,DROPLIST!H:H)&amp;RIGHT(C176,3)&amp;"-"&amp;RIGHT(D176,5),_xlfn.XLOOKUP(B:B,DROPLIST!G:G,DROPLIST!H:H)&amp;RIGHT(C176,3)&amp;"-"&amp;_xlfn.XLOOKUP(D:D,Tabela2[SAP Code],Tabela2[Coluna1]))</f>
        <v>SV130-06356</v>
      </c>
      <c r="Q176" s="88" t="e">
        <f>_xlfn.XLOOKUP(B:B,DROPLIST!G:G,DROPLIST!H:H) &amp; RIGHT(C176,3) &amp; "-" &amp; RIGHT(D176,5) &amp; "-" &amp; IFERROR(LEFT(#REF!, FIND(" ",#REF!)-1),#REF!) &amp; "-" &amp; _xlfn.XLOOKUP(L:L,DROPLIST!D:D,DROPLIST!E:E)</f>
        <v>#REF!</v>
      </c>
      <c r="R176" s="88" t="str">
        <f>IF(N:N&lt;&gt;"APROVADO","N/A",IF(IFERROR(_xlfn.XLOOKUP(P:P,PROJETOS!A:A,PROJETOS!A:A),"INSERIR ID DE PROJETO")="INSERIR ID DE PROJETO","INSERIR ID DE PROJETO","PROJETO INSERIDO"))</f>
        <v>N/A</v>
      </c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</row>
    <row r="177" spans="1:132" s="22" customFormat="1" ht="20.100000000000001" customHeight="1" thickTop="1" thickBot="1" x14ac:dyDescent="0.3">
      <c r="A177" s="109">
        <v>45597</v>
      </c>
      <c r="B177" s="84" t="s">
        <v>19</v>
      </c>
      <c r="C177" s="84">
        <v>20240131</v>
      </c>
      <c r="D177" s="115">
        <v>800012939</v>
      </c>
      <c r="E177" s="132" t="str" cm="1">
        <f t="array" ref="E177">_xlfn.XLOOKUP(D177,Tabela2[[#All],[SAP Code]],Tabela2[[#All],[Supplier Name]])</f>
        <v>EDSCHA DO BRASIL LTDA</v>
      </c>
      <c r="F177" s="85" t="s">
        <v>50</v>
      </c>
      <c r="G177" s="120">
        <v>1665024.9000000004</v>
      </c>
      <c r="H177" s="86">
        <v>1665024.9000000004</v>
      </c>
      <c r="I177" s="86">
        <v>0</v>
      </c>
      <c r="J177" s="87">
        <f t="shared" si="9"/>
        <v>1665024.9000000004</v>
      </c>
      <c r="K177" s="87">
        <f t="shared" si="10"/>
        <v>1665024.9000000004</v>
      </c>
      <c r="L177" s="85" t="s">
        <v>51</v>
      </c>
      <c r="M177" s="85" t="s">
        <v>22</v>
      </c>
      <c r="N177" s="85" t="s">
        <v>28</v>
      </c>
      <c r="O177" s="109"/>
      <c r="P177" s="88" t="str">
        <f>IF(D:D&gt;800000000,_xlfn.XLOOKUP(B:B,DROPLIST!G:G,DROPLIST!H:H)&amp;RIGHT(C177,3)&amp;"-"&amp;RIGHT(D177,5),_xlfn.XLOOKUP(B:B,DROPLIST!G:G,DROPLIST!H:H)&amp;RIGHT(C177,3)&amp;"-"&amp;_xlfn.XLOOKUP(D:D,Tabela2[SAP Code],Tabela2[Coluna1]))</f>
        <v>SV131-12939</v>
      </c>
      <c r="Q177" s="88" t="e">
        <f>_xlfn.XLOOKUP(B:B,DROPLIST!G:G,DROPLIST!H:H) &amp; RIGHT(C177,3) &amp; "-" &amp; RIGHT(D177,5) &amp; "-" &amp; IFERROR(LEFT(#REF!, FIND(" ",#REF!)-1),#REF!) &amp; "-" &amp; _xlfn.XLOOKUP(L:L,DROPLIST!D:D,DROPLIST!E:E)</f>
        <v>#REF!</v>
      </c>
      <c r="R177" s="88" t="str">
        <f>IF(N:N&lt;&gt;"APROVADO","N/A",IF(IFERROR(_xlfn.XLOOKUP(P:P,PROJETOS!A:A,PROJETOS!A:A),"INSERIR ID DE PROJETO")="INSERIR ID DE PROJETO","INSERIR ID DE PROJETO","PROJETO INSERIDO"))</f>
        <v>N/A</v>
      </c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</row>
    <row r="178" spans="1:132" s="22" customFormat="1" ht="20.100000000000001" customHeight="1" thickTop="1" thickBot="1" x14ac:dyDescent="0.3">
      <c r="A178" s="109">
        <v>45597</v>
      </c>
      <c r="B178" s="84" t="s">
        <v>19</v>
      </c>
      <c r="C178" s="84">
        <v>20240131</v>
      </c>
      <c r="D178" s="115">
        <v>800039880</v>
      </c>
      <c r="E178" s="132" t="str" cm="1">
        <f t="array" ref="E178">_xlfn.XLOOKUP(D178,Tabela2[[#All],[SAP Code]],Tabela2[[#All],[Supplier Name]])</f>
        <v>HI-LEX DO BRASIL LTDA</v>
      </c>
      <c r="F178" s="85" t="s">
        <v>50</v>
      </c>
      <c r="G178" s="120">
        <v>1533000</v>
      </c>
      <c r="H178" s="86">
        <v>1533000</v>
      </c>
      <c r="I178" s="86">
        <v>0</v>
      </c>
      <c r="J178" s="87">
        <f t="shared" si="9"/>
        <v>1533000</v>
      </c>
      <c r="K178" s="87">
        <f t="shared" si="10"/>
        <v>1533000</v>
      </c>
      <c r="L178" s="85" t="s">
        <v>49</v>
      </c>
      <c r="M178" s="85" t="s">
        <v>31</v>
      </c>
      <c r="N178" s="85" t="s">
        <v>28</v>
      </c>
      <c r="O178" s="109"/>
      <c r="P178" s="88" t="str">
        <f>IF(D:D&gt;800000000,_xlfn.XLOOKUP(B:B,DROPLIST!G:G,DROPLIST!H:H)&amp;RIGHT(C178,3)&amp;"-"&amp;RIGHT(D178,5),_xlfn.XLOOKUP(B:B,DROPLIST!G:G,DROPLIST!H:H)&amp;RIGHT(C178,3)&amp;"-"&amp;_xlfn.XLOOKUP(D:D,Tabela2[SAP Code],Tabela2[Coluna1]))</f>
        <v>SV131-39880</v>
      </c>
      <c r="Q178" s="88" t="e">
        <f>_xlfn.XLOOKUP(B:B,DROPLIST!G:G,DROPLIST!H:H) &amp; RIGHT(C178,3) &amp; "-" &amp; RIGHT(D178,5) &amp; "-" &amp; IFERROR(LEFT(#REF!, FIND(" ",#REF!)-1),#REF!) &amp; "-" &amp; _xlfn.XLOOKUP(L:L,DROPLIST!D:D,DROPLIST!E:E)</f>
        <v>#REF!</v>
      </c>
      <c r="R178" s="88" t="str">
        <f>IF(N:N&lt;&gt;"APROVADO","N/A",IF(IFERROR(_xlfn.XLOOKUP(P:P,PROJETOS!A:A,PROJETOS!A:A),"INSERIR ID DE PROJETO")="INSERIR ID DE PROJETO","INSERIR ID DE PROJETO","PROJETO INSERIDO"))</f>
        <v>N/A</v>
      </c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</row>
    <row r="179" spans="1:132" s="22" customFormat="1" ht="20.100000000000001" customHeight="1" thickTop="1" thickBot="1" x14ac:dyDescent="0.3">
      <c r="A179" s="109">
        <v>45597</v>
      </c>
      <c r="B179" s="84" t="s">
        <v>19</v>
      </c>
      <c r="C179" s="84">
        <v>20240131</v>
      </c>
      <c r="D179" s="115">
        <v>800006192</v>
      </c>
      <c r="E179" s="132" t="str" cm="1">
        <f t="array" ref="E179">_xlfn.XLOOKUP(D179,Tabela2[[#All],[SAP Code]],Tabela2[[#All],[Supplier Name]])</f>
        <v>METALKRAFT S/A SISTEMAS AUTOMOTIVOS</v>
      </c>
      <c r="F179" s="85" t="s">
        <v>50</v>
      </c>
      <c r="G179" s="120">
        <v>1250000</v>
      </c>
      <c r="H179" s="86">
        <v>1250000</v>
      </c>
      <c r="I179" s="86">
        <v>0</v>
      </c>
      <c r="J179" s="87">
        <f t="shared" si="9"/>
        <v>1250000</v>
      </c>
      <c r="K179" s="87">
        <f t="shared" ref="K179:K210" si="11">IF(I179=0,H179,J179)</f>
        <v>1250000</v>
      </c>
      <c r="L179" s="85" t="s">
        <v>49</v>
      </c>
      <c r="M179" s="85" t="s">
        <v>22</v>
      </c>
      <c r="N179" s="85" t="s">
        <v>28</v>
      </c>
      <c r="O179" s="109"/>
      <c r="P179" s="88" t="str">
        <f>IF(D:D&gt;800000000,_xlfn.XLOOKUP(B:B,DROPLIST!G:G,DROPLIST!H:H)&amp;RIGHT(C179,3)&amp;"-"&amp;RIGHT(D179,5),_xlfn.XLOOKUP(B:B,DROPLIST!G:G,DROPLIST!H:H)&amp;RIGHT(C179,3)&amp;"-"&amp;_xlfn.XLOOKUP(D:D,Tabela2[SAP Code],Tabela2[Coluna1]))</f>
        <v>SV131-06192</v>
      </c>
      <c r="Q179" s="88" t="e">
        <f>_xlfn.XLOOKUP(B:B,DROPLIST!G:G,DROPLIST!H:H) &amp; RIGHT(C179,3) &amp; "-" &amp; RIGHT(D179,5) &amp; "-" &amp; IFERROR(LEFT(#REF!, FIND(" ",#REF!)-1),#REF!) &amp; "-" &amp; _xlfn.XLOOKUP(L:L,DROPLIST!D:D,DROPLIST!E:E)</f>
        <v>#REF!</v>
      </c>
      <c r="R179" s="88" t="str">
        <f>IF(N:N&lt;&gt;"APROVADO","N/A",IF(IFERROR(_xlfn.XLOOKUP(P:P,PROJETOS!A:A,PROJETOS!A:A),"INSERIR ID DE PROJETO")="INSERIR ID DE PROJETO","INSERIR ID DE PROJETO","PROJETO INSERIDO"))</f>
        <v>N/A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</row>
    <row r="180" spans="1:132" s="22" customFormat="1" ht="20.100000000000001" customHeight="1" thickTop="1" thickBot="1" x14ac:dyDescent="0.3">
      <c r="A180" s="109">
        <v>45597</v>
      </c>
      <c r="B180" s="84" t="s">
        <v>19</v>
      </c>
      <c r="C180" s="84">
        <v>20240130</v>
      </c>
      <c r="D180" s="115">
        <v>800005713</v>
      </c>
      <c r="E180" s="132" t="str" cm="1">
        <f t="array" ref="E180">_xlfn.XLOOKUP(D180,Tabela2[[#All],[SAP Code]],Tabela2[[#All],[Supplier Name]])</f>
        <v>CEBI BRASIL LTDA</v>
      </c>
      <c r="F180" s="85" t="s">
        <v>35</v>
      </c>
      <c r="G180" s="120">
        <v>1150751.3999999999</v>
      </c>
      <c r="H180" s="86">
        <v>1150751.3999999999</v>
      </c>
      <c r="I180" s="86">
        <v>0</v>
      </c>
      <c r="J180" s="87">
        <f t="shared" si="9"/>
        <v>1150751.3999999999</v>
      </c>
      <c r="K180" s="87">
        <f t="shared" si="11"/>
        <v>1150751.3999999999</v>
      </c>
      <c r="L180" s="85" t="s">
        <v>32</v>
      </c>
      <c r="M180" s="85" t="s">
        <v>22</v>
      </c>
      <c r="N180" s="85" t="s">
        <v>28</v>
      </c>
      <c r="O180" s="109"/>
      <c r="P180" s="88" t="str">
        <f>IF(D:D&gt;800000000,_xlfn.XLOOKUP(B:B,DROPLIST!G:G,DROPLIST!H:H)&amp;RIGHT(C180,3)&amp;"-"&amp;RIGHT(D180,5),_xlfn.XLOOKUP(B:B,DROPLIST!G:G,DROPLIST!H:H)&amp;RIGHT(C180,3)&amp;"-"&amp;_xlfn.XLOOKUP(D:D,Tabela2[SAP Code],Tabela2[Coluna1]))</f>
        <v>SV130-05713</v>
      </c>
      <c r="Q180" s="88" t="e">
        <f>_xlfn.XLOOKUP(B:B,DROPLIST!G:G,DROPLIST!H:H) &amp; RIGHT(C180,3) &amp; "-" &amp; RIGHT(D180,5) &amp; "-" &amp; IFERROR(LEFT(#REF!, FIND(" ",#REF!)-1),#REF!) &amp; "-" &amp; _xlfn.XLOOKUP(L:L,DROPLIST!D:D,DROPLIST!E:E)</f>
        <v>#REF!</v>
      </c>
      <c r="R180" s="88" t="str">
        <f>IF(N:N&lt;&gt;"APROVADO","N/A",IF(IFERROR(_xlfn.XLOOKUP(P:P,PROJETOS!A:A,PROJETOS!A:A),"INSERIR ID DE PROJETO")="INSERIR ID DE PROJETO","INSERIR ID DE PROJETO","PROJETO INSERIDO"))</f>
        <v>N/A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</row>
    <row r="181" spans="1:132" s="22" customFormat="1" ht="20.100000000000001" customHeight="1" thickTop="1" thickBot="1" x14ac:dyDescent="0.3">
      <c r="A181" s="109">
        <v>45597</v>
      </c>
      <c r="B181" s="84" t="s">
        <v>19</v>
      </c>
      <c r="C181" s="84">
        <v>20240131</v>
      </c>
      <c r="D181" s="115">
        <v>800006101</v>
      </c>
      <c r="E181" s="132" t="str" cm="1">
        <f t="array" ref="E181">_xlfn.XLOOKUP(D181,Tabela2[[#All],[SAP Code]],Tabela2[[#All],[Supplier Name]])</f>
        <v>ITW DELFAST DO BRASIL LTDA.</v>
      </c>
      <c r="F181" s="85" t="s">
        <v>50</v>
      </c>
      <c r="G181" s="120">
        <v>300000</v>
      </c>
      <c r="H181" s="86">
        <v>300000</v>
      </c>
      <c r="I181" s="86">
        <v>0</v>
      </c>
      <c r="J181" s="87">
        <f t="shared" si="9"/>
        <v>300000</v>
      </c>
      <c r="K181" s="87">
        <f t="shared" si="11"/>
        <v>300000</v>
      </c>
      <c r="L181" s="85" t="s">
        <v>49</v>
      </c>
      <c r="M181" s="85" t="s">
        <v>31</v>
      </c>
      <c r="N181" s="85" t="s">
        <v>28</v>
      </c>
      <c r="O181" s="109"/>
      <c r="P181" s="88" t="str">
        <f>IF(D:D&gt;800000000,_xlfn.XLOOKUP(B:B,DROPLIST!G:G,DROPLIST!H:H)&amp;RIGHT(C181,3)&amp;"-"&amp;RIGHT(D181,5),_xlfn.XLOOKUP(B:B,DROPLIST!G:G,DROPLIST!H:H)&amp;RIGHT(C181,3)&amp;"-"&amp;_xlfn.XLOOKUP(D:D,Tabela2[SAP Code],Tabela2[Coluna1]))</f>
        <v>SV131-06101</v>
      </c>
      <c r="Q181" s="88" t="e">
        <f>_xlfn.XLOOKUP(B:B,DROPLIST!G:G,DROPLIST!H:H) &amp; RIGHT(C181,3) &amp; "-" &amp; RIGHT(D181,5) &amp; "-" &amp; IFERROR(LEFT(#REF!, FIND(" ",#REF!)-1),#REF!) &amp; "-" &amp; _xlfn.XLOOKUP(L:L,DROPLIST!D:D,DROPLIST!E:E)</f>
        <v>#REF!</v>
      </c>
      <c r="R181" s="88" t="str">
        <f>IF(N:N&lt;&gt;"APROVADO","N/A",IF(IFERROR(_xlfn.XLOOKUP(P:P,PROJETOS!A:A,PROJETOS!A:A),"INSERIR ID DE PROJETO")="INSERIR ID DE PROJETO","INSERIR ID DE PROJETO","PROJETO INSERIDO"))</f>
        <v>N/A</v>
      </c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</row>
    <row r="182" spans="1:132" s="22" customFormat="1" ht="20.100000000000001" customHeight="1" thickTop="1" thickBot="1" x14ac:dyDescent="0.3">
      <c r="A182" s="109">
        <v>45597</v>
      </c>
      <c r="B182" s="84" t="s">
        <v>19</v>
      </c>
      <c r="C182" s="84">
        <v>20240131</v>
      </c>
      <c r="D182" s="115">
        <v>800044299</v>
      </c>
      <c r="E182" s="132" t="str" cm="1">
        <f t="array" ref="E182">_xlfn.XLOOKUP(D182,Tabela2[[#All],[SAP Code]],Tabela2[[#All],[Supplier Name]])</f>
        <v>YAZAKI DO BRASIL LTDA</v>
      </c>
      <c r="F182" s="85" t="s">
        <v>50</v>
      </c>
      <c r="G182" s="120">
        <v>253920.13</v>
      </c>
      <c r="H182" s="86">
        <v>253920.13</v>
      </c>
      <c r="I182" s="86">
        <v>0</v>
      </c>
      <c r="J182" s="87">
        <f t="shared" si="9"/>
        <v>253920.13</v>
      </c>
      <c r="K182" s="87">
        <f t="shared" si="11"/>
        <v>253920.13</v>
      </c>
      <c r="L182" s="85" t="s">
        <v>44</v>
      </c>
      <c r="M182" s="85" t="s">
        <v>33</v>
      </c>
      <c r="N182" s="85" t="s">
        <v>28</v>
      </c>
      <c r="O182" s="109"/>
      <c r="P182" s="88" t="str">
        <f>IF(D:D&gt;800000000,_xlfn.XLOOKUP(B:B,DROPLIST!G:G,DROPLIST!H:H)&amp;RIGHT(C182,3)&amp;"-"&amp;RIGHT(D182,5),_xlfn.XLOOKUP(B:B,DROPLIST!G:G,DROPLIST!H:H)&amp;RIGHT(C182,3)&amp;"-"&amp;_xlfn.XLOOKUP(D:D,Tabela2[SAP Code],Tabela2[Coluna1]))</f>
        <v>SV131-44299</v>
      </c>
      <c r="Q182" s="88" t="e">
        <f>_xlfn.XLOOKUP(B:B,DROPLIST!G:G,DROPLIST!H:H) &amp; RIGHT(C182,3) &amp; "-" &amp; RIGHT(D182,5) &amp; "-" &amp; IFERROR(LEFT(#REF!, FIND(" ",#REF!)-1),#REF!) &amp; "-" &amp; _xlfn.XLOOKUP(L:L,DROPLIST!D:D,DROPLIST!E:E)</f>
        <v>#REF!</v>
      </c>
      <c r="R182" s="88" t="str">
        <f>IF(N:N&lt;&gt;"APROVADO","N/A",IF(IFERROR(_xlfn.XLOOKUP(P:P,PROJETOS!A:A,PROJETOS!A:A),"INSERIR ID DE PROJETO")="INSERIR ID DE PROJETO","INSERIR ID DE PROJETO","PROJETO INSERIDO"))</f>
        <v>N/A</v>
      </c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</row>
    <row r="183" spans="1:132" s="22" customFormat="1" ht="20.100000000000001" customHeight="1" thickTop="1" thickBot="1" x14ac:dyDescent="0.3">
      <c r="A183" s="109">
        <v>45597</v>
      </c>
      <c r="B183" s="84" t="s">
        <v>19</v>
      </c>
      <c r="C183" s="84">
        <v>20240130</v>
      </c>
      <c r="D183" s="115">
        <v>800034387</v>
      </c>
      <c r="E183" s="132" t="str" cm="1">
        <f t="array" ref="E183">_xlfn.XLOOKUP(D183,Tabela2[[#All],[SAP Code]],Tabela2[[#All],[Supplier Name]])</f>
        <v>IOCHPE-MAXION S.A.</v>
      </c>
      <c r="F183" s="85" t="s">
        <v>35</v>
      </c>
      <c r="G183" s="120">
        <v>166000</v>
      </c>
      <c r="H183" s="86">
        <v>166000</v>
      </c>
      <c r="I183" s="86">
        <v>0</v>
      </c>
      <c r="J183" s="87">
        <f t="shared" si="9"/>
        <v>166000</v>
      </c>
      <c r="K183" s="87">
        <f t="shared" si="11"/>
        <v>166000</v>
      </c>
      <c r="L183" s="85" t="s">
        <v>44</v>
      </c>
      <c r="M183" s="85"/>
      <c r="N183" s="85" t="s">
        <v>28</v>
      </c>
      <c r="O183" s="109"/>
      <c r="P183" s="88" t="str">
        <f>IF(D:D&gt;800000000,_xlfn.XLOOKUP(B:B,DROPLIST!G:G,DROPLIST!H:H)&amp;RIGHT(C183,3)&amp;"-"&amp;RIGHT(D183,5),_xlfn.XLOOKUP(B:B,DROPLIST!G:G,DROPLIST!H:H)&amp;RIGHT(C183,3)&amp;"-"&amp;_xlfn.XLOOKUP(D:D,Tabela2[SAP Code],Tabela2[Coluna1]))</f>
        <v>SV130-34387</v>
      </c>
      <c r="Q183" s="88" t="e">
        <f>_xlfn.XLOOKUP(B:B,DROPLIST!G:G,DROPLIST!H:H) &amp; RIGHT(C183,3) &amp; "-" &amp; RIGHT(D183,5) &amp; "-" &amp; IFERROR(LEFT(#REF!, FIND(" ",#REF!)-1),#REF!) &amp; "-" &amp; _xlfn.XLOOKUP(L:L,DROPLIST!D:D,DROPLIST!E:E)</f>
        <v>#REF!</v>
      </c>
      <c r="R183" s="88" t="str">
        <f>IF(N:N&lt;&gt;"APROVADO","N/A",IF(IFERROR(_xlfn.XLOOKUP(P:P,PROJETOS!A:A,PROJETOS!A:A),"INSERIR ID DE PROJETO")="INSERIR ID DE PROJETO","INSERIR ID DE PROJETO","PROJETO INSERIDO"))</f>
        <v>N/A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</row>
    <row r="184" spans="1:132" s="22" customFormat="1" ht="20.100000000000001" customHeight="1" thickTop="1" thickBot="1" x14ac:dyDescent="0.3">
      <c r="A184" s="109">
        <v>45597</v>
      </c>
      <c r="B184" s="84" t="s">
        <v>19</v>
      </c>
      <c r="C184" s="84">
        <v>20240131</v>
      </c>
      <c r="D184" s="115">
        <v>800003157</v>
      </c>
      <c r="E184" s="132" t="str" cm="1">
        <f t="array" ref="E184">_xlfn.XLOOKUP(D184,Tabela2[[#All],[SAP Code]],Tabela2[[#All],[Supplier Name]])</f>
        <v>STREPARAVA COMPONENTES AUTOMOTIVOS</v>
      </c>
      <c r="F184" s="85" t="s">
        <v>50</v>
      </c>
      <c r="G184" s="120">
        <v>150000</v>
      </c>
      <c r="H184" s="86">
        <v>150000</v>
      </c>
      <c r="I184" s="86">
        <v>0</v>
      </c>
      <c r="J184" s="87">
        <f t="shared" si="9"/>
        <v>150000</v>
      </c>
      <c r="K184" s="87">
        <f t="shared" si="11"/>
        <v>150000</v>
      </c>
      <c r="L184" s="85" t="s">
        <v>54</v>
      </c>
      <c r="M184" s="85" t="s">
        <v>52</v>
      </c>
      <c r="N184" s="85" t="s">
        <v>28</v>
      </c>
      <c r="O184" s="109"/>
      <c r="P184" s="88" t="str">
        <f>IF(D:D&gt;800000000,_xlfn.XLOOKUP(B:B,DROPLIST!G:G,DROPLIST!H:H)&amp;RIGHT(C184,3)&amp;"-"&amp;RIGHT(D184,5),_xlfn.XLOOKUP(B:B,DROPLIST!G:G,DROPLIST!H:H)&amp;RIGHT(C184,3)&amp;"-"&amp;_xlfn.XLOOKUP(D:D,Tabela2[SAP Code],Tabela2[Coluna1]))</f>
        <v>SV131-03157</v>
      </c>
      <c r="Q184" s="88" t="e">
        <f>_xlfn.XLOOKUP(B:B,DROPLIST!G:G,DROPLIST!H:H) &amp; RIGHT(C184,3) &amp; "-" &amp; RIGHT(D184,5) &amp; "-" &amp; IFERROR(LEFT(#REF!, FIND(" ",#REF!)-1),#REF!) &amp; "-" &amp; _xlfn.XLOOKUP(L:L,DROPLIST!D:D,DROPLIST!E:E)</f>
        <v>#REF!</v>
      </c>
      <c r="R184" s="88" t="str">
        <f>IF(N:N&lt;&gt;"APROVADO","N/A",IF(IFERROR(_xlfn.XLOOKUP(P:P,PROJETOS!A:A,PROJETOS!A:A),"INSERIR ID DE PROJETO")="INSERIR ID DE PROJETO","INSERIR ID DE PROJETO","PROJETO INSERIDO"))</f>
        <v>N/A</v>
      </c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</row>
    <row r="185" spans="1:132" s="22" customFormat="1" ht="20.100000000000001" customHeight="1" thickTop="1" thickBot="1" x14ac:dyDescent="0.3">
      <c r="A185" s="109">
        <v>45597</v>
      </c>
      <c r="B185" s="84" t="s">
        <v>19</v>
      </c>
      <c r="C185" s="84">
        <v>20240131</v>
      </c>
      <c r="D185" s="115">
        <v>800027082</v>
      </c>
      <c r="E185" s="132" t="str" cm="1">
        <f t="array" ref="E185">_xlfn.XLOOKUP(D185,Tabela2[[#All],[SAP Code]],Tabela2[[#All],[Supplier Name]])</f>
        <v>NICHIBRAS INDUSTRIA E COMERCIO LTDA</v>
      </c>
      <c r="F185" s="85" t="s">
        <v>50</v>
      </c>
      <c r="G185" s="120">
        <v>120000</v>
      </c>
      <c r="H185" s="86">
        <v>120000</v>
      </c>
      <c r="I185" s="86">
        <v>0</v>
      </c>
      <c r="J185" s="87">
        <f t="shared" si="9"/>
        <v>120000</v>
      </c>
      <c r="K185" s="87">
        <f t="shared" si="11"/>
        <v>120000</v>
      </c>
      <c r="L185" s="85" t="s">
        <v>49</v>
      </c>
      <c r="M185" s="85" t="s">
        <v>22</v>
      </c>
      <c r="N185" s="85" t="s">
        <v>28</v>
      </c>
      <c r="O185" s="109"/>
      <c r="P185" s="88" t="str">
        <f>IF(D:D&gt;800000000,_xlfn.XLOOKUP(B:B,DROPLIST!G:G,DROPLIST!H:H)&amp;RIGHT(C185,3)&amp;"-"&amp;RIGHT(D185,5),_xlfn.XLOOKUP(B:B,DROPLIST!G:G,DROPLIST!H:H)&amp;RIGHT(C185,3)&amp;"-"&amp;_xlfn.XLOOKUP(D:D,Tabela2[SAP Code],Tabela2[Coluna1]))</f>
        <v>SV131-27082</v>
      </c>
      <c r="Q185" s="88" t="e">
        <f>_xlfn.XLOOKUP(B:B,DROPLIST!G:G,DROPLIST!H:H) &amp; RIGHT(C185,3) &amp; "-" &amp; RIGHT(D185,5) &amp; "-" &amp; IFERROR(LEFT(#REF!, FIND(" ",#REF!)-1),#REF!) &amp; "-" &amp; _xlfn.XLOOKUP(L:L,DROPLIST!D:D,DROPLIST!E:E)</f>
        <v>#REF!</v>
      </c>
      <c r="R185" s="88" t="str">
        <f>IF(N:N&lt;&gt;"APROVADO","N/A",IF(IFERROR(_xlfn.XLOOKUP(P:P,PROJETOS!A:A,PROJETOS!A:A),"INSERIR ID DE PROJETO")="INSERIR ID DE PROJETO","INSERIR ID DE PROJETO","PROJETO INSERIDO"))</f>
        <v>N/A</v>
      </c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</row>
    <row r="186" spans="1:132" s="22" customFormat="1" ht="20.100000000000001" customHeight="1" thickTop="1" thickBot="1" x14ac:dyDescent="0.3">
      <c r="A186" s="109">
        <v>45597</v>
      </c>
      <c r="B186" s="84" t="s">
        <v>19</v>
      </c>
      <c r="C186" s="84">
        <v>20240131</v>
      </c>
      <c r="D186" s="115">
        <v>800043200</v>
      </c>
      <c r="E186" s="132" t="str" cm="1">
        <f t="array" ref="E186">_xlfn.XLOOKUP(D186,Tabela2[[#All],[SAP Code]],Tabela2[[#All],[Supplier Name]])</f>
        <v>METAL INDIANÁPOLIS EIRELI</v>
      </c>
      <c r="F186" s="85" t="s">
        <v>50</v>
      </c>
      <c r="G186" s="120">
        <v>100000</v>
      </c>
      <c r="H186" s="86">
        <v>100000</v>
      </c>
      <c r="I186" s="86">
        <v>0</v>
      </c>
      <c r="J186" s="87">
        <f t="shared" si="9"/>
        <v>100000</v>
      </c>
      <c r="K186" s="87">
        <f t="shared" si="11"/>
        <v>100000</v>
      </c>
      <c r="L186" s="85" t="s">
        <v>54</v>
      </c>
      <c r="M186" s="85" t="s">
        <v>22</v>
      </c>
      <c r="N186" s="85" t="s">
        <v>28</v>
      </c>
      <c r="O186" s="109"/>
      <c r="P186" s="88" t="str">
        <f>IF(D:D&gt;800000000,_xlfn.XLOOKUP(B:B,DROPLIST!G:G,DROPLIST!H:H)&amp;RIGHT(C186,3)&amp;"-"&amp;RIGHT(D186,5),_xlfn.XLOOKUP(B:B,DROPLIST!G:G,DROPLIST!H:H)&amp;RIGHT(C186,3)&amp;"-"&amp;_xlfn.XLOOKUP(D:D,Tabela2[SAP Code],Tabela2[Coluna1]))</f>
        <v>SV131-43200</v>
      </c>
      <c r="Q186" s="88" t="e">
        <f>_xlfn.XLOOKUP(B:B,DROPLIST!G:G,DROPLIST!H:H) &amp; RIGHT(C186,3) &amp; "-" &amp; RIGHT(D186,5) &amp; "-" &amp; IFERROR(LEFT(#REF!, FIND(" ",#REF!)-1),#REF!) &amp; "-" &amp; _xlfn.XLOOKUP(L:L,DROPLIST!D:D,DROPLIST!E:E)</f>
        <v>#REF!</v>
      </c>
      <c r="R186" s="88" t="str">
        <f>IF(N:N&lt;&gt;"APROVADO","N/A",IF(IFERROR(_xlfn.XLOOKUP(P:P,PROJETOS!A:A,PROJETOS!A:A),"INSERIR ID DE PROJETO")="INSERIR ID DE PROJETO","INSERIR ID DE PROJETO","PROJETO INSERIDO"))</f>
        <v>N/A</v>
      </c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</row>
    <row r="187" spans="1:132" s="22" customFormat="1" ht="20.100000000000001" customHeight="1" thickTop="1" thickBot="1" x14ac:dyDescent="0.3">
      <c r="A187" s="109">
        <v>45597</v>
      </c>
      <c r="B187" s="84" t="s">
        <v>19</v>
      </c>
      <c r="C187" s="84">
        <v>20240131</v>
      </c>
      <c r="D187" s="115">
        <v>800035074</v>
      </c>
      <c r="E187" s="132" t="str" cm="1">
        <f t="array" ref="E187">_xlfn.XLOOKUP(D187,Tabela2[[#All],[SAP Code]],Tabela2[[#All],[Supplier Name]])</f>
        <v>JSP BRASIL IND. DE PLÁSTICOS LTDA</v>
      </c>
      <c r="F187" s="85" t="s">
        <v>50</v>
      </c>
      <c r="G187" s="120">
        <v>95000</v>
      </c>
      <c r="H187" s="86">
        <v>95000</v>
      </c>
      <c r="I187" s="86">
        <v>0</v>
      </c>
      <c r="J187" s="87">
        <f t="shared" si="9"/>
        <v>95000</v>
      </c>
      <c r="K187" s="87">
        <f t="shared" si="11"/>
        <v>95000</v>
      </c>
      <c r="L187" s="85" t="s">
        <v>49</v>
      </c>
      <c r="M187" s="85" t="s">
        <v>31</v>
      </c>
      <c r="N187" s="85" t="s">
        <v>28</v>
      </c>
      <c r="O187" s="109"/>
      <c r="P187" s="88" t="str">
        <f>IF(D:D&gt;800000000,_xlfn.XLOOKUP(B:B,DROPLIST!G:G,DROPLIST!H:H)&amp;RIGHT(C187,3)&amp;"-"&amp;RIGHT(D187,5),_xlfn.XLOOKUP(B:B,DROPLIST!G:G,DROPLIST!H:H)&amp;RIGHT(C187,3)&amp;"-"&amp;_xlfn.XLOOKUP(D:D,Tabela2[SAP Code],Tabela2[Coluna1]))</f>
        <v>SV131-35074</v>
      </c>
      <c r="Q187" s="88" t="e">
        <f>_xlfn.XLOOKUP(B:B,DROPLIST!G:G,DROPLIST!H:H) &amp; RIGHT(C187,3) &amp; "-" &amp; RIGHT(D187,5) &amp; "-" &amp; IFERROR(LEFT(#REF!, FIND(" ",#REF!)-1),#REF!) &amp; "-" &amp; _xlfn.XLOOKUP(L:L,DROPLIST!D:D,DROPLIST!E:E)</f>
        <v>#REF!</v>
      </c>
      <c r="R187" s="88" t="str">
        <f>IF(N:N&lt;&gt;"APROVADO","N/A",IF(IFERROR(_xlfn.XLOOKUP(P:P,PROJETOS!A:A,PROJETOS!A:A),"INSERIR ID DE PROJETO")="INSERIR ID DE PROJETO","INSERIR ID DE PROJETO","PROJETO INSERIDO"))</f>
        <v>N/A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</row>
    <row r="188" spans="1:132" s="22" customFormat="1" ht="20.100000000000001" customHeight="1" thickTop="1" thickBot="1" x14ac:dyDescent="0.3">
      <c r="A188" s="109">
        <v>45600</v>
      </c>
      <c r="B188" s="84" t="s">
        <v>19</v>
      </c>
      <c r="C188" s="84">
        <v>20240131</v>
      </c>
      <c r="D188" s="115">
        <v>800006372</v>
      </c>
      <c r="E188" s="132" t="str" cm="1">
        <f t="array" ref="E188">_xlfn.XLOOKUP(D188,Tabela2[[#All],[SAP Code]],Tabela2[[#All],[Supplier Name]])</f>
        <v>SUMIRIKO DO BRASIL IND DE BORRACHAS</v>
      </c>
      <c r="F188" s="85" t="s">
        <v>50</v>
      </c>
      <c r="G188" s="120">
        <v>2250000</v>
      </c>
      <c r="H188" s="86">
        <v>2250000</v>
      </c>
      <c r="I188" s="86">
        <v>0</v>
      </c>
      <c r="J188" s="87">
        <f t="shared" si="9"/>
        <v>2250000</v>
      </c>
      <c r="K188" s="87">
        <f t="shared" si="11"/>
        <v>2250000</v>
      </c>
      <c r="L188" s="85" t="s">
        <v>49</v>
      </c>
      <c r="M188" s="85" t="s">
        <v>31</v>
      </c>
      <c r="N188" s="85" t="s">
        <v>28</v>
      </c>
      <c r="O188" s="109"/>
      <c r="P188" s="88" t="str">
        <f>IF(D:D&gt;800000000,_xlfn.XLOOKUP(B:B,DROPLIST!G:G,DROPLIST!H:H)&amp;RIGHT(C188,3)&amp;"-"&amp;RIGHT(D188,5),_xlfn.XLOOKUP(B:B,DROPLIST!G:G,DROPLIST!H:H)&amp;RIGHT(C188,3)&amp;"-"&amp;_xlfn.XLOOKUP(D:D,Tabela2[SAP Code],Tabela2[Coluna1]))</f>
        <v>SV131-06372</v>
      </c>
      <c r="Q188" s="88" t="e">
        <f>_xlfn.XLOOKUP(B:B,DROPLIST!G:G,DROPLIST!H:H) &amp; RIGHT(C188,3) &amp; "-" &amp; RIGHT(D188,5) &amp; "-" &amp; IFERROR(LEFT(#REF!, FIND(" ",#REF!)-1),#REF!) &amp; "-" &amp; _xlfn.XLOOKUP(L:L,DROPLIST!D:D,DROPLIST!E:E)</f>
        <v>#REF!</v>
      </c>
      <c r="R188" s="88" t="str">
        <f>IF(N:N&lt;&gt;"APROVADO","N/A",IF(IFERROR(_xlfn.XLOOKUP(P:P,PROJETOS!A:A,PROJETOS!A:A),"INSERIR ID DE PROJETO")="INSERIR ID DE PROJETO","INSERIR ID DE PROJETO","PROJETO INSERIDO"))</f>
        <v>N/A</v>
      </c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</row>
    <row r="189" spans="1:132" s="22" customFormat="1" ht="20.100000000000001" customHeight="1" thickTop="1" thickBot="1" x14ac:dyDescent="0.3">
      <c r="A189" s="109">
        <v>45600</v>
      </c>
      <c r="B189" s="84" t="s">
        <v>19</v>
      </c>
      <c r="C189" s="84">
        <v>20240130</v>
      </c>
      <c r="D189" s="115">
        <v>800031000</v>
      </c>
      <c r="E189" s="132" t="str" cm="1">
        <f t="array" ref="E189">_xlfn.XLOOKUP(D189,Tabela2[[#All],[SAP Code]],Tabela2[[#All],[Supplier Name]])</f>
        <v>MARELLI IND COM COMP AUTOM BRASIL L</v>
      </c>
      <c r="F189" s="85" t="s">
        <v>35</v>
      </c>
      <c r="G189" s="120">
        <v>1977600</v>
      </c>
      <c r="H189" s="86">
        <v>1977600</v>
      </c>
      <c r="I189" s="86">
        <v>0</v>
      </c>
      <c r="J189" s="87">
        <f t="shared" si="9"/>
        <v>1977600</v>
      </c>
      <c r="K189" s="87">
        <f t="shared" si="11"/>
        <v>1977600</v>
      </c>
      <c r="L189" s="85" t="s">
        <v>44</v>
      </c>
      <c r="M189" s="85" t="s">
        <v>22</v>
      </c>
      <c r="N189" s="85" t="s">
        <v>28</v>
      </c>
      <c r="O189" s="109"/>
      <c r="P189" s="88" t="str">
        <f>IF(D:D&gt;800000000,_xlfn.XLOOKUP(B:B,DROPLIST!G:G,DROPLIST!H:H)&amp;RIGHT(C189,3)&amp;"-"&amp;RIGHT(D189,5),_xlfn.XLOOKUP(B:B,DROPLIST!G:G,DROPLIST!H:H)&amp;RIGHT(C189,3)&amp;"-"&amp;_xlfn.XLOOKUP(D:D,Tabela2[SAP Code],Tabela2[Coluna1]))</f>
        <v>SV130-31000</v>
      </c>
      <c r="Q189" s="88" t="e">
        <f>_xlfn.XLOOKUP(B:B,DROPLIST!G:G,DROPLIST!H:H) &amp; RIGHT(C189,3) &amp; "-" &amp; RIGHT(D189,5) &amp; "-" &amp; IFERROR(LEFT(#REF!, FIND(" ",#REF!)-1),#REF!) &amp; "-" &amp; _xlfn.XLOOKUP(L:L,DROPLIST!D:D,DROPLIST!E:E)</f>
        <v>#REF!</v>
      </c>
      <c r="R189" s="88" t="str">
        <f>IF(N:N&lt;&gt;"APROVADO","N/A",IF(IFERROR(_xlfn.XLOOKUP(P:P,PROJETOS!A:A,PROJETOS!A:A),"INSERIR ID DE PROJETO")="INSERIR ID DE PROJETO","INSERIR ID DE PROJETO","PROJETO INSERIDO"))</f>
        <v>N/A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</row>
    <row r="190" spans="1:132" s="22" customFormat="1" ht="20.100000000000001" customHeight="1" thickTop="1" thickBot="1" x14ac:dyDescent="0.3">
      <c r="A190" s="109">
        <v>45600</v>
      </c>
      <c r="B190" s="84" t="s">
        <v>19</v>
      </c>
      <c r="C190" s="84">
        <v>20240131</v>
      </c>
      <c r="D190" s="115">
        <v>800016783</v>
      </c>
      <c r="E190" s="132" t="str" cm="1">
        <f t="array" ref="E190">_xlfn.XLOOKUP(D190,Tabela2[[#All],[SAP Code]],Tabela2[[#All],[Supplier Name]])</f>
        <v>MANN+HUMMEL BRASIL LTDA</v>
      </c>
      <c r="F190" s="85" t="s">
        <v>50</v>
      </c>
      <c r="G190" s="120">
        <v>800000</v>
      </c>
      <c r="H190" s="86">
        <v>800000</v>
      </c>
      <c r="I190" s="86">
        <v>0</v>
      </c>
      <c r="J190" s="87">
        <f t="shared" si="9"/>
        <v>800000</v>
      </c>
      <c r="K190" s="87">
        <f t="shared" si="11"/>
        <v>800000</v>
      </c>
      <c r="L190" s="85" t="s">
        <v>49</v>
      </c>
      <c r="M190" s="85"/>
      <c r="N190" s="85" t="s">
        <v>28</v>
      </c>
      <c r="O190" s="109"/>
      <c r="P190" s="88" t="str">
        <f>IF(D:D&gt;800000000,_xlfn.XLOOKUP(B:B,DROPLIST!G:G,DROPLIST!H:H)&amp;RIGHT(C190,3)&amp;"-"&amp;RIGHT(D190,5),_xlfn.XLOOKUP(B:B,DROPLIST!G:G,DROPLIST!H:H)&amp;RIGHT(C190,3)&amp;"-"&amp;_xlfn.XLOOKUP(D:D,Tabela2[SAP Code],Tabela2[Coluna1]))</f>
        <v>SV131-16783</v>
      </c>
      <c r="Q190" s="88" t="e">
        <f>_xlfn.XLOOKUP(B:B,DROPLIST!G:G,DROPLIST!H:H) &amp; RIGHT(C190,3) &amp; "-" &amp; RIGHT(D190,5) &amp; "-" &amp; IFERROR(LEFT(#REF!, FIND(" ",#REF!)-1),#REF!) &amp; "-" &amp; _xlfn.XLOOKUP(L:L,DROPLIST!D:D,DROPLIST!E:E)</f>
        <v>#REF!</v>
      </c>
      <c r="R190" s="88" t="str">
        <f>IF(N:N&lt;&gt;"APROVADO","N/A",IF(IFERROR(_xlfn.XLOOKUP(P:P,PROJETOS!A:A,PROJETOS!A:A),"INSERIR ID DE PROJETO")="INSERIR ID DE PROJETO","INSERIR ID DE PROJETO","PROJETO INSERIDO"))</f>
        <v>N/A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</row>
    <row r="191" spans="1:132" s="22" customFormat="1" ht="20.100000000000001" customHeight="1" thickTop="1" thickBot="1" x14ac:dyDescent="0.3">
      <c r="A191" s="109">
        <v>45600</v>
      </c>
      <c r="B191" s="84" t="s">
        <v>19</v>
      </c>
      <c r="C191" s="84">
        <v>20240131</v>
      </c>
      <c r="D191" s="115">
        <v>800005169</v>
      </c>
      <c r="E191" s="132" t="str" cm="1">
        <f t="array" ref="E191">_xlfn.XLOOKUP(D191,Tabela2[[#All],[SAP Code]],Tabela2[[#All],[Supplier Name]])</f>
        <v>MANN+HUMMEL BRASIL LTDA.</v>
      </c>
      <c r="F191" s="85" t="s">
        <v>50</v>
      </c>
      <c r="G191" s="120">
        <v>800000</v>
      </c>
      <c r="H191" s="86">
        <v>800000</v>
      </c>
      <c r="I191" s="86">
        <v>0</v>
      </c>
      <c r="J191" s="87">
        <f t="shared" si="9"/>
        <v>800000</v>
      </c>
      <c r="K191" s="87">
        <f t="shared" si="11"/>
        <v>800000</v>
      </c>
      <c r="L191" s="85" t="s">
        <v>49</v>
      </c>
      <c r="M191" s="85" t="s">
        <v>22</v>
      </c>
      <c r="N191" s="85" t="s">
        <v>28</v>
      </c>
      <c r="O191" s="109"/>
      <c r="P191" s="88" t="str">
        <f>IF(D:D&gt;800000000,_xlfn.XLOOKUP(B:B,DROPLIST!G:G,DROPLIST!H:H)&amp;RIGHT(C191,3)&amp;"-"&amp;RIGHT(D191,5),_xlfn.XLOOKUP(B:B,DROPLIST!G:G,DROPLIST!H:H)&amp;RIGHT(C191,3)&amp;"-"&amp;_xlfn.XLOOKUP(D:D,Tabela2[SAP Code],Tabela2[Coluna1]))</f>
        <v>SV131-05169</v>
      </c>
      <c r="Q191" s="88" t="e">
        <f>_xlfn.XLOOKUP(B:B,DROPLIST!G:G,DROPLIST!H:H) &amp; RIGHT(C191,3) &amp; "-" &amp; RIGHT(D191,5) &amp; "-" &amp; IFERROR(LEFT(#REF!, FIND(" ",#REF!)-1),#REF!) &amp; "-" &amp; _xlfn.XLOOKUP(L:L,DROPLIST!D:D,DROPLIST!E:E)</f>
        <v>#REF!</v>
      </c>
      <c r="R191" s="88" t="str">
        <f>IF(N:N&lt;&gt;"APROVADO","N/A",IF(IFERROR(_xlfn.XLOOKUP(P:P,PROJETOS!A:A,PROJETOS!A:A),"INSERIR ID DE PROJETO")="INSERIR ID DE PROJETO","INSERIR ID DE PROJETO","PROJETO INSERIDO"))</f>
        <v>N/A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</row>
    <row r="192" spans="1:132" s="22" customFormat="1" ht="20.100000000000001" customHeight="1" thickTop="1" thickBot="1" x14ac:dyDescent="0.3">
      <c r="A192" s="109">
        <v>45600</v>
      </c>
      <c r="B192" s="84" t="s">
        <v>19</v>
      </c>
      <c r="C192" s="84">
        <v>20240130</v>
      </c>
      <c r="D192" s="115">
        <v>800005741</v>
      </c>
      <c r="E192" s="132" t="str" cm="1">
        <f t="array" ref="E192">_xlfn.XLOOKUP(D192,Tabela2[[#All],[SAP Code]],Tabela2[[#All],[Supplier Name]])</f>
        <v>HBA HUTCHINSON BRASIL AUTOMOTIVE LT</v>
      </c>
      <c r="F192" s="85" t="s">
        <v>35</v>
      </c>
      <c r="G192" s="120">
        <v>435948.58999999991</v>
      </c>
      <c r="H192" s="86">
        <v>1282000</v>
      </c>
      <c r="I192" s="86">
        <v>1282000</v>
      </c>
      <c r="J192" s="87">
        <f t="shared" si="9"/>
        <v>0</v>
      </c>
      <c r="K192" s="87">
        <f t="shared" si="11"/>
        <v>0</v>
      </c>
      <c r="L192" s="85" t="s">
        <v>44</v>
      </c>
      <c r="M192" s="85" t="s">
        <v>22</v>
      </c>
      <c r="N192" s="85" t="s">
        <v>23</v>
      </c>
      <c r="O192" s="109">
        <v>45772</v>
      </c>
      <c r="P192" s="88" t="str">
        <f>IF(D:D&gt;800000000,_xlfn.XLOOKUP(B:B,DROPLIST!G:G,DROPLIST!H:H)&amp;RIGHT(C192,3)&amp;"-"&amp;RIGHT(D192,5),_xlfn.XLOOKUP(B:B,DROPLIST!G:G,DROPLIST!H:H)&amp;RIGHT(C192,3)&amp;"-"&amp;_xlfn.XLOOKUP(D:D,Tabela2[SAP Code],Tabela2[Coluna1]))</f>
        <v>SV130-05741</v>
      </c>
      <c r="Q192" s="88" t="e">
        <f>_xlfn.XLOOKUP(B:B,DROPLIST!G:G,DROPLIST!H:H) &amp; RIGHT(C192,3) &amp; "-" &amp; RIGHT(D192,5) &amp; "-" &amp; IFERROR(LEFT(#REF!, FIND(" ",#REF!)-1),#REF!) &amp; "-" &amp; _xlfn.XLOOKUP(L:L,DROPLIST!D:D,DROPLIST!E:E)</f>
        <v>#REF!</v>
      </c>
      <c r="R192" s="88" t="str">
        <f>IF(N:N&lt;&gt;"APROVADO","N/A",IF(IFERROR(_xlfn.XLOOKUP(P:P,PROJETOS!A:A,PROJETOS!A:A),"INSERIR ID DE PROJETO")="INSERIR ID DE PROJETO","INSERIR ID DE PROJETO","PROJETO INSERIDO"))</f>
        <v>PROJETO INSERIDO</v>
      </c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</row>
    <row r="193" spans="1:132" s="22" customFormat="1" ht="20.100000000000001" customHeight="1" thickTop="1" thickBot="1" x14ac:dyDescent="0.3">
      <c r="A193" s="109">
        <v>45601</v>
      </c>
      <c r="B193" s="84" t="s">
        <v>19</v>
      </c>
      <c r="C193" s="84">
        <v>20240130</v>
      </c>
      <c r="D193" s="115">
        <v>800036437</v>
      </c>
      <c r="E193" s="132" t="str" cm="1">
        <f t="array" ref="E193">_xlfn.XLOOKUP(D193,Tabela2[[#All],[SAP Code]],Tabela2[[#All],[Supplier Name]])</f>
        <v>KSR INTERNACIONAL CO.</v>
      </c>
      <c r="F193" s="85" t="s">
        <v>35</v>
      </c>
      <c r="G193" s="120">
        <v>1293664.68</v>
      </c>
      <c r="H193" s="86">
        <v>1293664.68</v>
      </c>
      <c r="I193" s="86">
        <v>0</v>
      </c>
      <c r="J193" s="87">
        <f t="shared" si="9"/>
        <v>1293664.68</v>
      </c>
      <c r="K193" s="87">
        <f t="shared" si="11"/>
        <v>1293664.68</v>
      </c>
      <c r="L193" s="85" t="s">
        <v>32</v>
      </c>
      <c r="M193" s="85" t="s">
        <v>22</v>
      </c>
      <c r="N193" s="85" t="s">
        <v>28</v>
      </c>
      <c r="O193" s="109"/>
      <c r="P193" s="88" t="str">
        <f>IF(D:D&gt;800000000,_xlfn.XLOOKUP(B:B,DROPLIST!G:G,DROPLIST!H:H)&amp;RIGHT(C193,3)&amp;"-"&amp;RIGHT(D193,5),_xlfn.XLOOKUP(B:B,DROPLIST!G:G,DROPLIST!H:H)&amp;RIGHT(C193,3)&amp;"-"&amp;_xlfn.XLOOKUP(D:D,Tabela2[SAP Code],Tabela2[Coluna1]))</f>
        <v>SV130-36437</v>
      </c>
      <c r="Q193" s="88" t="e">
        <f>_xlfn.XLOOKUP(B:B,DROPLIST!G:G,DROPLIST!H:H) &amp; RIGHT(C193,3) &amp; "-" &amp; RIGHT(D193,5) &amp; "-" &amp; IFERROR(LEFT(#REF!, FIND(" ",#REF!)-1),#REF!) &amp; "-" &amp; _xlfn.XLOOKUP(L:L,DROPLIST!D:D,DROPLIST!E:E)</f>
        <v>#REF!</v>
      </c>
      <c r="R193" s="88" t="str">
        <f>IF(N:N&lt;&gt;"APROVADO","N/A",IF(IFERROR(_xlfn.XLOOKUP(P:P,PROJETOS!A:A,PROJETOS!A:A),"INSERIR ID DE PROJETO")="INSERIR ID DE PROJETO","INSERIR ID DE PROJETO","PROJETO INSERIDO"))</f>
        <v>N/A</v>
      </c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</row>
    <row r="194" spans="1:132" s="22" customFormat="1" ht="20.100000000000001" customHeight="1" thickTop="1" thickBot="1" x14ac:dyDescent="0.3">
      <c r="A194" s="109">
        <v>45601</v>
      </c>
      <c r="B194" s="84" t="s">
        <v>19</v>
      </c>
      <c r="C194" s="84">
        <v>20240131</v>
      </c>
      <c r="D194" s="115">
        <v>800041167</v>
      </c>
      <c r="E194" s="132" t="str" cm="1">
        <f t="array" ref="E194">_xlfn.XLOOKUP(D194,Tabela2[[#All],[SAP Code]],Tabela2[[#All],[Supplier Name]])</f>
        <v>Merit Automotive Eletronics Sytems</v>
      </c>
      <c r="F194" s="85" t="s">
        <v>50</v>
      </c>
      <c r="G194" s="120">
        <v>1072071</v>
      </c>
      <c r="H194" s="86">
        <v>1072071</v>
      </c>
      <c r="I194" s="86">
        <v>0</v>
      </c>
      <c r="J194" s="87">
        <f t="shared" si="9"/>
        <v>1072071</v>
      </c>
      <c r="K194" s="87">
        <f t="shared" si="11"/>
        <v>1072071</v>
      </c>
      <c r="L194" s="85" t="s">
        <v>51</v>
      </c>
      <c r="M194" s="85" t="s">
        <v>22</v>
      </c>
      <c r="N194" s="85" t="s">
        <v>28</v>
      </c>
      <c r="O194" s="109"/>
      <c r="P194" s="88" t="str">
        <f>IF(D:D&gt;800000000,_xlfn.XLOOKUP(B:B,DROPLIST!G:G,DROPLIST!H:H)&amp;RIGHT(C194,3)&amp;"-"&amp;RIGHT(D194,5),_xlfn.XLOOKUP(B:B,DROPLIST!G:G,DROPLIST!H:H)&amp;RIGHT(C194,3)&amp;"-"&amp;_xlfn.XLOOKUP(D:D,Tabela2[SAP Code],Tabela2[Coluna1]))</f>
        <v>SV131-41167</v>
      </c>
      <c r="Q194" s="88" t="e">
        <f>_xlfn.XLOOKUP(B:B,DROPLIST!G:G,DROPLIST!H:H) &amp; RIGHT(C194,3) &amp; "-" &amp; RIGHT(D194,5) &amp; "-" &amp; IFERROR(LEFT(#REF!, FIND(" ",#REF!)-1),#REF!) &amp; "-" &amp; _xlfn.XLOOKUP(L:L,DROPLIST!D:D,DROPLIST!E:E)</f>
        <v>#REF!</v>
      </c>
      <c r="R194" s="88" t="str">
        <f>IF(N:N&lt;&gt;"APROVADO","N/A",IF(IFERROR(_xlfn.XLOOKUP(P:P,PROJETOS!A:A,PROJETOS!A:A),"INSERIR ID DE PROJETO")="INSERIR ID DE PROJETO","INSERIR ID DE PROJETO","PROJETO INSERIDO"))</f>
        <v>N/A</v>
      </c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</row>
    <row r="195" spans="1:132" s="22" customFormat="1" ht="20.100000000000001" customHeight="1" thickTop="1" thickBot="1" x14ac:dyDescent="0.3">
      <c r="A195" s="109">
        <v>45601</v>
      </c>
      <c r="B195" s="84" t="s">
        <v>19</v>
      </c>
      <c r="C195" s="84">
        <v>20240131</v>
      </c>
      <c r="D195" s="115">
        <v>800004348</v>
      </c>
      <c r="E195" s="132" t="str" cm="1">
        <f t="array" ref="E195">_xlfn.XLOOKUP(D195,Tabela2[[#All],[SAP Code]],Tabela2[[#All],[Supplier Name]])</f>
        <v>SEOYON INTECH FAB. DE SIST. INT. AU</v>
      </c>
      <c r="F195" s="85" t="s">
        <v>50</v>
      </c>
      <c r="G195" s="120">
        <v>400000</v>
      </c>
      <c r="H195" s="86">
        <v>400000</v>
      </c>
      <c r="I195" s="86">
        <v>0</v>
      </c>
      <c r="J195" s="87">
        <f t="shared" si="9"/>
        <v>400000</v>
      </c>
      <c r="K195" s="87">
        <f t="shared" si="11"/>
        <v>400000</v>
      </c>
      <c r="L195" s="85" t="s">
        <v>51</v>
      </c>
      <c r="M195" s="85" t="s">
        <v>30</v>
      </c>
      <c r="N195" s="85" t="s">
        <v>28</v>
      </c>
      <c r="O195" s="109"/>
      <c r="P195" s="88" t="str">
        <f>IF(D:D&gt;800000000,_xlfn.XLOOKUP(B:B,DROPLIST!G:G,DROPLIST!H:H)&amp;RIGHT(C195,3)&amp;"-"&amp;RIGHT(D195,5),_xlfn.XLOOKUP(B:B,DROPLIST!G:G,DROPLIST!H:H)&amp;RIGHT(C195,3)&amp;"-"&amp;_xlfn.XLOOKUP(D:D,Tabela2[SAP Code],Tabela2[Coluna1]))</f>
        <v>SV131-04348</v>
      </c>
      <c r="Q195" s="88" t="e">
        <f>_xlfn.XLOOKUP(B:B,DROPLIST!G:G,DROPLIST!H:H) &amp; RIGHT(C195,3) &amp; "-" &amp; RIGHT(D195,5) &amp; "-" &amp; IFERROR(LEFT(#REF!, FIND(" ",#REF!)-1),#REF!) &amp; "-" &amp; _xlfn.XLOOKUP(L:L,DROPLIST!D:D,DROPLIST!E:E)</f>
        <v>#REF!</v>
      </c>
      <c r="R195" s="88" t="str">
        <f>IF(N:N&lt;&gt;"APROVADO","N/A",IF(IFERROR(_xlfn.XLOOKUP(P:P,PROJETOS!A:A,PROJETOS!A:A),"INSERIR ID DE PROJETO")="INSERIR ID DE PROJETO","INSERIR ID DE PROJETO","PROJETO INSERIDO"))</f>
        <v>N/A</v>
      </c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</row>
    <row r="196" spans="1:132" s="22" customFormat="1" ht="20.100000000000001" customHeight="1" thickTop="1" thickBot="1" x14ac:dyDescent="0.3">
      <c r="A196" s="109">
        <v>45601</v>
      </c>
      <c r="B196" s="84" t="s">
        <v>19</v>
      </c>
      <c r="C196" s="84">
        <v>20240131</v>
      </c>
      <c r="D196" s="115">
        <v>800003063</v>
      </c>
      <c r="E196" s="132" t="str" cm="1">
        <f t="array" ref="E196">_xlfn.XLOOKUP(D196,Tabela2[[#All],[SAP Code]],Tabela2[[#All],[Supplier Name]])</f>
        <v>TRIMTEC LTDA</v>
      </c>
      <c r="F196" s="85" t="s">
        <v>50</v>
      </c>
      <c r="G196" s="120">
        <v>209396.24</v>
      </c>
      <c r="H196" s="86">
        <v>209396.24</v>
      </c>
      <c r="I196" s="86">
        <v>0</v>
      </c>
      <c r="J196" s="87">
        <f t="shared" si="9"/>
        <v>209396.24</v>
      </c>
      <c r="K196" s="87">
        <f t="shared" si="11"/>
        <v>209396.24</v>
      </c>
      <c r="L196" s="85" t="s">
        <v>49</v>
      </c>
      <c r="M196" s="85" t="s">
        <v>31</v>
      </c>
      <c r="N196" s="85" t="s">
        <v>28</v>
      </c>
      <c r="O196" s="109"/>
      <c r="P196" s="88" t="str">
        <f>IF(D:D&gt;800000000,_xlfn.XLOOKUP(B:B,DROPLIST!G:G,DROPLIST!H:H)&amp;RIGHT(C196,3)&amp;"-"&amp;RIGHT(D196,5),_xlfn.XLOOKUP(B:B,DROPLIST!G:G,DROPLIST!H:H)&amp;RIGHT(C196,3)&amp;"-"&amp;_xlfn.XLOOKUP(D:D,Tabela2[SAP Code],Tabela2[Coluna1]))</f>
        <v>SV131-03063</v>
      </c>
      <c r="Q196" s="88" t="e">
        <f>_xlfn.XLOOKUP(B:B,DROPLIST!G:G,DROPLIST!H:H) &amp; RIGHT(C196,3) &amp; "-" &amp; RIGHT(D196,5) &amp; "-" &amp; IFERROR(LEFT(#REF!, FIND(" ",#REF!)-1),#REF!) &amp; "-" &amp; _xlfn.XLOOKUP(L:L,DROPLIST!D:D,DROPLIST!E:E)</f>
        <v>#REF!</v>
      </c>
      <c r="R196" s="88" t="str">
        <f>IF(N:N&lt;&gt;"APROVADO","N/A",IF(IFERROR(_xlfn.XLOOKUP(P:P,PROJETOS!A:A,PROJETOS!A:A),"INSERIR ID DE PROJETO")="INSERIR ID DE PROJETO","INSERIR ID DE PROJETO","PROJETO INSERIDO"))</f>
        <v>N/A</v>
      </c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</row>
    <row r="197" spans="1:132" s="22" customFormat="1" ht="20.100000000000001" customHeight="1" thickTop="1" thickBot="1" x14ac:dyDescent="0.3">
      <c r="A197" s="109">
        <v>45602</v>
      </c>
      <c r="B197" s="84" t="s">
        <v>19</v>
      </c>
      <c r="C197" s="84">
        <v>20240131</v>
      </c>
      <c r="D197" s="115">
        <v>800013988</v>
      </c>
      <c r="E197" s="132" t="str" cm="1">
        <f t="array" ref="E197">_xlfn.XLOOKUP(D197,Tabela2[[#All],[SAP Code]],Tabela2[[#All],[Supplier Name]])</f>
        <v>KONGSBERG AUTOMOTIVE LTDA</v>
      </c>
      <c r="F197" s="85" t="s">
        <v>50</v>
      </c>
      <c r="G197" s="120">
        <v>575000</v>
      </c>
      <c r="H197" s="86">
        <v>575000</v>
      </c>
      <c r="I197" s="86">
        <v>0</v>
      </c>
      <c r="J197" s="87">
        <f t="shared" si="9"/>
        <v>575000</v>
      </c>
      <c r="K197" s="87">
        <f t="shared" si="11"/>
        <v>575000</v>
      </c>
      <c r="L197" s="85" t="s">
        <v>51</v>
      </c>
      <c r="M197" s="85" t="s">
        <v>33</v>
      </c>
      <c r="N197" s="85" t="s">
        <v>28</v>
      </c>
      <c r="O197" s="109"/>
      <c r="P197" s="88" t="str">
        <f>IF(D:D&gt;800000000,_xlfn.XLOOKUP(B:B,DROPLIST!G:G,DROPLIST!H:H)&amp;RIGHT(C197,3)&amp;"-"&amp;RIGHT(D197,5),_xlfn.XLOOKUP(B:B,DROPLIST!G:G,DROPLIST!H:H)&amp;RIGHT(C197,3)&amp;"-"&amp;_xlfn.XLOOKUP(D:D,Tabela2[SAP Code],Tabela2[Coluna1]))</f>
        <v>SV131-13988</v>
      </c>
      <c r="Q197" s="88" t="e">
        <f>_xlfn.XLOOKUP(B:B,DROPLIST!G:G,DROPLIST!H:H) &amp; RIGHT(C197,3) &amp; "-" &amp; RIGHT(D197,5) &amp; "-" &amp; IFERROR(LEFT(#REF!, FIND(" ",#REF!)-1),#REF!) &amp; "-" &amp; _xlfn.XLOOKUP(L:L,DROPLIST!D:D,DROPLIST!E:E)</f>
        <v>#REF!</v>
      </c>
      <c r="R197" s="88" t="str">
        <f>IF(N:N&lt;&gt;"APROVADO","N/A",IF(IFERROR(_xlfn.XLOOKUP(P:P,PROJETOS!A:A,PROJETOS!A:A),"INSERIR ID DE PROJETO")="INSERIR ID DE PROJETO","INSERIR ID DE PROJETO","PROJETO INSERIDO"))</f>
        <v>N/A</v>
      </c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</row>
    <row r="198" spans="1:132" s="22" customFormat="1" ht="20.100000000000001" customHeight="1" thickTop="1" thickBot="1" x14ac:dyDescent="0.3">
      <c r="A198" s="109">
        <v>45603</v>
      </c>
      <c r="B198" s="84" t="s">
        <v>19</v>
      </c>
      <c r="C198" s="84">
        <v>20240131</v>
      </c>
      <c r="D198" s="115">
        <v>800042478</v>
      </c>
      <c r="E198" s="132" t="str" cm="1">
        <f t="array" ref="E198">_xlfn.XLOOKUP(D198,Tabela2[[#All],[SAP Code]],Tabela2[[#All],[Supplier Name]])</f>
        <v>CONTITECH DO BRASIL PRODUTOS AUTOMO</v>
      </c>
      <c r="F198" s="85" t="s">
        <v>50</v>
      </c>
      <c r="G198" s="120">
        <v>2265000</v>
      </c>
      <c r="H198" s="86">
        <v>2265000</v>
      </c>
      <c r="I198" s="86">
        <v>0</v>
      </c>
      <c r="J198" s="87">
        <f t="shared" si="9"/>
        <v>2265000</v>
      </c>
      <c r="K198" s="87">
        <f t="shared" si="11"/>
        <v>2265000</v>
      </c>
      <c r="L198" s="85" t="s">
        <v>51</v>
      </c>
      <c r="M198" s="85" t="s">
        <v>22</v>
      </c>
      <c r="N198" s="85" t="s">
        <v>28</v>
      </c>
      <c r="O198" s="109"/>
      <c r="P198" s="88" t="str">
        <f>IF(D:D&gt;800000000,_xlfn.XLOOKUP(B:B,DROPLIST!G:G,DROPLIST!H:H)&amp;RIGHT(C198,3)&amp;"-"&amp;RIGHT(D198,5),_xlfn.XLOOKUP(B:B,DROPLIST!G:G,DROPLIST!H:H)&amp;RIGHT(C198,3)&amp;"-"&amp;_xlfn.XLOOKUP(D:D,Tabela2[SAP Code],Tabela2[Coluna1]))</f>
        <v>SV131-42478</v>
      </c>
      <c r="Q198" s="88" t="e">
        <f>_xlfn.XLOOKUP(B:B,DROPLIST!G:G,DROPLIST!H:H) &amp; RIGHT(C198,3) &amp; "-" &amp; RIGHT(D198,5) &amp; "-" &amp; IFERROR(LEFT(#REF!, FIND(" ",#REF!)-1),#REF!) &amp; "-" &amp; _xlfn.XLOOKUP(L:L,DROPLIST!D:D,DROPLIST!E:E)</f>
        <v>#REF!</v>
      </c>
      <c r="R198" s="88" t="str">
        <f>IF(N:N&lt;&gt;"APROVADO","N/A",IF(IFERROR(_xlfn.XLOOKUP(P:P,PROJETOS!A:A,PROJETOS!A:A),"INSERIR ID DE PROJETO")="INSERIR ID DE PROJETO","INSERIR ID DE PROJETO","PROJETO INSERIDO"))</f>
        <v>N/A</v>
      </c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</row>
    <row r="199" spans="1:132" s="22" customFormat="1" ht="20.100000000000001" customHeight="1" thickTop="1" thickBot="1" x14ac:dyDescent="0.3">
      <c r="A199" s="109">
        <v>45603</v>
      </c>
      <c r="B199" s="84" t="s">
        <v>19</v>
      </c>
      <c r="C199" s="84">
        <v>20240130</v>
      </c>
      <c r="D199" s="115">
        <v>800006557</v>
      </c>
      <c r="E199" s="132" t="str" cm="1">
        <f t="array" ref="E199">_xlfn.XLOOKUP(D199,Tabela2[[#All],[SAP Code]],Tabela2[[#All],[Supplier Name]])</f>
        <v>S RIKO AUTOMOTIVE HOSE TECALON BRAS</v>
      </c>
      <c r="F199" s="85" t="s">
        <v>35</v>
      </c>
      <c r="G199" s="120">
        <v>187953.44</v>
      </c>
      <c r="H199" s="86">
        <v>187953.44</v>
      </c>
      <c r="I199" s="86">
        <v>82268.33</v>
      </c>
      <c r="J199" s="87">
        <f t="shared" si="9"/>
        <v>105685.11</v>
      </c>
      <c r="K199" s="87">
        <f t="shared" si="11"/>
        <v>105685.11</v>
      </c>
      <c r="L199" s="85" t="s">
        <v>44</v>
      </c>
      <c r="M199" s="85" t="s">
        <v>22</v>
      </c>
      <c r="N199" s="85" t="s">
        <v>23</v>
      </c>
      <c r="O199" s="109"/>
      <c r="P199" s="88" t="str">
        <f>IF(D:D&gt;800000000,_xlfn.XLOOKUP(B:B,DROPLIST!G:G,DROPLIST!H:H)&amp;RIGHT(C199,3)&amp;"-"&amp;RIGHT(D199,5),_xlfn.XLOOKUP(B:B,DROPLIST!G:G,DROPLIST!H:H)&amp;RIGHT(C199,3)&amp;"-"&amp;_xlfn.XLOOKUP(D:D,Tabela2[SAP Code],Tabela2[Coluna1]))</f>
        <v>SV130-06557</v>
      </c>
      <c r="Q199" s="88" t="e">
        <f>_xlfn.XLOOKUP(B:B,DROPLIST!G:G,DROPLIST!H:H) &amp; RIGHT(C199,3) &amp; "-" &amp; RIGHT(D199,5) &amp; "-" &amp; IFERROR(LEFT(#REF!, FIND(" ",#REF!)-1),#REF!) &amp; "-" &amp; _xlfn.XLOOKUP(L:L,DROPLIST!D:D,DROPLIST!E:E)</f>
        <v>#REF!</v>
      </c>
      <c r="R199" s="88" t="str">
        <f>IF(N:N&lt;&gt;"APROVADO","N/A",IF(IFERROR(_xlfn.XLOOKUP(P:P,PROJETOS!A:A,PROJETOS!A:A),"INSERIR ID DE PROJETO")="INSERIR ID DE PROJETO","INSERIR ID DE PROJETO","PROJETO INSERIDO"))</f>
        <v>PROJETO INSERIDO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</row>
    <row r="200" spans="1:132" s="22" customFormat="1" ht="20.100000000000001" customHeight="1" thickTop="1" thickBot="1" x14ac:dyDescent="0.3">
      <c r="A200" s="109">
        <v>45603</v>
      </c>
      <c r="B200" s="84" t="s">
        <v>19</v>
      </c>
      <c r="C200" s="84">
        <v>20240130</v>
      </c>
      <c r="D200" s="115">
        <v>800032056</v>
      </c>
      <c r="E200" s="132" t="str" cm="1">
        <f t="array" ref="E200">_xlfn.XLOOKUP(D200,Tabela2[[#All],[SAP Code]],Tabela2[[#All],[Supplier Name]])</f>
        <v>CIE AUTOMETAL SALTO INDUSTRIA E COM</v>
      </c>
      <c r="F200" s="85" t="s">
        <v>35</v>
      </c>
      <c r="G200" s="120">
        <v>6300000</v>
      </c>
      <c r="H200" s="86">
        <v>6300000</v>
      </c>
      <c r="I200" s="86">
        <v>256448.79</v>
      </c>
      <c r="J200" s="87">
        <f t="shared" si="9"/>
        <v>6043551.21</v>
      </c>
      <c r="K200" s="87">
        <f t="shared" si="11"/>
        <v>6043551.21</v>
      </c>
      <c r="L200" s="85" t="s">
        <v>32</v>
      </c>
      <c r="M200" s="85" t="s">
        <v>22</v>
      </c>
      <c r="N200" s="85" t="s">
        <v>23</v>
      </c>
      <c r="O200" s="109">
        <v>45709</v>
      </c>
      <c r="P200" s="88" t="str">
        <f>IF(D:D&gt;800000000,_xlfn.XLOOKUP(B:B,DROPLIST!G:G,DROPLIST!H:H)&amp;RIGHT(C200,3)&amp;"-"&amp;RIGHT(D200,5),_xlfn.XLOOKUP(B:B,DROPLIST!G:G,DROPLIST!H:H)&amp;RIGHT(C200,3)&amp;"-"&amp;_xlfn.XLOOKUP(D:D,Tabela2[SAP Code],Tabela2[Coluna1]))</f>
        <v>SV130-32056</v>
      </c>
      <c r="Q200" s="88" t="e">
        <f>_xlfn.XLOOKUP(B:B,DROPLIST!G:G,DROPLIST!H:H) &amp; RIGHT(C200,3) &amp; "-" &amp; RIGHT(D200,5) &amp; "-" &amp; IFERROR(LEFT(#REF!, FIND(" ",#REF!)-1),#REF!) &amp; "-" &amp; _xlfn.XLOOKUP(L:L,DROPLIST!D:D,DROPLIST!E:E)</f>
        <v>#REF!</v>
      </c>
      <c r="R200" s="88" t="str">
        <f>IF(N:N&lt;&gt;"APROVADO","N/A",IF(IFERROR(_xlfn.XLOOKUP(P:P,PROJETOS!A:A,PROJETOS!A:A),"INSERIR ID DE PROJETO")="INSERIR ID DE PROJETO","INSERIR ID DE PROJETO","PROJETO INSERIDO"))</f>
        <v>PROJETO INSERIDO</v>
      </c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</row>
    <row r="201" spans="1:132" s="22" customFormat="1" ht="20.100000000000001" customHeight="1" thickTop="1" thickBot="1" x14ac:dyDescent="0.3">
      <c r="A201" s="109">
        <v>45603</v>
      </c>
      <c r="B201" s="84" t="s">
        <v>19</v>
      </c>
      <c r="C201" s="84">
        <v>20240130</v>
      </c>
      <c r="D201" s="115">
        <v>800000055</v>
      </c>
      <c r="E201" s="132" t="str" cm="1">
        <f t="array" ref="E201">_xlfn.XLOOKUP(D201,Tabela2[[#All],[SAP Code]],Tabela2[[#All],[Supplier Name]])</f>
        <v>MARELLI SISTEMAS AUTOMOTIVOS INDUST</v>
      </c>
      <c r="F201" s="85" t="s">
        <v>35</v>
      </c>
      <c r="G201" s="120">
        <v>2000000</v>
      </c>
      <c r="H201" s="86">
        <v>2000000</v>
      </c>
      <c r="I201" s="86">
        <v>0</v>
      </c>
      <c r="J201" s="87">
        <f t="shared" si="9"/>
        <v>2000000</v>
      </c>
      <c r="K201" s="87">
        <f t="shared" si="11"/>
        <v>2000000</v>
      </c>
      <c r="L201" s="85" t="s">
        <v>32</v>
      </c>
      <c r="M201" s="85"/>
      <c r="N201" s="85" t="s">
        <v>28</v>
      </c>
      <c r="O201" s="109"/>
      <c r="P201" s="88" t="str">
        <f>IF(D:D&gt;800000000,_xlfn.XLOOKUP(B:B,DROPLIST!G:G,DROPLIST!H:H)&amp;RIGHT(C201,3)&amp;"-"&amp;RIGHT(D201,5),_xlfn.XLOOKUP(B:B,DROPLIST!G:G,DROPLIST!H:H)&amp;RIGHT(C201,3)&amp;"-"&amp;_xlfn.XLOOKUP(D:D,Tabela2[SAP Code],Tabela2[Coluna1]))</f>
        <v>SV130-00055</v>
      </c>
      <c r="Q201" s="88" t="e">
        <f>_xlfn.XLOOKUP(B:B,DROPLIST!G:G,DROPLIST!H:H) &amp; RIGHT(C201,3) &amp; "-" &amp; RIGHT(D201,5) &amp; "-" &amp; IFERROR(LEFT(#REF!, FIND(" ",#REF!)-1),#REF!) &amp; "-" &amp; _xlfn.XLOOKUP(L:L,DROPLIST!D:D,DROPLIST!E:E)</f>
        <v>#REF!</v>
      </c>
      <c r="R201" s="88" t="str">
        <f>IF(N:N&lt;&gt;"APROVADO","N/A",IF(IFERROR(_xlfn.XLOOKUP(P:P,PROJETOS!A:A,PROJETOS!A:A),"INSERIR ID DE PROJETO")="INSERIR ID DE PROJETO","INSERIR ID DE PROJETO","PROJETO INSERIDO"))</f>
        <v>N/A</v>
      </c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</row>
    <row r="202" spans="1:132" s="22" customFormat="1" ht="20.100000000000001" customHeight="1" thickTop="1" thickBot="1" x14ac:dyDescent="0.3">
      <c r="A202" s="109">
        <v>45603</v>
      </c>
      <c r="B202" s="84" t="s">
        <v>19</v>
      </c>
      <c r="C202" s="84">
        <v>20240130</v>
      </c>
      <c r="D202" s="115">
        <v>800000056</v>
      </c>
      <c r="E202" s="132" t="str" cm="1">
        <f t="array" ref="E202">_xlfn.XLOOKUP(D202,Tabela2[[#All],[SAP Code]],Tabela2[[#All],[Supplier Name]])</f>
        <v>MARELLI SISTEMAS AUTOMOTIVOS INDUST</v>
      </c>
      <c r="F202" s="85" t="s">
        <v>35</v>
      </c>
      <c r="G202" s="120">
        <v>700000</v>
      </c>
      <c r="H202" s="86">
        <v>700000</v>
      </c>
      <c r="I202" s="86">
        <v>0</v>
      </c>
      <c r="J202" s="87">
        <f t="shared" si="9"/>
        <v>700000</v>
      </c>
      <c r="K202" s="87">
        <f t="shared" si="11"/>
        <v>700000</v>
      </c>
      <c r="L202" s="85" t="s">
        <v>44</v>
      </c>
      <c r="M202" s="85" t="s">
        <v>30</v>
      </c>
      <c r="N202" s="85" t="s">
        <v>28</v>
      </c>
      <c r="O202" s="109"/>
      <c r="P202" s="88" t="str">
        <f>IF(D:D&gt;800000000,_xlfn.XLOOKUP(B:B,DROPLIST!G:G,DROPLIST!H:H)&amp;RIGHT(C202,3)&amp;"-"&amp;RIGHT(D202,5),_xlfn.XLOOKUP(B:B,DROPLIST!G:G,DROPLIST!H:H)&amp;RIGHT(C202,3)&amp;"-"&amp;_xlfn.XLOOKUP(D:D,Tabela2[SAP Code],Tabela2[Coluna1]))</f>
        <v>SV130-00056</v>
      </c>
      <c r="Q202" s="88" t="e">
        <f>_xlfn.XLOOKUP(B:B,DROPLIST!G:G,DROPLIST!H:H) &amp; RIGHT(C202,3) &amp; "-" &amp; RIGHT(D202,5) &amp; "-" &amp; IFERROR(LEFT(#REF!, FIND(" ",#REF!)-1),#REF!) &amp; "-" &amp; _xlfn.XLOOKUP(L:L,DROPLIST!D:D,DROPLIST!E:E)</f>
        <v>#REF!</v>
      </c>
      <c r="R202" s="88" t="str">
        <f>IF(N:N&lt;&gt;"APROVADO","N/A",IF(IFERROR(_xlfn.XLOOKUP(P:P,PROJETOS!A:A,PROJETOS!A:A),"INSERIR ID DE PROJETO")="INSERIR ID DE PROJETO","INSERIR ID DE PROJETO","PROJETO INSERIDO"))</f>
        <v>N/A</v>
      </c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</row>
    <row r="203" spans="1:132" s="22" customFormat="1" ht="20.100000000000001" customHeight="1" thickTop="1" thickBot="1" x14ac:dyDescent="0.3">
      <c r="A203" s="109">
        <v>45603</v>
      </c>
      <c r="B203" s="84" t="s">
        <v>19</v>
      </c>
      <c r="C203" s="84">
        <v>20240130</v>
      </c>
      <c r="D203" s="115">
        <v>700000218</v>
      </c>
      <c r="E203" s="132" t="str" cm="1">
        <f t="array" ref="E203">_xlfn.XLOOKUP(D203,Tabela2[[#All],[SAP Code]],Tabela2[[#All],[Supplier Name]])</f>
        <v>COFOR 16863D  01 S RIKO AUTOMOTIVE HOSE TECALON BRA</v>
      </c>
      <c r="F203" s="85" t="s">
        <v>35</v>
      </c>
      <c r="G203" s="120">
        <v>12945.71</v>
      </c>
      <c r="H203" s="86">
        <v>12945.71</v>
      </c>
      <c r="I203" s="86">
        <v>0</v>
      </c>
      <c r="J203" s="87">
        <f t="shared" si="9"/>
        <v>12945.71</v>
      </c>
      <c r="K203" s="87">
        <f t="shared" si="11"/>
        <v>12945.71</v>
      </c>
      <c r="L203" s="85" t="s">
        <v>49</v>
      </c>
      <c r="M203" s="85" t="s">
        <v>22</v>
      </c>
      <c r="N203" s="85" t="s">
        <v>28</v>
      </c>
      <c r="O203" s="109"/>
      <c r="P203" s="88" t="str">
        <f>IF(D:D&gt;800000000,_xlfn.XLOOKUP(B:B,DROPLIST!G:G,DROPLIST!H:H)&amp;RIGHT(C203,3)&amp;"-"&amp;RIGHT(D203,5),_xlfn.XLOOKUP(B:B,DROPLIST!G:G,DROPLIST!H:H)&amp;RIGHT(C203,3)&amp;"-"&amp;_xlfn.XLOOKUP(D:D,Tabela2[SAP Code],Tabela2[Coluna1]))</f>
        <v>SV130-16863D01</v>
      </c>
      <c r="Q203" s="88" t="e">
        <f>_xlfn.XLOOKUP(B:B,DROPLIST!G:G,DROPLIST!H:H) &amp; RIGHT(C203,3) &amp; "-" &amp; RIGHT(D203,5) &amp; "-" &amp; IFERROR(LEFT(#REF!, FIND(" ",#REF!)-1),#REF!) &amp; "-" &amp; _xlfn.XLOOKUP(L:L,DROPLIST!D:D,DROPLIST!E:E)</f>
        <v>#REF!</v>
      </c>
      <c r="R203" s="88" t="str">
        <f>IF(N:N&lt;&gt;"APROVADO","N/A",IF(IFERROR(_xlfn.XLOOKUP(P:P,PROJETOS!A:A,PROJETOS!A:A),"INSERIR ID DE PROJETO")="INSERIR ID DE PROJETO","INSERIR ID DE PROJETO","PROJETO INSERIDO"))</f>
        <v>N/A</v>
      </c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</row>
    <row r="204" spans="1:132" s="22" customFormat="1" ht="20.100000000000001" customHeight="1" thickTop="1" thickBot="1" x14ac:dyDescent="0.3">
      <c r="A204" s="109">
        <v>45603</v>
      </c>
      <c r="B204" s="84" t="s">
        <v>19</v>
      </c>
      <c r="C204" s="84">
        <v>20240131</v>
      </c>
      <c r="D204" s="115">
        <v>700000335</v>
      </c>
      <c r="E204" s="132" t="str" cm="1">
        <f t="array" ref="E204">_xlfn.XLOOKUP(D204,Tabela2[[#All],[SAP Code]],Tabela2[[#All],[Supplier Name]])</f>
        <v>COFOR 15832H03 INDUSTRIA DEL PLASTICO Y METALURGI</v>
      </c>
      <c r="F204" s="85" t="s">
        <v>50</v>
      </c>
      <c r="G204" s="120">
        <v>291.05999999999989</v>
      </c>
      <c r="H204" s="86">
        <v>291.05999999999989</v>
      </c>
      <c r="I204" s="86">
        <v>0</v>
      </c>
      <c r="J204" s="87">
        <f t="shared" ref="J204:J267" si="12">H204-I204</f>
        <v>291.05999999999989</v>
      </c>
      <c r="K204" s="87">
        <f t="shared" si="11"/>
        <v>291.05999999999989</v>
      </c>
      <c r="L204" s="85" t="s">
        <v>49</v>
      </c>
      <c r="M204" s="85" t="s">
        <v>33</v>
      </c>
      <c r="N204" s="85" t="s">
        <v>28</v>
      </c>
      <c r="O204" s="109"/>
      <c r="P204" s="88" t="str">
        <f>IF(D:D&gt;800000000,_xlfn.XLOOKUP(B:B,DROPLIST!G:G,DROPLIST!H:H)&amp;RIGHT(C204,3)&amp;"-"&amp;RIGHT(D204,5),_xlfn.XLOOKUP(B:B,DROPLIST!G:G,DROPLIST!H:H)&amp;RIGHT(C204,3)&amp;"-"&amp;_xlfn.XLOOKUP(D:D,Tabela2[SAP Code],Tabela2[Coluna1]))</f>
        <v>SV131-15832H03</v>
      </c>
      <c r="Q204" s="88" t="e">
        <f>_xlfn.XLOOKUP(B:B,DROPLIST!G:G,DROPLIST!H:H) &amp; RIGHT(C204,3) &amp; "-" &amp; RIGHT(D204,5) &amp; "-" &amp; IFERROR(LEFT(#REF!, FIND(" ",#REF!)-1),#REF!) &amp; "-" &amp; _xlfn.XLOOKUP(L:L,DROPLIST!D:D,DROPLIST!E:E)</f>
        <v>#REF!</v>
      </c>
      <c r="R204" s="88" t="str">
        <f>IF(N:N&lt;&gt;"APROVADO","N/A",IF(IFERROR(_xlfn.XLOOKUP(P:P,PROJETOS!A:A,PROJETOS!A:A),"INSERIR ID DE PROJETO")="INSERIR ID DE PROJETO","INSERIR ID DE PROJETO","PROJETO INSERIDO"))</f>
        <v>N/A</v>
      </c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</row>
    <row r="205" spans="1:132" s="22" customFormat="1" ht="20.100000000000001" customHeight="1" thickTop="1" thickBot="1" x14ac:dyDescent="0.3">
      <c r="A205" s="109">
        <v>45604</v>
      </c>
      <c r="B205" s="84" t="s">
        <v>19</v>
      </c>
      <c r="C205" s="84">
        <v>20240130</v>
      </c>
      <c r="D205" s="115">
        <v>800011740</v>
      </c>
      <c r="E205" s="132" t="str" cm="1">
        <f t="array" ref="E205">_xlfn.XLOOKUP(D205,Tabela2[[#All],[SAP Code]],Tabela2[[#All],[Supplier Name]])</f>
        <v>INDUSTRIAS LEAR DE ARGENTINA  S.R.L</v>
      </c>
      <c r="F205" s="85" t="s">
        <v>35</v>
      </c>
      <c r="G205" s="120">
        <v>3072300</v>
      </c>
      <c r="H205" s="86">
        <v>3072300</v>
      </c>
      <c r="I205" s="86">
        <v>0</v>
      </c>
      <c r="J205" s="87">
        <f t="shared" si="12"/>
        <v>3072300</v>
      </c>
      <c r="K205" s="87">
        <f t="shared" si="11"/>
        <v>3072300</v>
      </c>
      <c r="L205" s="85" t="s">
        <v>55</v>
      </c>
      <c r="M205" s="85" t="s">
        <v>29</v>
      </c>
      <c r="N205" s="85" t="s">
        <v>28</v>
      </c>
      <c r="O205" s="109"/>
      <c r="P205" s="88" t="str">
        <f>IF(D:D&gt;800000000,_xlfn.XLOOKUP(B:B,DROPLIST!G:G,DROPLIST!H:H)&amp;RIGHT(C205,3)&amp;"-"&amp;RIGHT(D205,5),_xlfn.XLOOKUP(B:B,DROPLIST!G:G,DROPLIST!H:H)&amp;RIGHT(C205,3)&amp;"-"&amp;_xlfn.XLOOKUP(D:D,Tabela2[SAP Code],Tabela2[Coluna1]))</f>
        <v>SV130-11740</v>
      </c>
      <c r="Q205" s="88" t="e">
        <f>_xlfn.XLOOKUP(B:B,DROPLIST!G:G,DROPLIST!H:H) &amp; RIGHT(C205,3) &amp; "-" &amp; RIGHT(D205,5) &amp; "-" &amp; IFERROR(LEFT(#REF!, FIND(" ",#REF!)-1),#REF!) &amp; "-" &amp; _xlfn.XLOOKUP(L:L,DROPLIST!D:D,DROPLIST!E:E)</f>
        <v>#REF!</v>
      </c>
      <c r="R205" s="88" t="str">
        <f>IF(N:N&lt;&gt;"APROVADO","N/A",IF(IFERROR(_xlfn.XLOOKUP(P:P,PROJETOS!A:A,PROJETOS!A:A),"INSERIR ID DE PROJETO")="INSERIR ID DE PROJETO","INSERIR ID DE PROJETO","PROJETO INSERIDO"))</f>
        <v>N/A</v>
      </c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</row>
    <row r="206" spans="1:132" s="22" customFormat="1" ht="20.100000000000001" customHeight="1" thickTop="1" thickBot="1" x14ac:dyDescent="0.3">
      <c r="A206" s="109">
        <v>45604</v>
      </c>
      <c r="B206" s="84" t="s">
        <v>19</v>
      </c>
      <c r="C206" s="84">
        <v>20240130</v>
      </c>
      <c r="D206" s="115">
        <v>800003820</v>
      </c>
      <c r="E206" s="132" t="str" cm="1">
        <f t="array" ref="E206">_xlfn.XLOOKUP(D206,Tabela2[[#All],[SAP Code]],Tabela2[[#All],[Supplier Name]])</f>
        <v>WEIDPLAS BRASIL IND. E COM. DE PLAS</v>
      </c>
      <c r="F206" s="85" t="s">
        <v>35</v>
      </c>
      <c r="G206" s="120">
        <v>2565000</v>
      </c>
      <c r="H206" s="86">
        <v>2565000</v>
      </c>
      <c r="I206" s="86">
        <v>0</v>
      </c>
      <c r="J206" s="87">
        <f t="shared" si="12"/>
        <v>2565000</v>
      </c>
      <c r="K206" s="87">
        <f t="shared" si="11"/>
        <v>2565000</v>
      </c>
      <c r="L206" s="85" t="s">
        <v>32</v>
      </c>
      <c r="M206" s="85" t="s">
        <v>22</v>
      </c>
      <c r="N206" s="85" t="s">
        <v>28</v>
      </c>
      <c r="O206" s="109"/>
      <c r="P206" s="88" t="str">
        <f>IF(D:D&gt;800000000,_xlfn.XLOOKUP(B:B,DROPLIST!G:G,DROPLIST!H:H)&amp;RIGHT(C206,3)&amp;"-"&amp;RIGHT(D206,5),_xlfn.XLOOKUP(B:B,DROPLIST!G:G,DROPLIST!H:H)&amp;RIGHT(C206,3)&amp;"-"&amp;_xlfn.XLOOKUP(D:D,Tabela2[SAP Code],Tabela2[Coluna1]))</f>
        <v>SV130-03820</v>
      </c>
      <c r="Q206" s="88" t="e">
        <f>_xlfn.XLOOKUP(B:B,DROPLIST!G:G,DROPLIST!H:H) &amp; RIGHT(C206,3) &amp; "-" &amp; RIGHT(D206,5) &amp; "-" &amp; IFERROR(LEFT(#REF!, FIND(" ",#REF!)-1),#REF!) &amp; "-" &amp; _xlfn.XLOOKUP(L:L,DROPLIST!D:D,DROPLIST!E:E)</f>
        <v>#REF!</v>
      </c>
      <c r="R206" s="88" t="str">
        <f>IF(N:N&lt;&gt;"APROVADO","N/A",IF(IFERROR(_xlfn.XLOOKUP(P:P,PROJETOS!A:A,PROJETOS!A:A),"INSERIR ID DE PROJETO")="INSERIR ID DE PROJETO","INSERIR ID DE PROJETO","PROJETO INSERIDO"))</f>
        <v>N/A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</row>
    <row r="207" spans="1:132" s="22" customFormat="1" ht="20.100000000000001" customHeight="1" thickTop="1" thickBot="1" x14ac:dyDescent="0.3">
      <c r="A207" s="109">
        <v>45604</v>
      </c>
      <c r="B207" s="84" t="s">
        <v>19</v>
      </c>
      <c r="C207" s="84">
        <v>20240130</v>
      </c>
      <c r="D207" s="115">
        <v>800027163</v>
      </c>
      <c r="E207" s="132" t="str" cm="1">
        <f t="array" ref="E207">_xlfn.XLOOKUP(D207,Tabela2[[#All],[SAP Code]],Tabela2[[#All],[Supplier Name]])</f>
        <v>MINEBEA ACCESSSOLUTIONS SOUTH AMERI</v>
      </c>
      <c r="F207" s="85" t="s">
        <v>35</v>
      </c>
      <c r="G207" s="120">
        <v>649980</v>
      </c>
      <c r="H207" s="86">
        <v>649980</v>
      </c>
      <c r="I207" s="86">
        <v>0</v>
      </c>
      <c r="J207" s="87">
        <f t="shared" si="12"/>
        <v>649980</v>
      </c>
      <c r="K207" s="87">
        <f t="shared" si="11"/>
        <v>649980</v>
      </c>
      <c r="L207" s="85" t="s">
        <v>44</v>
      </c>
      <c r="M207" s="85" t="s">
        <v>37</v>
      </c>
      <c r="N207" s="85" t="s">
        <v>28</v>
      </c>
      <c r="O207" s="109"/>
      <c r="P207" s="88" t="str">
        <f>IF(D:D&gt;800000000,_xlfn.XLOOKUP(B:B,DROPLIST!G:G,DROPLIST!H:H)&amp;RIGHT(C207,3)&amp;"-"&amp;RIGHT(D207,5),_xlfn.XLOOKUP(B:B,DROPLIST!G:G,DROPLIST!H:H)&amp;RIGHT(C207,3)&amp;"-"&amp;_xlfn.XLOOKUP(D:D,Tabela2[SAP Code],Tabela2[Coluna1]))</f>
        <v>SV130-27163</v>
      </c>
      <c r="Q207" s="88" t="e">
        <f>_xlfn.XLOOKUP(B:B,DROPLIST!G:G,DROPLIST!H:H) &amp; RIGHT(C207,3) &amp; "-" &amp; RIGHT(D207,5) &amp; "-" &amp; IFERROR(LEFT(#REF!, FIND(" ",#REF!)-1),#REF!) &amp; "-" &amp; _xlfn.XLOOKUP(L:L,DROPLIST!D:D,DROPLIST!E:E)</f>
        <v>#REF!</v>
      </c>
      <c r="R207" s="88" t="str">
        <f>IF(N:N&lt;&gt;"APROVADO","N/A",IF(IFERROR(_xlfn.XLOOKUP(P:P,PROJETOS!A:A,PROJETOS!A:A),"INSERIR ID DE PROJETO")="INSERIR ID DE PROJETO","INSERIR ID DE PROJETO","PROJETO INSERIDO"))</f>
        <v>N/A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</row>
    <row r="208" spans="1:132" s="22" customFormat="1" ht="20.100000000000001" customHeight="1" thickTop="1" thickBot="1" x14ac:dyDescent="0.3">
      <c r="A208" s="109">
        <v>45604</v>
      </c>
      <c r="B208" s="84" t="s">
        <v>19</v>
      </c>
      <c r="C208" s="84">
        <v>20240131</v>
      </c>
      <c r="D208" s="115">
        <v>800006503</v>
      </c>
      <c r="E208" s="132" t="str" cm="1">
        <f t="array" ref="E208">_xlfn.XLOOKUP(D208,Tabela2[[#All],[SAP Code]],Tabela2[[#All],[Supplier Name]])</f>
        <v>COOPER-STANDARD AUTOMOTIVE BRASIL S</v>
      </c>
      <c r="F208" s="85" t="s">
        <v>50</v>
      </c>
      <c r="G208" s="120">
        <v>282352.94</v>
      </c>
      <c r="H208" s="86">
        <v>282352.94</v>
      </c>
      <c r="I208" s="86">
        <v>0</v>
      </c>
      <c r="J208" s="87">
        <f t="shared" si="12"/>
        <v>282352.94</v>
      </c>
      <c r="K208" s="87">
        <f t="shared" si="11"/>
        <v>282352.94</v>
      </c>
      <c r="L208" s="85" t="s">
        <v>51</v>
      </c>
      <c r="M208" s="85"/>
      <c r="N208" s="85" t="s">
        <v>28</v>
      </c>
      <c r="O208" s="109"/>
      <c r="P208" s="88" t="str">
        <f>IF(D:D&gt;800000000,_xlfn.XLOOKUP(B:B,DROPLIST!G:G,DROPLIST!H:H)&amp;RIGHT(C208,3)&amp;"-"&amp;RIGHT(D208,5),_xlfn.XLOOKUP(B:B,DROPLIST!G:G,DROPLIST!H:H)&amp;RIGHT(C208,3)&amp;"-"&amp;_xlfn.XLOOKUP(D:D,Tabela2[SAP Code],Tabela2[Coluna1]))</f>
        <v>SV131-06503</v>
      </c>
      <c r="Q208" s="88" t="e">
        <f>_xlfn.XLOOKUP(B:B,DROPLIST!G:G,DROPLIST!H:H) &amp; RIGHT(C208,3) &amp; "-" &amp; RIGHT(D208,5) &amp; "-" &amp; IFERROR(LEFT(#REF!, FIND(" ",#REF!)-1),#REF!) &amp; "-" &amp; _xlfn.XLOOKUP(L:L,DROPLIST!D:D,DROPLIST!E:E)</f>
        <v>#REF!</v>
      </c>
      <c r="R208" s="88" t="str">
        <f>IF(N:N&lt;&gt;"APROVADO","N/A",IF(IFERROR(_xlfn.XLOOKUP(P:P,PROJETOS!A:A,PROJETOS!A:A),"INSERIR ID DE PROJETO")="INSERIR ID DE PROJETO","INSERIR ID DE PROJETO","PROJETO INSERIDO"))</f>
        <v>N/A</v>
      </c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</row>
    <row r="209" spans="1:132" s="22" customFormat="1" ht="20.100000000000001" customHeight="1" thickTop="1" thickBot="1" x14ac:dyDescent="0.3">
      <c r="A209" s="109">
        <v>45604</v>
      </c>
      <c r="B209" s="84" t="s">
        <v>19</v>
      </c>
      <c r="C209" s="84">
        <v>20240130</v>
      </c>
      <c r="D209" s="115">
        <v>800030737</v>
      </c>
      <c r="E209" s="132" t="str" cm="1">
        <f t="array" ref="E209">_xlfn.XLOOKUP(D209,Tabela2[[#All],[SAP Code]],Tabela2[[#All],[Supplier Name]])</f>
        <v>LEAR DO BRASIL IND COM AUTOMOT LTDA</v>
      </c>
      <c r="F209" s="85" t="s">
        <v>35</v>
      </c>
      <c r="G209" s="120">
        <v>45000</v>
      </c>
      <c r="H209" s="86">
        <v>45000</v>
      </c>
      <c r="I209" s="86">
        <v>0</v>
      </c>
      <c r="J209" s="87">
        <f t="shared" si="12"/>
        <v>45000</v>
      </c>
      <c r="K209" s="87">
        <f t="shared" si="11"/>
        <v>45000</v>
      </c>
      <c r="L209" s="85" t="s">
        <v>44</v>
      </c>
      <c r="M209" s="85"/>
      <c r="N209" s="85" t="s">
        <v>28</v>
      </c>
      <c r="O209" s="109"/>
      <c r="P209" s="88" t="str">
        <f>IF(D:D&gt;800000000,_xlfn.XLOOKUP(B:B,DROPLIST!G:G,DROPLIST!H:H)&amp;RIGHT(C209,3)&amp;"-"&amp;RIGHT(D209,5),_xlfn.XLOOKUP(B:B,DROPLIST!G:G,DROPLIST!H:H)&amp;RIGHT(C209,3)&amp;"-"&amp;_xlfn.XLOOKUP(D:D,Tabela2[SAP Code],Tabela2[Coluna1]))</f>
        <v>SV130-30737</v>
      </c>
      <c r="Q209" s="88" t="e">
        <f>_xlfn.XLOOKUP(B:B,DROPLIST!G:G,DROPLIST!H:H) &amp; RIGHT(C209,3) &amp; "-" &amp; RIGHT(D209,5) &amp; "-" &amp; IFERROR(LEFT(#REF!, FIND(" ",#REF!)-1),#REF!) &amp; "-" &amp; _xlfn.XLOOKUP(L:L,DROPLIST!D:D,DROPLIST!E:E)</f>
        <v>#REF!</v>
      </c>
      <c r="R209" s="88" t="str">
        <f>IF(N:N&lt;&gt;"APROVADO","N/A",IF(IFERROR(_xlfn.XLOOKUP(P:P,PROJETOS!A:A,PROJETOS!A:A),"INSERIR ID DE PROJETO")="INSERIR ID DE PROJETO","INSERIR ID DE PROJETO","PROJETO INSERIDO"))</f>
        <v>N/A</v>
      </c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</row>
    <row r="210" spans="1:132" s="22" customFormat="1" ht="20.100000000000001" customHeight="1" thickTop="1" thickBot="1" x14ac:dyDescent="0.3">
      <c r="A210" s="109">
        <v>45604</v>
      </c>
      <c r="B210" s="84" t="s">
        <v>19</v>
      </c>
      <c r="C210" s="84">
        <v>20240130</v>
      </c>
      <c r="D210" s="115">
        <v>700000332</v>
      </c>
      <c r="E210" s="132" t="str" cm="1">
        <f t="array" ref="E210">_xlfn.XLOOKUP(D210,Tabela2[[#All],[SAP Code]],Tabela2[[#All],[Supplier Name]])</f>
        <v>COFOR 15832H02 INDUSTRIA DEL PLASTICO Y METALURGI</v>
      </c>
      <c r="F210" s="85" t="s">
        <v>35</v>
      </c>
      <c r="G210" s="120">
        <v>431.19999999999953</v>
      </c>
      <c r="H210" s="86">
        <v>431.19999999999953</v>
      </c>
      <c r="I210" s="86">
        <v>0</v>
      </c>
      <c r="J210" s="87">
        <f t="shared" si="12"/>
        <v>431.19999999999953</v>
      </c>
      <c r="K210" s="87">
        <f t="shared" si="11"/>
        <v>431.19999999999953</v>
      </c>
      <c r="L210" s="85" t="s">
        <v>54</v>
      </c>
      <c r="M210" s="85" t="s">
        <v>33</v>
      </c>
      <c r="N210" s="85" t="s">
        <v>28</v>
      </c>
      <c r="O210" s="109"/>
      <c r="P210" s="88" t="str">
        <f>IF(D:D&gt;800000000,_xlfn.XLOOKUP(B:B,DROPLIST!G:G,DROPLIST!H:H)&amp;RIGHT(C210,3)&amp;"-"&amp;RIGHT(D210,5),_xlfn.XLOOKUP(B:B,DROPLIST!G:G,DROPLIST!H:H)&amp;RIGHT(C210,3)&amp;"-"&amp;_xlfn.XLOOKUP(D:D,Tabela2[SAP Code],Tabela2[Coluna1]))</f>
        <v>SV130-15832H02</v>
      </c>
      <c r="Q210" s="88" t="e">
        <f>_xlfn.XLOOKUP(B:B,DROPLIST!G:G,DROPLIST!H:H) &amp; RIGHT(C210,3) &amp; "-" &amp; RIGHT(D210,5) &amp; "-" &amp; IFERROR(LEFT(#REF!, FIND(" ",#REF!)-1),#REF!) &amp; "-" &amp; _xlfn.XLOOKUP(L:L,DROPLIST!D:D,DROPLIST!E:E)</f>
        <v>#REF!</v>
      </c>
      <c r="R210" s="88" t="str">
        <f>IF(N:N&lt;&gt;"APROVADO","N/A",IF(IFERROR(_xlfn.XLOOKUP(P:P,PROJETOS!A:A,PROJETOS!A:A),"INSERIR ID DE PROJETO")="INSERIR ID DE PROJETO","INSERIR ID DE PROJETO","PROJETO INSERIDO"))</f>
        <v>N/A</v>
      </c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</row>
    <row r="211" spans="1:132" s="22" customFormat="1" ht="20.100000000000001" customHeight="1" thickTop="1" thickBot="1" x14ac:dyDescent="0.3">
      <c r="A211" s="109">
        <v>45604</v>
      </c>
      <c r="B211" s="84" t="s">
        <v>19</v>
      </c>
      <c r="C211" s="84">
        <v>20240131</v>
      </c>
      <c r="D211" s="115">
        <v>700000337</v>
      </c>
      <c r="E211" s="132" t="str" cm="1">
        <f t="array" ref="E211">_xlfn.XLOOKUP(D211,Tabela2[[#All],[SAP Code]],Tabela2[[#All],[Supplier Name]])</f>
        <v>COFOR 15832H01 INDUSTRIA DEL PLASTICO Y METALURGI</v>
      </c>
      <c r="F211" s="85" t="s">
        <v>50</v>
      </c>
      <c r="G211" s="120">
        <v>204.82</v>
      </c>
      <c r="H211" s="86">
        <v>204.82</v>
      </c>
      <c r="I211" s="86">
        <v>0</v>
      </c>
      <c r="J211" s="87">
        <f t="shared" si="12"/>
        <v>204.82</v>
      </c>
      <c r="K211" s="87">
        <f t="shared" ref="K211:K214" si="13">IF(I211=0,H211,J211)</f>
        <v>204.82</v>
      </c>
      <c r="L211" s="85" t="s">
        <v>49</v>
      </c>
      <c r="M211" s="85" t="s">
        <v>22</v>
      </c>
      <c r="N211" s="85" t="s">
        <v>28</v>
      </c>
      <c r="O211" s="109"/>
      <c r="P211" s="88" t="str">
        <f>IF(D:D&gt;800000000,_xlfn.XLOOKUP(B:B,DROPLIST!G:G,DROPLIST!H:H)&amp;RIGHT(C211,3)&amp;"-"&amp;RIGHT(D211,5),_xlfn.XLOOKUP(B:B,DROPLIST!G:G,DROPLIST!H:H)&amp;RIGHT(C211,3)&amp;"-"&amp;_xlfn.XLOOKUP(D:D,Tabela2[SAP Code],Tabela2[Coluna1]))</f>
        <v>SV131-15832H01</v>
      </c>
      <c r="Q211" s="88" t="e">
        <f>_xlfn.XLOOKUP(B:B,DROPLIST!G:G,DROPLIST!H:H) &amp; RIGHT(C211,3) &amp; "-" &amp; RIGHT(D211,5) &amp; "-" &amp; IFERROR(LEFT(#REF!, FIND(" ",#REF!)-1),#REF!) &amp; "-" &amp; _xlfn.XLOOKUP(L:L,DROPLIST!D:D,DROPLIST!E:E)</f>
        <v>#REF!</v>
      </c>
      <c r="R211" s="88" t="str">
        <f>IF(N:N&lt;&gt;"APROVADO","N/A",IF(IFERROR(_xlfn.XLOOKUP(P:P,PROJETOS!A:A,PROJETOS!A:A),"INSERIR ID DE PROJETO")="INSERIR ID DE PROJETO","INSERIR ID DE PROJETO","PROJETO INSERIDO"))</f>
        <v>N/A</v>
      </c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</row>
    <row r="212" spans="1:132" s="22" customFormat="1" ht="20.100000000000001" customHeight="1" thickTop="1" thickBot="1" x14ac:dyDescent="0.3">
      <c r="A212" s="109">
        <v>45604</v>
      </c>
      <c r="B212" s="84" t="s">
        <v>19</v>
      </c>
      <c r="C212" s="84">
        <v>20240130</v>
      </c>
      <c r="D212" s="115">
        <v>800002863</v>
      </c>
      <c r="E212" s="132" t="str" cm="1">
        <f t="array" ref="E212">_xlfn.XLOOKUP(D212,Tabela2[[#All],[SAP Code]],Tabela2[[#All],[Supplier Name]])</f>
        <v>NEO POLIMEROS LTDA</v>
      </c>
      <c r="F212" s="85" t="s">
        <v>35</v>
      </c>
      <c r="G212" s="120">
        <v>70</v>
      </c>
      <c r="H212" s="86">
        <v>70</v>
      </c>
      <c r="I212" s="86">
        <v>0</v>
      </c>
      <c r="J212" s="87">
        <f t="shared" si="12"/>
        <v>70</v>
      </c>
      <c r="K212" s="87">
        <f t="shared" si="13"/>
        <v>70</v>
      </c>
      <c r="L212" s="85" t="s">
        <v>32</v>
      </c>
      <c r="M212" s="85" t="s">
        <v>29</v>
      </c>
      <c r="N212" s="85" t="s">
        <v>28</v>
      </c>
      <c r="O212" s="109"/>
      <c r="P212" s="88" t="str">
        <f>IF(D:D&gt;800000000,_xlfn.XLOOKUP(B:B,DROPLIST!G:G,DROPLIST!H:H)&amp;RIGHT(C212,3)&amp;"-"&amp;RIGHT(D212,5),_xlfn.XLOOKUP(B:B,DROPLIST!G:G,DROPLIST!H:H)&amp;RIGHT(C212,3)&amp;"-"&amp;_xlfn.XLOOKUP(D:D,Tabela2[SAP Code],Tabela2[Coluna1]))</f>
        <v>SV130-02863</v>
      </c>
      <c r="Q212" s="88" t="e">
        <f>_xlfn.XLOOKUP(B:B,DROPLIST!G:G,DROPLIST!H:H) &amp; RIGHT(C212,3) &amp; "-" &amp; RIGHT(D212,5) &amp; "-" &amp; IFERROR(LEFT(#REF!, FIND(" ",#REF!)-1),#REF!) &amp; "-" &amp; _xlfn.XLOOKUP(L:L,DROPLIST!D:D,DROPLIST!E:E)</f>
        <v>#REF!</v>
      </c>
      <c r="R212" s="88" t="str">
        <f>IF(N:N&lt;&gt;"APROVADO","N/A",IF(IFERROR(_xlfn.XLOOKUP(P:P,PROJETOS!A:A,PROJETOS!A:A),"INSERIR ID DE PROJETO")="INSERIR ID DE PROJETO","INSERIR ID DE PROJETO","PROJETO INSERIDO"))</f>
        <v>N/A</v>
      </c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</row>
    <row r="213" spans="1:132" s="22" customFormat="1" ht="20.100000000000001" customHeight="1" thickTop="1" thickBot="1" x14ac:dyDescent="0.3">
      <c r="A213" s="109">
        <v>45604</v>
      </c>
      <c r="B213" s="84" t="s">
        <v>19</v>
      </c>
      <c r="C213" s="84">
        <v>20240131</v>
      </c>
      <c r="D213" s="115">
        <v>700000419</v>
      </c>
      <c r="E213" s="132" t="str" cm="1">
        <f t="array" ref="E213">_xlfn.XLOOKUP(D213,Tabela2[[#All],[SAP Code]],Tabela2[[#All],[Supplier Name]])</f>
        <v>COFOR 15832H04 INDUSTRIA DEL PLASTICO Y METALURGI</v>
      </c>
      <c r="F213" s="85" t="s">
        <v>50</v>
      </c>
      <c r="G213" s="120">
        <v>53.9</v>
      </c>
      <c r="H213" s="86">
        <v>53.9</v>
      </c>
      <c r="I213" s="86">
        <v>0</v>
      </c>
      <c r="J213" s="87">
        <f t="shared" si="12"/>
        <v>53.9</v>
      </c>
      <c r="K213" s="87">
        <f t="shared" si="13"/>
        <v>53.9</v>
      </c>
      <c r="L213" s="85" t="s">
        <v>49</v>
      </c>
      <c r="M213" s="85"/>
      <c r="N213" s="85" t="s">
        <v>28</v>
      </c>
      <c r="O213" s="109"/>
      <c r="P213" s="88" t="str">
        <f>IF(D:D&gt;800000000,_xlfn.XLOOKUP(B:B,DROPLIST!G:G,DROPLIST!H:H)&amp;RIGHT(C213,3)&amp;"-"&amp;RIGHT(D213,5),_xlfn.XLOOKUP(B:B,DROPLIST!G:G,DROPLIST!H:H)&amp;RIGHT(C213,3)&amp;"-"&amp;_xlfn.XLOOKUP(D:D,Tabela2[SAP Code],Tabela2[Coluna1]))</f>
        <v>SV131-15832H04</v>
      </c>
      <c r="Q213" s="88" t="e">
        <f>_xlfn.XLOOKUP(B:B,DROPLIST!G:G,DROPLIST!H:H) &amp; RIGHT(C213,3) &amp; "-" &amp; RIGHT(D213,5) &amp; "-" &amp; IFERROR(LEFT(#REF!, FIND(" ",#REF!)-1),#REF!) &amp; "-" &amp; _xlfn.XLOOKUP(L:L,DROPLIST!D:D,DROPLIST!E:E)</f>
        <v>#REF!</v>
      </c>
      <c r="R213" s="88" t="str">
        <f>IF(N:N&lt;&gt;"APROVADO","N/A",IF(IFERROR(_xlfn.XLOOKUP(P:P,PROJETOS!A:A,PROJETOS!A:A),"INSERIR ID DE PROJETO")="INSERIR ID DE PROJETO","INSERIR ID DE PROJETO","PROJETO INSERIDO"))</f>
        <v>N/A</v>
      </c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</row>
    <row r="214" spans="1:132" s="22" customFormat="1" ht="20.100000000000001" customHeight="1" thickTop="1" thickBot="1" x14ac:dyDescent="0.3">
      <c r="A214" s="109">
        <v>45607</v>
      </c>
      <c r="B214" s="84" t="s">
        <v>19</v>
      </c>
      <c r="C214" s="84">
        <v>20240130</v>
      </c>
      <c r="D214" s="115">
        <v>800016859</v>
      </c>
      <c r="E214" s="132" t="str" cm="1">
        <f t="array" ref="E214">_xlfn.XLOOKUP(D214,Tabela2[[#All],[SAP Code]],Tabela2[[#All],[Supplier Name]])</f>
        <v>CONTINENTAL AUTOMOTIVE DO BRASIL LT</v>
      </c>
      <c r="F214" s="85" t="s">
        <v>35</v>
      </c>
      <c r="G214" s="120">
        <v>2218000</v>
      </c>
      <c r="H214" s="86">
        <v>2218000</v>
      </c>
      <c r="I214" s="86">
        <v>739947</v>
      </c>
      <c r="J214" s="87">
        <f t="shared" si="12"/>
        <v>1478053</v>
      </c>
      <c r="K214" s="87">
        <f t="shared" si="13"/>
        <v>1478053</v>
      </c>
      <c r="L214" s="85" t="s">
        <v>51</v>
      </c>
      <c r="M214" s="85" t="s">
        <v>22</v>
      </c>
      <c r="N214" s="85" t="s">
        <v>23</v>
      </c>
      <c r="O214" s="109"/>
      <c r="P214" s="88" t="str">
        <f>IF(D:D&gt;800000000,_xlfn.XLOOKUP(B:B,DROPLIST!G:G,DROPLIST!H:H)&amp;RIGHT(C214,3)&amp;"-"&amp;RIGHT(D214,5),_xlfn.XLOOKUP(B:B,DROPLIST!G:G,DROPLIST!H:H)&amp;RIGHT(C214,3)&amp;"-"&amp;_xlfn.XLOOKUP(D:D,Tabela2[SAP Code],Tabela2[Coluna1]))</f>
        <v>SV130-16859</v>
      </c>
      <c r="Q214" s="88" t="e">
        <f>_xlfn.XLOOKUP(B:B,DROPLIST!G:G,DROPLIST!H:H) &amp; RIGHT(C214,3) &amp; "-" &amp; RIGHT(D214,5) &amp; "-" &amp; IFERROR(LEFT(#REF!, FIND(" ",#REF!)-1),#REF!) &amp; "-" &amp; _xlfn.XLOOKUP(L:L,DROPLIST!D:D,DROPLIST!E:E)</f>
        <v>#REF!</v>
      </c>
      <c r="R214" s="88" t="str">
        <f>IF(N:N&lt;&gt;"APROVADO","N/A",IF(IFERROR(_xlfn.XLOOKUP(P:P,PROJETOS!A:A,PROJETOS!A:A),"INSERIR ID DE PROJETO")="INSERIR ID DE PROJETO","INSERIR ID DE PROJETO","PROJETO INSERIDO"))</f>
        <v>PROJETO INSERIDO</v>
      </c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</row>
    <row r="215" spans="1:132" s="22" customFormat="1" ht="20.100000000000001" customHeight="1" thickTop="1" thickBot="1" x14ac:dyDescent="0.3">
      <c r="A215" s="109">
        <v>45362</v>
      </c>
      <c r="B215" s="84" t="s">
        <v>19</v>
      </c>
      <c r="C215" s="84">
        <v>20240085</v>
      </c>
      <c r="D215" s="115">
        <v>800002464</v>
      </c>
      <c r="E215" s="132" t="str" cm="1">
        <f t="array" ref="E215">_xlfn.XLOOKUP(D215,Tabela2[[#All],[SAP Code]],Tabela2[[#All],[Supplier Name]])</f>
        <v>INDUSTRIAS MANGOTEX LTDA</v>
      </c>
      <c r="F215" s="85" t="s">
        <v>26</v>
      </c>
      <c r="G215" s="120">
        <v>38000</v>
      </c>
      <c r="H215" s="86">
        <v>38000</v>
      </c>
      <c r="I215" s="86">
        <v>700000</v>
      </c>
      <c r="J215" s="87">
        <f t="shared" si="12"/>
        <v>-662000</v>
      </c>
      <c r="K215" s="87">
        <f>IF(J215&lt;=0,0,J215)</f>
        <v>0</v>
      </c>
      <c r="L215" s="85" t="s">
        <v>25</v>
      </c>
      <c r="M215" s="85" t="s">
        <v>22</v>
      </c>
      <c r="N215" s="85" t="s">
        <v>23</v>
      </c>
      <c r="O215" s="109">
        <v>45627</v>
      </c>
      <c r="P215" s="88" t="str">
        <f>IF(D:D&gt;800000000,_xlfn.XLOOKUP(B:B,DROPLIST!G:G,DROPLIST!H:H)&amp;RIGHT(C215,3)&amp;"-"&amp;RIGHT(D215,5),_xlfn.XLOOKUP(B:B,DROPLIST!G:G,DROPLIST!H:H)&amp;RIGHT(C215,3)&amp;"-"&amp;_xlfn.XLOOKUP(D:D,Tabela2[SAP Code],Tabela2[Coluna1]))</f>
        <v>SV085-02464</v>
      </c>
      <c r="Q215" s="88" t="e">
        <f>_xlfn.XLOOKUP(B:B,DROPLIST!G:G,DROPLIST!H:H) &amp; RIGHT(C215,3) &amp; "-" &amp; RIGHT(D215,5) &amp; "-" &amp; IFERROR(LEFT(#REF!, FIND(" ",#REF!)-1),#REF!) &amp; "-" &amp; _xlfn.XLOOKUP(L:L,DROPLIST!D:D,DROPLIST!E:E)</f>
        <v>#REF!</v>
      </c>
      <c r="R215" s="88" t="str">
        <f>IF(N:N&lt;&gt;"APROVADO","N/A",IF(IFERROR(_xlfn.XLOOKUP(P:P,PROJETOS!A:A,PROJETOS!A:A),"INSERIR ID DE PROJETO")="INSERIR ID DE PROJETO","INSERIR ID DE PROJETO","PROJETO INSERIDO"))</f>
        <v>PROJETO INSERIDO</v>
      </c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</row>
    <row r="216" spans="1:132" s="22" customFormat="1" ht="20.100000000000001" customHeight="1" thickTop="1" thickBot="1" x14ac:dyDescent="0.3">
      <c r="A216" s="109">
        <v>45607</v>
      </c>
      <c r="B216" s="84" t="s">
        <v>19</v>
      </c>
      <c r="C216" s="84">
        <v>20240130</v>
      </c>
      <c r="D216" s="115">
        <v>800000823</v>
      </c>
      <c r="E216" s="132" t="str" cm="1">
        <f t="array" ref="E216">_xlfn.XLOOKUP(D216,Tabela2[[#All],[SAP Code]],Tabela2[[#All],[Supplier Name]])</f>
        <v>JOHNSON ELECTRIC AUTOMOTIVO BRASIL</v>
      </c>
      <c r="F216" s="85" t="s">
        <v>35</v>
      </c>
      <c r="G216" s="120">
        <v>320000</v>
      </c>
      <c r="H216" s="86">
        <v>320000</v>
      </c>
      <c r="I216" s="86">
        <v>0</v>
      </c>
      <c r="J216" s="87">
        <f t="shared" si="12"/>
        <v>320000</v>
      </c>
      <c r="K216" s="87">
        <f t="shared" ref="K216:K247" si="14">IF(I216=0,H216,J216)</f>
        <v>320000</v>
      </c>
      <c r="L216" s="85" t="s">
        <v>51</v>
      </c>
      <c r="M216" s="85" t="s">
        <v>30</v>
      </c>
      <c r="N216" s="85" t="s">
        <v>28</v>
      </c>
      <c r="O216" s="109"/>
      <c r="P216" s="88" t="str">
        <f>IF(D:D&gt;800000000,_xlfn.XLOOKUP(B:B,DROPLIST!G:G,DROPLIST!H:H)&amp;RIGHT(C216,3)&amp;"-"&amp;RIGHT(D216,5),_xlfn.XLOOKUP(B:B,DROPLIST!G:G,DROPLIST!H:H)&amp;RIGHT(C216,3)&amp;"-"&amp;_xlfn.XLOOKUP(D:D,Tabela2[SAP Code],Tabela2[Coluna1]))</f>
        <v>SV130-00823</v>
      </c>
      <c r="Q216" s="88" t="e">
        <f>_xlfn.XLOOKUP(B:B,DROPLIST!G:G,DROPLIST!H:H) &amp; RIGHT(C216,3) &amp; "-" &amp; RIGHT(D216,5) &amp; "-" &amp; IFERROR(LEFT(#REF!, FIND(" ",#REF!)-1),#REF!) &amp; "-" &amp; _xlfn.XLOOKUP(L:L,DROPLIST!D:D,DROPLIST!E:E)</f>
        <v>#REF!</v>
      </c>
      <c r="R216" s="88" t="str">
        <f>IF(N:N&lt;&gt;"APROVADO","N/A",IF(IFERROR(_xlfn.XLOOKUP(P:P,PROJETOS!A:A,PROJETOS!A:A),"INSERIR ID DE PROJETO")="INSERIR ID DE PROJETO","INSERIR ID DE PROJETO","PROJETO INSERIDO"))</f>
        <v>N/A</v>
      </c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</row>
    <row r="217" spans="1:132" s="22" customFormat="1" ht="20.100000000000001" customHeight="1" thickTop="1" thickBot="1" x14ac:dyDescent="0.3">
      <c r="A217" s="109">
        <v>45608</v>
      </c>
      <c r="B217" s="84" t="s">
        <v>19</v>
      </c>
      <c r="C217" s="84">
        <v>20240130</v>
      </c>
      <c r="D217" s="115">
        <v>800006042</v>
      </c>
      <c r="E217" s="132" t="str" cm="1">
        <f t="array" ref="E217">_xlfn.XLOOKUP(D217,Tabela2[[#All],[SAP Code]],Tabela2[[#All],[Supplier Name]])</f>
        <v>CONTINENTAL BRASIL INDUSTRIA AUTOMO</v>
      </c>
      <c r="F217" s="85" t="s">
        <v>35</v>
      </c>
      <c r="G217" s="120">
        <v>6030000</v>
      </c>
      <c r="H217" s="86">
        <v>6030000</v>
      </c>
      <c r="I217" s="86">
        <v>0</v>
      </c>
      <c r="J217" s="87">
        <f t="shared" si="12"/>
        <v>6030000</v>
      </c>
      <c r="K217" s="87">
        <f t="shared" si="14"/>
        <v>6030000</v>
      </c>
      <c r="L217" s="85" t="s">
        <v>32</v>
      </c>
      <c r="M217" s="85" t="s">
        <v>22</v>
      </c>
      <c r="N217" s="85" t="s">
        <v>28</v>
      </c>
      <c r="O217" s="109"/>
      <c r="P217" s="88" t="str">
        <f>IF(D:D&gt;800000000,_xlfn.XLOOKUP(B:B,DROPLIST!G:G,DROPLIST!H:H)&amp;RIGHT(C217,3)&amp;"-"&amp;RIGHT(D217,5),_xlfn.XLOOKUP(B:B,DROPLIST!G:G,DROPLIST!H:H)&amp;RIGHT(C217,3)&amp;"-"&amp;_xlfn.XLOOKUP(D:D,Tabela2[SAP Code],Tabela2[Coluna1]))</f>
        <v>SV130-06042</v>
      </c>
      <c r="Q217" s="88" t="e">
        <f>_xlfn.XLOOKUP(B:B,DROPLIST!G:G,DROPLIST!H:H) &amp; RIGHT(C217,3) &amp; "-" &amp; RIGHT(D217,5) &amp; "-" &amp; IFERROR(LEFT(#REF!, FIND(" ",#REF!)-1),#REF!) &amp; "-" &amp; _xlfn.XLOOKUP(L:L,DROPLIST!D:D,DROPLIST!E:E)</f>
        <v>#REF!</v>
      </c>
      <c r="R217" s="88" t="str">
        <f>IF(N:N&lt;&gt;"APROVADO","N/A",IF(IFERROR(_xlfn.XLOOKUP(P:P,PROJETOS!A:A,PROJETOS!A:A),"INSERIR ID DE PROJETO")="INSERIR ID DE PROJETO","INSERIR ID DE PROJETO","PROJETO INSERIDO"))</f>
        <v>N/A</v>
      </c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</row>
    <row r="218" spans="1:132" s="22" customFormat="1" ht="20.100000000000001" customHeight="1" thickTop="1" thickBot="1" x14ac:dyDescent="0.3">
      <c r="A218" s="109">
        <v>45609</v>
      </c>
      <c r="B218" s="84" t="s">
        <v>19</v>
      </c>
      <c r="C218" s="84">
        <v>20240130</v>
      </c>
      <c r="D218" s="115">
        <v>800006683</v>
      </c>
      <c r="E218" s="132" t="str" cm="1">
        <f t="array" ref="E218">_xlfn.XLOOKUP(D218,Tabela2[[#All],[SAP Code]],Tabela2[[#All],[Supplier Name]])</f>
        <v>ROBERT BOSCH GMBH</v>
      </c>
      <c r="F218" s="85" t="s">
        <v>35</v>
      </c>
      <c r="G218" s="120">
        <v>115.8</v>
      </c>
      <c r="H218" s="86">
        <v>115.8</v>
      </c>
      <c r="I218" s="86">
        <v>0</v>
      </c>
      <c r="J218" s="87">
        <f t="shared" si="12"/>
        <v>115.8</v>
      </c>
      <c r="K218" s="87">
        <f t="shared" si="14"/>
        <v>115.8</v>
      </c>
      <c r="L218" s="85" t="s">
        <v>55</v>
      </c>
      <c r="M218" s="85"/>
      <c r="N218" s="85" t="s">
        <v>28</v>
      </c>
      <c r="O218" s="109"/>
      <c r="P218" s="88" t="str">
        <f>IF(D:D&gt;800000000,_xlfn.XLOOKUP(B:B,DROPLIST!G:G,DROPLIST!H:H)&amp;RIGHT(C218,3)&amp;"-"&amp;RIGHT(D218,5),_xlfn.XLOOKUP(B:B,DROPLIST!G:G,DROPLIST!H:H)&amp;RIGHT(C218,3)&amp;"-"&amp;_xlfn.XLOOKUP(D:D,Tabela2[SAP Code],Tabela2[Coluna1]))</f>
        <v>SV130-06683</v>
      </c>
      <c r="Q218" s="88" t="e">
        <f>_xlfn.XLOOKUP(B:B,DROPLIST!G:G,DROPLIST!H:H) &amp; RIGHT(C218,3) &amp; "-" &amp; RIGHT(D218,5) &amp; "-" &amp; IFERROR(LEFT(#REF!, FIND(" ",#REF!)-1),#REF!) &amp; "-" &amp; _xlfn.XLOOKUP(L:L,DROPLIST!D:D,DROPLIST!E:E)</f>
        <v>#REF!</v>
      </c>
      <c r="R218" s="88" t="str">
        <f>IF(N:N&lt;&gt;"APROVADO","N/A",IF(IFERROR(_xlfn.XLOOKUP(P:P,PROJETOS!A:A,PROJETOS!A:A),"INSERIR ID DE PROJETO")="INSERIR ID DE PROJETO","INSERIR ID DE PROJETO","PROJETO INSERIDO"))</f>
        <v>N/A</v>
      </c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</row>
    <row r="219" spans="1:132" s="22" customFormat="1" ht="20.100000000000001" customHeight="1" thickTop="1" thickBot="1" x14ac:dyDescent="0.3">
      <c r="A219" s="109">
        <v>45610</v>
      </c>
      <c r="B219" s="84" t="s">
        <v>19</v>
      </c>
      <c r="C219" s="84">
        <v>20240131</v>
      </c>
      <c r="D219" s="115">
        <v>800006330</v>
      </c>
      <c r="E219" s="132" t="str" cm="1">
        <f t="array" ref="E219">_xlfn.XLOOKUP(D219,Tabela2[[#All],[SAP Code]],Tabela2[[#All],[Supplier Name]])</f>
        <v>ADLER PTI S A</v>
      </c>
      <c r="F219" s="85" t="s">
        <v>50</v>
      </c>
      <c r="G219" s="120">
        <v>380000</v>
      </c>
      <c r="H219" s="86">
        <v>380000</v>
      </c>
      <c r="I219" s="86">
        <v>380000</v>
      </c>
      <c r="J219" s="87">
        <f t="shared" si="12"/>
        <v>0</v>
      </c>
      <c r="K219" s="87">
        <f t="shared" si="14"/>
        <v>0</v>
      </c>
      <c r="L219" s="85" t="s">
        <v>44</v>
      </c>
      <c r="M219" s="85" t="s">
        <v>22</v>
      </c>
      <c r="N219" s="85" t="s">
        <v>23</v>
      </c>
      <c r="O219" s="109"/>
      <c r="P219" s="88" t="str">
        <f>IF(D:D&gt;800000000,_xlfn.XLOOKUP(B:B,DROPLIST!G:G,DROPLIST!H:H)&amp;RIGHT(C219,3)&amp;"-"&amp;RIGHT(D219,5),_xlfn.XLOOKUP(B:B,DROPLIST!G:G,DROPLIST!H:H)&amp;RIGHT(C219,3)&amp;"-"&amp;_xlfn.XLOOKUP(D:D,Tabela2[SAP Code],Tabela2[Coluna1]))</f>
        <v>SV131-06330</v>
      </c>
      <c r="Q219" s="88" t="e">
        <f>_xlfn.XLOOKUP(B:B,DROPLIST!G:G,DROPLIST!H:H) &amp; RIGHT(C219,3) &amp; "-" &amp; RIGHT(D219,5) &amp; "-" &amp; IFERROR(LEFT(#REF!, FIND(" ",#REF!)-1),#REF!) &amp; "-" &amp; _xlfn.XLOOKUP(L:L,DROPLIST!D:D,DROPLIST!E:E)</f>
        <v>#REF!</v>
      </c>
      <c r="R219" s="88" t="str">
        <f>IF(N:N&lt;&gt;"APROVADO","N/A",IF(IFERROR(_xlfn.XLOOKUP(P:P,PROJETOS!A:A,PROJETOS!A:A),"INSERIR ID DE PROJETO")="INSERIR ID DE PROJETO","INSERIR ID DE PROJETO","PROJETO INSERIDO"))</f>
        <v>INSERIR ID DE PROJETO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</row>
    <row r="220" spans="1:132" s="22" customFormat="1" ht="20.100000000000001" customHeight="1" thickTop="1" thickBot="1" x14ac:dyDescent="0.3">
      <c r="A220" s="109">
        <v>45610</v>
      </c>
      <c r="B220" s="84" t="s">
        <v>19</v>
      </c>
      <c r="C220" s="84">
        <v>20240131</v>
      </c>
      <c r="D220" s="115">
        <v>800005978</v>
      </c>
      <c r="E220" s="132" t="str" cm="1">
        <f t="array" ref="E220">_xlfn.XLOOKUP(D220,Tabela2[[#All],[SAP Code]],Tabela2[[#All],[Supplier Name]])</f>
        <v>FERROSIDER COMPONENTES LTDA</v>
      </c>
      <c r="F220" s="85" t="s">
        <v>50</v>
      </c>
      <c r="G220" s="120">
        <v>160000</v>
      </c>
      <c r="H220" s="86">
        <v>160000</v>
      </c>
      <c r="I220" s="86">
        <v>0</v>
      </c>
      <c r="J220" s="87">
        <f t="shared" si="12"/>
        <v>160000</v>
      </c>
      <c r="K220" s="87">
        <f t="shared" si="14"/>
        <v>160000</v>
      </c>
      <c r="L220" s="85" t="s">
        <v>54</v>
      </c>
      <c r="M220" s="85" t="s">
        <v>31</v>
      </c>
      <c r="N220" s="85" t="s">
        <v>28</v>
      </c>
      <c r="O220" s="109"/>
      <c r="P220" s="88" t="str">
        <f>IF(D:D&gt;800000000,_xlfn.XLOOKUP(B:B,DROPLIST!G:G,DROPLIST!H:H)&amp;RIGHT(C220,3)&amp;"-"&amp;RIGHT(D220,5),_xlfn.XLOOKUP(B:B,DROPLIST!G:G,DROPLIST!H:H)&amp;RIGHT(C220,3)&amp;"-"&amp;_xlfn.XLOOKUP(D:D,Tabela2[SAP Code],Tabela2[Coluna1]))</f>
        <v>SV131-05978</v>
      </c>
      <c r="Q220" s="88" t="e">
        <f>_xlfn.XLOOKUP(B:B,DROPLIST!G:G,DROPLIST!H:H) &amp; RIGHT(C220,3) &amp; "-" &amp; RIGHT(D220,5) &amp; "-" &amp; IFERROR(LEFT(#REF!, FIND(" ",#REF!)-1),#REF!) &amp; "-" &amp; _xlfn.XLOOKUP(L:L,DROPLIST!D:D,DROPLIST!E:E)</f>
        <v>#REF!</v>
      </c>
      <c r="R220" s="88" t="str">
        <f>IF(N:N&lt;&gt;"APROVADO","N/A",IF(IFERROR(_xlfn.XLOOKUP(P:P,PROJETOS!A:A,PROJETOS!A:A),"INSERIR ID DE PROJETO")="INSERIR ID DE PROJETO","INSERIR ID DE PROJETO","PROJETO INSERIDO"))</f>
        <v>N/A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</row>
    <row r="221" spans="1:132" s="22" customFormat="1" ht="20.100000000000001" customHeight="1" thickTop="1" thickBot="1" x14ac:dyDescent="0.3">
      <c r="A221" s="109">
        <v>45611</v>
      </c>
      <c r="B221" s="84" t="s">
        <v>19</v>
      </c>
      <c r="C221" s="84">
        <v>20240131</v>
      </c>
      <c r="D221" s="115">
        <v>700000283</v>
      </c>
      <c r="E221" s="132" t="str" cm="1">
        <f t="array" ref="E221">_xlfn.XLOOKUP(D221,Tabela2[[#All],[SAP Code]],Tabela2[[#All],[Supplier Name]])</f>
        <v>COFOR 29750L  01 PLASTIC OMNIUM AUTO INERGY DO BRAS</v>
      </c>
      <c r="F221" s="85" t="s">
        <v>50</v>
      </c>
      <c r="G221" s="120">
        <v>1800000</v>
      </c>
      <c r="H221" s="86">
        <v>1800000</v>
      </c>
      <c r="I221" s="86">
        <v>0</v>
      </c>
      <c r="J221" s="87">
        <f t="shared" si="12"/>
        <v>1800000</v>
      </c>
      <c r="K221" s="87">
        <f t="shared" si="14"/>
        <v>1800000</v>
      </c>
      <c r="L221" s="85" t="s">
        <v>49</v>
      </c>
      <c r="M221" s="85" t="s">
        <v>30</v>
      </c>
      <c r="N221" s="85" t="s">
        <v>28</v>
      </c>
      <c r="O221" s="109"/>
      <c r="P221" s="88" t="str">
        <f>IF(D:D&gt;800000000,_xlfn.XLOOKUP(B:B,DROPLIST!G:G,DROPLIST!H:H)&amp;RIGHT(C221,3)&amp;"-"&amp;RIGHT(D221,5),_xlfn.XLOOKUP(B:B,DROPLIST!G:G,DROPLIST!H:H)&amp;RIGHT(C221,3)&amp;"-"&amp;_xlfn.XLOOKUP(D:D,Tabela2[SAP Code],Tabela2[Coluna1]))</f>
        <v>SV131-29750L01</v>
      </c>
      <c r="Q221" s="88" t="e">
        <f>_xlfn.XLOOKUP(B:B,DROPLIST!G:G,DROPLIST!H:H) &amp; RIGHT(C221,3) &amp; "-" &amp; RIGHT(D221,5) &amp; "-" &amp; IFERROR(LEFT(#REF!, FIND(" ",#REF!)-1),#REF!) &amp; "-" &amp; _xlfn.XLOOKUP(L:L,DROPLIST!D:D,DROPLIST!E:E)</f>
        <v>#REF!</v>
      </c>
      <c r="R221" s="88" t="str">
        <f>IF(N:N&lt;&gt;"APROVADO","N/A",IF(IFERROR(_xlfn.XLOOKUP(P:P,PROJETOS!A:A,PROJETOS!A:A),"INSERIR ID DE PROJETO")="INSERIR ID DE PROJETO","INSERIR ID DE PROJETO","PROJETO INSERIDO"))</f>
        <v>N/A</v>
      </c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</row>
    <row r="222" spans="1:132" s="22" customFormat="1" ht="20.100000000000001" customHeight="1" thickTop="1" thickBot="1" x14ac:dyDescent="0.3">
      <c r="A222" s="109">
        <v>45617</v>
      </c>
      <c r="B222" s="84" t="s">
        <v>19</v>
      </c>
      <c r="C222" s="84">
        <v>20240131</v>
      </c>
      <c r="D222" s="115">
        <v>800006199</v>
      </c>
      <c r="E222" s="132" t="str" cm="1">
        <f t="array" ref="E222">_xlfn.XLOOKUP(D222,Tabela2[[#All],[SAP Code]],Tabela2[[#All],[Supplier Name]])</f>
        <v>MARTINREA HONSEL BR FUND COM LTDA</v>
      </c>
      <c r="F222" s="85" t="s">
        <v>50</v>
      </c>
      <c r="G222" s="120">
        <v>2500000</v>
      </c>
      <c r="H222" s="86">
        <v>2500000</v>
      </c>
      <c r="I222" s="86">
        <v>0</v>
      </c>
      <c r="J222" s="87">
        <f t="shared" si="12"/>
        <v>2500000</v>
      </c>
      <c r="K222" s="87">
        <f t="shared" si="14"/>
        <v>2500000</v>
      </c>
      <c r="L222" s="85" t="s">
        <v>44</v>
      </c>
      <c r="M222" s="85"/>
      <c r="N222" s="85" t="s">
        <v>28</v>
      </c>
      <c r="O222" s="109"/>
      <c r="P222" s="88" t="str">
        <f>IF(D:D&gt;800000000,_xlfn.XLOOKUP(B:B,DROPLIST!G:G,DROPLIST!H:H)&amp;RIGHT(C222,3)&amp;"-"&amp;RIGHT(D222,5),_xlfn.XLOOKUP(B:B,DROPLIST!G:G,DROPLIST!H:H)&amp;RIGHT(C222,3)&amp;"-"&amp;_xlfn.XLOOKUP(D:D,Tabela2[SAP Code],Tabela2[Coluna1]))</f>
        <v>SV131-06199</v>
      </c>
      <c r="Q222" s="88" t="e">
        <f>_xlfn.XLOOKUP(B:B,DROPLIST!G:G,DROPLIST!H:H) &amp; RIGHT(C222,3) &amp; "-" &amp; RIGHT(D222,5) &amp; "-" &amp; IFERROR(LEFT(#REF!, FIND(" ",#REF!)-1),#REF!) &amp; "-" &amp; _xlfn.XLOOKUP(L:L,DROPLIST!D:D,DROPLIST!E:E)</f>
        <v>#REF!</v>
      </c>
      <c r="R222" s="88" t="str">
        <f>IF(N:N&lt;&gt;"APROVADO","N/A",IF(IFERROR(_xlfn.XLOOKUP(P:P,PROJETOS!A:A,PROJETOS!A:A),"INSERIR ID DE PROJETO")="INSERIR ID DE PROJETO","INSERIR ID DE PROJETO","PROJETO INSERIDO"))</f>
        <v>N/A</v>
      </c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</row>
    <row r="223" spans="1:132" s="22" customFormat="1" ht="20.100000000000001" customHeight="1" thickTop="1" thickBot="1" x14ac:dyDescent="0.3">
      <c r="A223" s="109">
        <v>45618</v>
      </c>
      <c r="B223" s="84" t="s">
        <v>19</v>
      </c>
      <c r="C223" s="84">
        <v>20240130</v>
      </c>
      <c r="D223" s="115">
        <v>800002635</v>
      </c>
      <c r="E223" s="132" t="str" cm="1">
        <f t="array" ref="E223">_xlfn.XLOOKUP(D223,Tabela2[[#All],[SAP Code]],Tabela2[[#All],[Supplier Name]])</f>
        <v>AETHRA SISTEMAS AUTOMOTIVOS S.A</v>
      </c>
      <c r="F223" s="85" t="s">
        <v>35</v>
      </c>
      <c r="G223" s="120">
        <v>109169.84</v>
      </c>
      <c r="H223" s="86">
        <v>109169.84</v>
      </c>
      <c r="I223" s="86">
        <v>109169.84</v>
      </c>
      <c r="J223" s="87">
        <f t="shared" si="12"/>
        <v>0</v>
      </c>
      <c r="K223" s="87">
        <f t="shared" si="14"/>
        <v>0</v>
      </c>
      <c r="L223" s="85" t="s">
        <v>32</v>
      </c>
      <c r="M223" s="85" t="s">
        <v>22</v>
      </c>
      <c r="N223" s="85" t="s">
        <v>23</v>
      </c>
      <c r="O223" s="109">
        <v>45709</v>
      </c>
      <c r="P223" s="88" t="str">
        <f>IF(D:D&gt;800000000,_xlfn.XLOOKUP(B:B,DROPLIST!G:G,DROPLIST!H:H)&amp;RIGHT(C223,3)&amp;"-"&amp;RIGHT(D223,5),_xlfn.XLOOKUP(B:B,DROPLIST!G:G,DROPLIST!H:H)&amp;RIGHT(C223,3)&amp;"-"&amp;_xlfn.XLOOKUP(D:D,Tabela2[SAP Code],Tabela2[Coluna1]))</f>
        <v>SV130-02635</v>
      </c>
      <c r="Q223" s="88" t="e">
        <f>_xlfn.XLOOKUP(B:B,DROPLIST!G:G,DROPLIST!H:H) &amp; RIGHT(C223,3) &amp; "-" &amp; RIGHT(D223,5) &amp; "-" &amp; IFERROR(LEFT(#REF!, FIND(" ",#REF!)-1),#REF!) &amp; "-" &amp; _xlfn.XLOOKUP(L:L,DROPLIST!D:D,DROPLIST!E:E)</f>
        <v>#REF!</v>
      </c>
      <c r="R223" s="88" t="str">
        <f>IF(N:N&lt;&gt;"APROVADO","N/A",IF(IFERROR(_xlfn.XLOOKUP(P:P,PROJETOS!A:A,PROJETOS!A:A),"INSERIR ID DE PROJETO")="INSERIR ID DE PROJETO","INSERIR ID DE PROJETO","PROJETO INSERIDO"))</f>
        <v>PROJETO INSERIDO</v>
      </c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</row>
    <row r="224" spans="1:132" s="22" customFormat="1" ht="20.100000000000001" customHeight="1" thickTop="1" thickBot="1" x14ac:dyDescent="0.3">
      <c r="A224" s="109">
        <v>45618</v>
      </c>
      <c r="B224" s="84" t="s">
        <v>19</v>
      </c>
      <c r="C224" s="84">
        <v>20240130</v>
      </c>
      <c r="D224" s="115">
        <v>800006134</v>
      </c>
      <c r="E224" s="132" t="str" cm="1">
        <f t="array" ref="E224">_xlfn.XLOOKUP(D224,Tabela2[[#All],[SAP Code]],Tabela2[[#All],[Supplier Name]])</f>
        <v>LEAR DO BRA IND E COM INT. AUT. LTD</v>
      </c>
      <c r="F224" s="85" t="s">
        <v>35</v>
      </c>
      <c r="G224" s="120">
        <v>2445820066.7999997</v>
      </c>
      <c r="H224" s="86">
        <v>16000000</v>
      </c>
      <c r="I224" s="86">
        <v>0</v>
      </c>
      <c r="J224" s="87">
        <f t="shared" si="12"/>
        <v>16000000</v>
      </c>
      <c r="K224" s="87">
        <f t="shared" si="14"/>
        <v>16000000</v>
      </c>
      <c r="L224" s="85" t="s">
        <v>32</v>
      </c>
      <c r="M224" s="85" t="s">
        <v>22</v>
      </c>
      <c r="N224" s="85" t="s">
        <v>28</v>
      </c>
      <c r="O224" s="109"/>
      <c r="P224" s="88" t="str">
        <f>IF(D:D&gt;800000000,_xlfn.XLOOKUP(B:B,DROPLIST!G:G,DROPLIST!H:H)&amp;RIGHT(C224,3)&amp;"-"&amp;RIGHT(D224,5),_xlfn.XLOOKUP(B:B,DROPLIST!G:G,DROPLIST!H:H)&amp;RIGHT(C224,3)&amp;"-"&amp;_xlfn.XLOOKUP(D:D,Tabela2[SAP Code],Tabela2[Coluna1]))</f>
        <v>SV130-06134</v>
      </c>
      <c r="Q224" s="88" t="e">
        <f>_xlfn.XLOOKUP(B:B,DROPLIST!G:G,DROPLIST!H:H) &amp; RIGHT(C224,3) &amp; "-" &amp; RIGHT(D224,5) &amp; "-" &amp; IFERROR(LEFT(#REF!, FIND(" ",#REF!)-1),#REF!) &amp; "-" &amp; _xlfn.XLOOKUP(L:L,DROPLIST!D:D,DROPLIST!E:E)</f>
        <v>#REF!</v>
      </c>
      <c r="R224" s="88" t="str">
        <f>IF(N:N&lt;&gt;"APROVADO","N/A",IF(IFERROR(_xlfn.XLOOKUP(P:P,PROJETOS!A:A,PROJETOS!A:A),"INSERIR ID DE PROJETO")="INSERIR ID DE PROJETO","INSERIR ID DE PROJETO","PROJETO INSERIDO"))</f>
        <v>N/A</v>
      </c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</row>
    <row r="225" spans="1:132" s="22" customFormat="1" ht="20.100000000000001" customHeight="1" thickTop="1" thickBot="1" x14ac:dyDescent="0.3">
      <c r="A225" s="109">
        <v>45618</v>
      </c>
      <c r="B225" s="84" t="s">
        <v>19</v>
      </c>
      <c r="C225" s="84">
        <v>20240131</v>
      </c>
      <c r="D225" s="115">
        <v>800021967</v>
      </c>
      <c r="E225" s="132" t="str" cm="1">
        <f t="array" ref="E225">_xlfn.XLOOKUP(D225,Tabela2[[#All],[SAP Code]],Tabela2[[#All],[Supplier Name]])</f>
        <v>CISER FIXADORES AUTOMOTIVOS S/A</v>
      </c>
      <c r="F225" s="85" t="s">
        <v>50</v>
      </c>
      <c r="G225" s="120">
        <v>6200000</v>
      </c>
      <c r="H225" s="86">
        <v>6200000</v>
      </c>
      <c r="I225" s="86">
        <v>0</v>
      </c>
      <c r="J225" s="87">
        <f t="shared" si="12"/>
        <v>6200000</v>
      </c>
      <c r="K225" s="87">
        <f t="shared" si="14"/>
        <v>6200000</v>
      </c>
      <c r="L225" s="85" t="s">
        <v>44</v>
      </c>
      <c r="M225" s="85"/>
      <c r="N225" s="85" t="s">
        <v>28</v>
      </c>
      <c r="O225" s="109"/>
      <c r="P225" s="88" t="str">
        <f>IF(D:D&gt;800000000,_xlfn.XLOOKUP(B:B,DROPLIST!G:G,DROPLIST!H:H)&amp;RIGHT(C225,3)&amp;"-"&amp;RIGHT(D225,5),_xlfn.XLOOKUP(B:B,DROPLIST!G:G,DROPLIST!H:H)&amp;RIGHT(C225,3)&amp;"-"&amp;_xlfn.XLOOKUP(D:D,Tabela2[SAP Code],Tabela2[Coluna1]))</f>
        <v>SV131-21967</v>
      </c>
      <c r="Q225" s="88" t="e">
        <f>_xlfn.XLOOKUP(B:B,DROPLIST!G:G,DROPLIST!H:H) &amp; RIGHT(C225,3) &amp; "-" &amp; RIGHT(D225,5) &amp; "-" &amp; IFERROR(LEFT(#REF!, FIND(" ",#REF!)-1),#REF!) &amp; "-" &amp; _xlfn.XLOOKUP(L:L,DROPLIST!D:D,DROPLIST!E:E)</f>
        <v>#REF!</v>
      </c>
      <c r="R225" s="88" t="str">
        <f>IF(N:N&lt;&gt;"APROVADO","N/A",IF(IFERROR(_xlfn.XLOOKUP(P:P,PROJETOS!A:A,PROJETOS!A:A),"INSERIR ID DE PROJETO")="INSERIR ID DE PROJETO","INSERIR ID DE PROJETO","PROJETO INSERIDO"))</f>
        <v>N/A</v>
      </c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</row>
    <row r="226" spans="1:132" s="22" customFormat="1" ht="20.100000000000001" customHeight="1" thickTop="1" thickBot="1" x14ac:dyDescent="0.3">
      <c r="A226" s="109">
        <v>45629</v>
      </c>
      <c r="B226" s="84" t="s">
        <v>19</v>
      </c>
      <c r="C226" s="84">
        <v>20240131</v>
      </c>
      <c r="D226" s="115">
        <v>800030945</v>
      </c>
      <c r="E226" s="132" t="str" cm="1">
        <f t="array" ref="E226">_xlfn.XLOOKUP(D226,Tabela2[[#All],[SAP Code]],Tabela2[[#All],[Supplier Name]])</f>
        <v>DN AUTOMOTIVOS BRASIL LTDA</v>
      </c>
      <c r="F226" s="85" t="s">
        <v>50</v>
      </c>
      <c r="G226" s="120">
        <v>1360000</v>
      </c>
      <c r="H226" s="86">
        <v>1360000</v>
      </c>
      <c r="I226" s="86">
        <v>0</v>
      </c>
      <c r="J226" s="87">
        <f t="shared" si="12"/>
        <v>1360000</v>
      </c>
      <c r="K226" s="87">
        <f t="shared" si="14"/>
        <v>1360000</v>
      </c>
      <c r="L226" s="85" t="s">
        <v>44</v>
      </c>
      <c r="M226" s="85" t="s">
        <v>22</v>
      </c>
      <c r="N226" s="85" t="s">
        <v>28</v>
      </c>
      <c r="O226" s="109"/>
      <c r="P226" s="88" t="str">
        <f>IF(D:D&gt;800000000,_xlfn.XLOOKUP(B:B,DROPLIST!G:G,DROPLIST!H:H)&amp;RIGHT(C226,3)&amp;"-"&amp;RIGHT(D226,5),_xlfn.XLOOKUP(B:B,DROPLIST!G:G,DROPLIST!H:H)&amp;RIGHT(C226,3)&amp;"-"&amp;_xlfn.XLOOKUP(D:D,Tabela2[SAP Code],Tabela2[Coluna1]))</f>
        <v>SV131-30945</v>
      </c>
      <c r="Q226" s="88" t="e">
        <f>_xlfn.XLOOKUP(B:B,DROPLIST!G:G,DROPLIST!H:H) &amp; RIGHT(C226,3) &amp; "-" &amp; RIGHT(D226,5) &amp; "-" &amp; IFERROR(LEFT(#REF!, FIND(" ",#REF!)-1),#REF!) &amp; "-" &amp; _xlfn.XLOOKUP(L:L,DROPLIST!D:D,DROPLIST!E:E)</f>
        <v>#REF!</v>
      </c>
      <c r="R226" s="88" t="str">
        <f>IF(N:N&lt;&gt;"APROVADO","N/A",IF(IFERROR(_xlfn.XLOOKUP(P:P,PROJETOS!A:A,PROJETOS!A:A),"INSERIR ID DE PROJETO")="INSERIR ID DE PROJETO","INSERIR ID DE PROJETO","PROJETO INSERIDO"))</f>
        <v>N/A</v>
      </c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</row>
    <row r="227" spans="1:132" s="22" customFormat="1" ht="20.100000000000001" customHeight="1" thickTop="1" thickBot="1" x14ac:dyDescent="0.3">
      <c r="A227" s="109">
        <v>45642</v>
      </c>
      <c r="B227" s="84" t="s">
        <v>19</v>
      </c>
      <c r="C227" s="84">
        <v>20240141</v>
      </c>
      <c r="D227" s="115">
        <v>800027551</v>
      </c>
      <c r="E227" s="132" t="str" cm="1">
        <f t="array" ref="E227">_xlfn.XLOOKUP(D227,Tabela2[[#All],[SAP Code]],Tabela2[[#All],[Supplier Name]])</f>
        <v>BASF S.A</v>
      </c>
      <c r="F227" s="85" t="s">
        <v>56</v>
      </c>
      <c r="G227" s="120">
        <v>405000</v>
      </c>
      <c r="H227" s="86">
        <v>405000</v>
      </c>
      <c r="I227" s="86">
        <v>405000</v>
      </c>
      <c r="J227" s="87">
        <f t="shared" si="12"/>
        <v>0</v>
      </c>
      <c r="K227" s="87">
        <f t="shared" si="14"/>
        <v>0</v>
      </c>
      <c r="L227" s="85" t="s">
        <v>32</v>
      </c>
      <c r="M227" s="85" t="s">
        <v>22</v>
      </c>
      <c r="N227" s="85" t="s">
        <v>53</v>
      </c>
      <c r="O227" s="109"/>
      <c r="P227" s="88" t="str">
        <f>IF(D:D&gt;800000000,_xlfn.XLOOKUP(B:B,DROPLIST!G:G,DROPLIST!H:H)&amp;RIGHT(C227,3)&amp;"-"&amp;RIGHT(D227,5),_xlfn.XLOOKUP(B:B,DROPLIST!G:G,DROPLIST!H:H)&amp;RIGHT(C227,3)&amp;"-"&amp;_xlfn.XLOOKUP(D:D,Tabela2[SAP Code],Tabela2[Coluna1]))</f>
        <v>SV141-27551</v>
      </c>
      <c r="Q227" s="88" t="e">
        <f>_xlfn.XLOOKUP(B:B,DROPLIST!G:G,DROPLIST!H:H) &amp; RIGHT(C227,3) &amp; "-" &amp; RIGHT(D227,5) &amp; "-" &amp; IFERROR(LEFT(#REF!, FIND(" ",#REF!)-1),#REF!) &amp; "-" &amp; _xlfn.XLOOKUP(L:L,DROPLIST!D:D,DROPLIST!E:E)</f>
        <v>#REF!</v>
      </c>
      <c r="R227" s="88" t="str">
        <f>IF(N:N&lt;&gt;"APROVADO","N/A",IF(IFERROR(_xlfn.XLOOKUP(P:P,PROJETOS!A:A,PROJETOS!A:A),"INSERIR ID DE PROJETO")="INSERIR ID DE PROJETO","INSERIR ID DE PROJETO","PROJETO INSERIDO"))</f>
        <v>N/A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</row>
    <row r="228" spans="1:132" s="22" customFormat="1" ht="20.100000000000001" customHeight="1" thickTop="1" thickBot="1" x14ac:dyDescent="0.3">
      <c r="A228" s="109">
        <v>45642</v>
      </c>
      <c r="B228" s="84" t="s">
        <v>19</v>
      </c>
      <c r="C228" s="84">
        <v>20240141</v>
      </c>
      <c r="D228" s="115">
        <v>800022684</v>
      </c>
      <c r="E228" s="132" t="str" cm="1">
        <f t="array" ref="E228">_xlfn.XLOOKUP(D228,Tabela2[[#All],[SAP Code]],Tabela2[[#All],[Supplier Name]])</f>
        <v>MANGELS INDUSTRIAL SA</v>
      </c>
      <c r="F228" s="85" t="s">
        <v>56</v>
      </c>
      <c r="G228" s="120">
        <v>200000</v>
      </c>
      <c r="H228" s="86">
        <v>200000</v>
      </c>
      <c r="I228" s="86">
        <v>0</v>
      </c>
      <c r="J228" s="87">
        <f t="shared" si="12"/>
        <v>200000</v>
      </c>
      <c r="K228" s="87">
        <f t="shared" si="14"/>
        <v>200000</v>
      </c>
      <c r="L228" s="85" t="s">
        <v>25</v>
      </c>
      <c r="M228" s="85" t="s">
        <v>22</v>
      </c>
      <c r="N228" s="85" t="s">
        <v>28</v>
      </c>
      <c r="O228" s="109">
        <v>45747</v>
      </c>
      <c r="P228" s="88" t="str">
        <f>IF(D:D&gt;800000000,_xlfn.XLOOKUP(B:B,DROPLIST!G:G,DROPLIST!H:H)&amp;RIGHT(C228,3)&amp;"-"&amp;RIGHT(D228,5),_xlfn.XLOOKUP(B:B,DROPLIST!G:G,DROPLIST!H:H)&amp;RIGHT(C228,3)&amp;"-"&amp;_xlfn.XLOOKUP(D:D,Tabela2[SAP Code],Tabela2[Coluna1]))</f>
        <v>SV141-22684</v>
      </c>
      <c r="Q228" s="88" t="e">
        <f>_xlfn.XLOOKUP(B:B,DROPLIST!G:G,DROPLIST!H:H) &amp; RIGHT(C228,3) &amp; "-" &amp; RIGHT(D228,5) &amp; "-" &amp; IFERROR(LEFT(#REF!, FIND(" ",#REF!)-1),#REF!) &amp; "-" &amp; _xlfn.XLOOKUP(L:L,DROPLIST!D:D,DROPLIST!E:E)</f>
        <v>#REF!</v>
      </c>
      <c r="R228" s="88" t="str">
        <f>IF(N:N&lt;&gt;"APROVADO","N/A",IF(IFERROR(_xlfn.XLOOKUP(P:P,PROJETOS!A:A,PROJETOS!A:A),"INSERIR ID DE PROJETO")="INSERIR ID DE PROJETO","INSERIR ID DE PROJETO","PROJETO INSERIDO"))</f>
        <v>N/A</v>
      </c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</row>
    <row r="229" spans="1:132" s="22" customFormat="1" ht="20.100000000000001" customHeight="1" thickTop="1" thickBot="1" x14ac:dyDescent="0.3">
      <c r="A229" s="109">
        <v>45642</v>
      </c>
      <c r="B229" s="84" t="s">
        <v>19</v>
      </c>
      <c r="C229" s="84">
        <v>20240141</v>
      </c>
      <c r="D229" s="115">
        <v>800005741</v>
      </c>
      <c r="E229" s="132" t="str" cm="1">
        <f t="array" ref="E229">_xlfn.XLOOKUP(D229,Tabela2[[#All],[SAP Code]],Tabela2[[#All],[Supplier Name]])</f>
        <v>HBA HUTCHINSON BRASIL AUTOMOTIVE LT</v>
      </c>
      <c r="F229" s="85" t="s">
        <v>56</v>
      </c>
      <c r="G229" s="120">
        <v>35192.270000000004</v>
      </c>
      <c r="H229" s="86">
        <v>35192.270000000004</v>
      </c>
      <c r="I229" s="86">
        <v>0</v>
      </c>
      <c r="J229" s="87">
        <f t="shared" si="12"/>
        <v>35192.270000000004</v>
      </c>
      <c r="K229" s="87">
        <f t="shared" si="14"/>
        <v>35192.270000000004</v>
      </c>
      <c r="L229" s="85" t="s">
        <v>25</v>
      </c>
      <c r="M229" s="85" t="s">
        <v>22</v>
      </c>
      <c r="N229" s="85" t="s">
        <v>28</v>
      </c>
      <c r="O229" s="109">
        <v>45747</v>
      </c>
      <c r="P229" s="88" t="str">
        <f>IF(D:D&gt;800000000,_xlfn.XLOOKUP(B:B,DROPLIST!G:G,DROPLIST!H:H)&amp;RIGHT(C229,3)&amp;"-"&amp;RIGHT(D229,5),_xlfn.XLOOKUP(B:B,DROPLIST!G:G,DROPLIST!H:H)&amp;RIGHT(C229,3)&amp;"-"&amp;_xlfn.XLOOKUP(D:D,Tabela2[SAP Code],Tabela2[Coluna1]))</f>
        <v>SV141-05741</v>
      </c>
      <c r="Q229" s="88" t="e">
        <f>_xlfn.XLOOKUP(B:B,DROPLIST!G:G,DROPLIST!H:H) &amp; RIGHT(C229,3) &amp; "-" &amp; RIGHT(D229,5) &amp; "-" &amp; IFERROR(LEFT(#REF!, FIND(" ",#REF!)-1),#REF!) &amp; "-" &amp; _xlfn.XLOOKUP(L:L,DROPLIST!D:D,DROPLIST!E:E)</f>
        <v>#REF!</v>
      </c>
      <c r="R229" s="88" t="str">
        <f>IF(N:N&lt;&gt;"APROVADO","N/A",IF(IFERROR(_xlfn.XLOOKUP(P:P,PROJETOS!A:A,PROJETOS!A:A),"INSERIR ID DE PROJETO")="INSERIR ID DE PROJETO","INSERIR ID DE PROJETO","PROJETO INSERIDO"))</f>
        <v>N/A</v>
      </c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</row>
    <row r="230" spans="1:132" s="22" customFormat="1" ht="20.100000000000001" customHeight="1" thickTop="1" thickBot="1" x14ac:dyDescent="0.3">
      <c r="A230" s="109">
        <v>45643</v>
      </c>
      <c r="B230" s="84" t="s">
        <v>19</v>
      </c>
      <c r="C230" s="84">
        <v>20240141</v>
      </c>
      <c r="D230" s="115">
        <v>800014851</v>
      </c>
      <c r="E230" s="132" t="str" cm="1">
        <f t="array" ref="E230">_xlfn.XLOOKUP(D230,Tabela2[[#All],[SAP Code]],Tabela2[[#All],[Supplier Name]])</f>
        <v>INBRASP IND  BRASILEIRA DE PLASTICO</v>
      </c>
      <c r="F230" s="85" t="s">
        <v>56</v>
      </c>
      <c r="G230" s="120">
        <v>6825000</v>
      </c>
      <c r="H230" s="86">
        <v>6825000</v>
      </c>
      <c r="I230" s="86">
        <v>446824.86000000034</v>
      </c>
      <c r="J230" s="87">
        <f t="shared" si="12"/>
        <v>6378175.1399999997</v>
      </c>
      <c r="K230" s="87">
        <f t="shared" si="14"/>
        <v>6378175.1399999997</v>
      </c>
      <c r="L230" s="85" t="s">
        <v>57</v>
      </c>
      <c r="M230" s="85" t="s">
        <v>22</v>
      </c>
      <c r="N230" s="85" t="s">
        <v>53</v>
      </c>
      <c r="O230" s="109"/>
      <c r="P230" s="88" t="str">
        <f>IF(D:D&gt;800000000,_xlfn.XLOOKUP(B:B,DROPLIST!G:G,DROPLIST!H:H)&amp;RIGHT(C230,3)&amp;"-"&amp;RIGHT(D230,5),_xlfn.XLOOKUP(B:B,DROPLIST!G:G,DROPLIST!H:H)&amp;RIGHT(C230,3)&amp;"-"&amp;_xlfn.XLOOKUP(D:D,Tabela2[SAP Code],Tabela2[Coluna1]))</f>
        <v>SV141-14851</v>
      </c>
      <c r="Q230" s="88" t="e">
        <f>_xlfn.XLOOKUP(B:B,DROPLIST!G:G,DROPLIST!H:H) &amp; RIGHT(C230,3) &amp; "-" &amp; RIGHT(D230,5) &amp; "-" &amp; IFERROR(LEFT(#REF!, FIND(" ",#REF!)-1),#REF!) &amp; "-" &amp; _xlfn.XLOOKUP(L:L,DROPLIST!D:D,DROPLIST!E:E)</f>
        <v>#REF!</v>
      </c>
      <c r="R230" s="88" t="str">
        <f>IF(N:N&lt;&gt;"APROVADO","N/A",IF(IFERROR(_xlfn.XLOOKUP(P:P,PROJETOS!A:A,PROJETOS!A:A),"INSERIR ID DE PROJETO")="INSERIR ID DE PROJETO","INSERIR ID DE PROJETO","PROJETO INSERIDO"))</f>
        <v>N/A</v>
      </c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</row>
    <row r="231" spans="1:132" s="22" customFormat="1" ht="20.100000000000001" customHeight="1" thickTop="1" thickBot="1" x14ac:dyDescent="0.3">
      <c r="A231" s="109">
        <v>45643</v>
      </c>
      <c r="B231" s="84" t="s">
        <v>19</v>
      </c>
      <c r="C231" s="84">
        <v>20240141</v>
      </c>
      <c r="D231" s="115">
        <v>800043200</v>
      </c>
      <c r="E231" s="132" t="str" cm="1">
        <f t="array" ref="E231">_xlfn.XLOOKUP(D231,Tabela2[[#All],[SAP Code]],Tabela2[[#All],[Supplier Name]])</f>
        <v>METAL INDIANÁPOLIS EIRELI</v>
      </c>
      <c r="F231" s="85" t="s">
        <v>56</v>
      </c>
      <c r="G231" s="120">
        <v>100000</v>
      </c>
      <c r="H231" s="86">
        <v>100000</v>
      </c>
      <c r="I231" s="86">
        <v>0</v>
      </c>
      <c r="J231" s="87">
        <f t="shared" si="12"/>
        <v>100000</v>
      </c>
      <c r="K231" s="87">
        <f t="shared" si="14"/>
        <v>100000</v>
      </c>
      <c r="L231" s="85" t="s">
        <v>44</v>
      </c>
      <c r="M231" s="85" t="s">
        <v>22</v>
      </c>
      <c r="N231" s="85" t="s">
        <v>28</v>
      </c>
      <c r="O231" s="109">
        <v>45747</v>
      </c>
      <c r="P231" s="88" t="str">
        <f>IF(D:D&gt;800000000,_xlfn.XLOOKUP(B:B,DROPLIST!G:G,DROPLIST!H:H)&amp;RIGHT(C231,3)&amp;"-"&amp;RIGHT(D231,5),_xlfn.XLOOKUP(B:B,DROPLIST!G:G,DROPLIST!H:H)&amp;RIGHT(C231,3)&amp;"-"&amp;_xlfn.XLOOKUP(D:D,Tabela2[SAP Code],Tabela2[Coluna1]))</f>
        <v>SV141-43200</v>
      </c>
      <c r="Q231" s="88" t="e">
        <f>_xlfn.XLOOKUP(B:B,DROPLIST!G:G,DROPLIST!H:H) &amp; RIGHT(C231,3) &amp; "-" &amp; RIGHT(D231,5) &amp; "-" &amp; IFERROR(LEFT(#REF!, FIND(" ",#REF!)-1),#REF!) &amp; "-" &amp; _xlfn.XLOOKUP(L:L,DROPLIST!D:D,DROPLIST!E:E)</f>
        <v>#REF!</v>
      </c>
      <c r="R231" s="88" t="str">
        <f>IF(N:N&lt;&gt;"APROVADO","N/A",IF(IFERROR(_xlfn.XLOOKUP(P:P,PROJETOS!A:A,PROJETOS!A:A),"INSERIR ID DE PROJETO")="INSERIR ID DE PROJETO","INSERIR ID DE PROJETO","PROJETO INSERIDO"))</f>
        <v>N/A</v>
      </c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</row>
    <row r="232" spans="1:132" s="22" customFormat="1" ht="20.100000000000001" customHeight="1" thickTop="1" thickBot="1" x14ac:dyDescent="0.3">
      <c r="A232" s="109">
        <v>45644</v>
      </c>
      <c r="B232" s="84" t="s">
        <v>19</v>
      </c>
      <c r="C232" s="84">
        <v>20240141</v>
      </c>
      <c r="D232" s="115">
        <v>800003979</v>
      </c>
      <c r="E232" s="132" t="str" cm="1">
        <f t="array" ref="E232">_xlfn.XLOOKUP(D232,Tabela2[[#All],[SAP Code]],Tabela2[[#All],[Supplier Name]])</f>
        <v>PIRELLI PNEUS LTDA.</v>
      </c>
      <c r="F232" s="85" t="s">
        <v>56</v>
      </c>
      <c r="G232" s="120">
        <v>1743000</v>
      </c>
      <c r="H232" s="86">
        <v>1743000</v>
      </c>
      <c r="I232" s="86">
        <v>0</v>
      </c>
      <c r="J232" s="87">
        <f t="shared" si="12"/>
        <v>1743000</v>
      </c>
      <c r="K232" s="87">
        <f t="shared" si="14"/>
        <v>1743000</v>
      </c>
      <c r="L232" s="85" t="s">
        <v>32</v>
      </c>
      <c r="M232" s="85" t="s">
        <v>22</v>
      </c>
      <c r="N232" s="85" t="s">
        <v>28</v>
      </c>
      <c r="O232" s="109">
        <v>45747</v>
      </c>
      <c r="P232" s="88" t="str">
        <f>IF(D:D&gt;800000000,_xlfn.XLOOKUP(B:B,DROPLIST!G:G,DROPLIST!H:H)&amp;RIGHT(C232,3)&amp;"-"&amp;RIGHT(D232,5),_xlfn.XLOOKUP(B:B,DROPLIST!G:G,DROPLIST!H:H)&amp;RIGHT(C232,3)&amp;"-"&amp;_xlfn.XLOOKUP(D:D,Tabela2[SAP Code],Tabela2[Coluna1]))</f>
        <v>SV141-03979</v>
      </c>
      <c r="Q232" s="88" t="e">
        <f>_xlfn.XLOOKUP(B:B,DROPLIST!G:G,DROPLIST!H:H) &amp; RIGHT(C232,3) &amp; "-" &amp; RIGHT(D232,5) &amp; "-" &amp; IFERROR(LEFT(#REF!, FIND(" ",#REF!)-1),#REF!) &amp; "-" &amp; _xlfn.XLOOKUP(L:L,DROPLIST!D:D,DROPLIST!E:E)</f>
        <v>#REF!</v>
      </c>
      <c r="R232" s="88" t="str">
        <f>IF(N:N&lt;&gt;"APROVADO","N/A",IF(IFERROR(_xlfn.XLOOKUP(P:P,PROJETOS!A:A,PROJETOS!A:A),"INSERIR ID DE PROJETO")="INSERIR ID DE PROJETO","INSERIR ID DE PROJETO","PROJETO INSERIDO"))</f>
        <v>N/A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</row>
    <row r="233" spans="1:132" s="22" customFormat="1" ht="20.100000000000001" customHeight="1" thickTop="1" thickBot="1" x14ac:dyDescent="0.3">
      <c r="A233" s="109">
        <v>45645</v>
      </c>
      <c r="B233" s="84" t="s">
        <v>19</v>
      </c>
      <c r="C233" s="84">
        <v>20240141</v>
      </c>
      <c r="D233" s="115">
        <v>800025281</v>
      </c>
      <c r="E233" s="132" t="str" cm="1">
        <f t="array" ref="E233">_xlfn.XLOOKUP(D233,Tabela2[[#All],[SAP Code]],Tabela2[[#All],[Supplier Name]])</f>
        <v>COSMA DO BRASIL PROD. E SERV. AUTOM</v>
      </c>
      <c r="F233" s="85" t="s">
        <v>56</v>
      </c>
      <c r="G233" s="120">
        <v>9200000</v>
      </c>
      <c r="H233" s="86">
        <v>9200000</v>
      </c>
      <c r="I233" s="86">
        <v>9200000</v>
      </c>
      <c r="J233" s="87">
        <f t="shared" si="12"/>
        <v>0</v>
      </c>
      <c r="K233" s="87">
        <f t="shared" si="14"/>
        <v>0</v>
      </c>
      <c r="L233" s="85" t="s">
        <v>32</v>
      </c>
      <c r="M233" s="85" t="s">
        <v>22</v>
      </c>
      <c r="N233" s="85" t="s">
        <v>53</v>
      </c>
      <c r="O233" s="109"/>
      <c r="P233" s="88" t="str">
        <f>IF(D:D&gt;800000000,_xlfn.XLOOKUP(B:B,DROPLIST!G:G,DROPLIST!H:H)&amp;RIGHT(C233,3)&amp;"-"&amp;RIGHT(D233,5),_xlfn.XLOOKUP(B:B,DROPLIST!G:G,DROPLIST!H:H)&amp;RIGHT(C233,3)&amp;"-"&amp;_xlfn.XLOOKUP(D:D,Tabela2[SAP Code],Tabela2[Coluna1]))</f>
        <v>SV141-25281</v>
      </c>
      <c r="Q233" s="88" t="e">
        <f>_xlfn.XLOOKUP(B:B,DROPLIST!G:G,DROPLIST!H:H) &amp; RIGHT(C233,3) &amp; "-" &amp; RIGHT(D233,5) &amp; "-" &amp; IFERROR(LEFT(#REF!, FIND(" ",#REF!)-1),#REF!) &amp; "-" &amp; _xlfn.XLOOKUP(L:L,DROPLIST!D:D,DROPLIST!E:E)</f>
        <v>#REF!</v>
      </c>
      <c r="R233" s="88" t="str">
        <f>IF(N:N&lt;&gt;"APROVADO","N/A",IF(IFERROR(_xlfn.XLOOKUP(P:P,PROJETOS!A:A,PROJETOS!A:A),"INSERIR ID DE PROJETO")="INSERIR ID DE PROJETO","INSERIR ID DE PROJETO","PROJETO INSERIDO"))</f>
        <v>N/A</v>
      </c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</row>
    <row r="234" spans="1:132" s="22" customFormat="1" ht="20.100000000000001" customHeight="1" thickTop="1" thickBot="1" x14ac:dyDescent="0.3">
      <c r="A234" s="109">
        <v>45645</v>
      </c>
      <c r="B234" s="84" t="s">
        <v>19</v>
      </c>
      <c r="C234" s="84">
        <v>20240141</v>
      </c>
      <c r="D234" s="115">
        <v>800004348</v>
      </c>
      <c r="E234" s="132" t="str" cm="1">
        <f t="array" ref="E234">_xlfn.XLOOKUP(D234,Tabela2[[#All],[SAP Code]],Tabela2[[#All],[Supplier Name]])</f>
        <v>SEOYON INTECH FAB. DE SIST. INT. AU</v>
      </c>
      <c r="F234" s="85" t="s">
        <v>56</v>
      </c>
      <c r="G234" s="120">
        <v>8537286.8600000013</v>
      </c>
      <c r="H234" s="86">
        <v>8537286.8600000013</v>
      </c>
      <c r="I234" s="86">
        <v>8537286.8600000013</v>
      </c>
      <c r="J234" s="87">
        <f t="shared" si="12"/>
        <v>0</v>
      </c>
      <c r="K234" s="87">
        <f t="shared" si="14"/>
        <v>0</v>
      </c>
      <c r="L234" s="85" t="s">
        <v>32</v>
      </c>
      <c r="M234" s="85" t="s">
        <v>22</v>
      </c>
      <c r="N234" s="85" t="s">
        <v>53</v>
      </c>
      <c r="O234" s="109"/>
      <c r="P234" s="88" t="str">
        <f>IF(D:D&gt;800000000,_xlfn.XLOOKUP(B:B,DROPLIST!G:G,DROPLIST!H:H)&amp;RIGHT(C234,3)&amp;"-"&amp;RIGHT(D234,5),_xlfn.XLOOKUP(B:B,DROPLIST!G:G,DROPLIST!H:H)&amp;RIGHT(C234,3)&amp;"-"&amp;_xlfn.XLOOKUP(D:D,Tabela2[SAP Code],Tabela2[Coluna1]))</f>
        <v>SV141-04348</v>
      </c>
      <c r="Q234" s="88" t="e">
        <f>_xlfn.XLOOKUP(B:B,DROPLIST!G:G,DROPLIST!H:H) &amp; RIGHT(C234,3) &amp; "-" &amp; RIGHT(D234,5) &amp; "-" &amp; IFERROR(LEFT(#REF!, FIND(" ",#REF!)-1),#REF!) &amp; "-" &amp; _xlfn.XLOOKUP(L:L,DROPLIST!D:D,DROPLIST!E:E)</f>
        <v>#REF!</v>
      </c>
      <c r="R234" s="88" t="str">
        <f>IF(N:N&lt;&gt;"APROVADO","N/A",IF(IFERROR(_xlfn.XLOOKUP(P:P,PROJETOS!A:A,PROJETOS!A:A),"INSERIR ID DE PROJETO")="INSERIR ID DE PROJETO","INSERIR ID DE PROJETO","PROJETO INSERIDO"))</f>
        <v>N/A</v>
      </c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</row>
    <row r="235" spans="1:132" s="22" customFormat="1" ht="20.100000000000001" customHeight="1" thickTop="1" thickBot="1" x14ac:dyDescent="0.3">
      <c r="A235" s="109">
        <v>45645</v>
      </c>
      <c r="B235" s="84" t="s">
        <v>19</v>
      </c>
      <c r="C235" s="84">
        <v>20240141</v>
      </c>
      <c r="D235" s="115">
        <v>800014209</v>
      </c>
      <c r="E235" s="132" t="str" cm="1">
        <f t="array" ref="E235">_xlfn.XLOOKUP(D235,Tabela2[[#All],[SAP Code]],Tabela2[[#All],[Supplier Name]])</f>
        <v>IOCHPE MAXION S A</v>
      </c>
      <c r="F235" s="85" t="s">
        <v>56</v>
      </c>
      <c r="G235" s="120">
        <v>6250000</v>
      </c>
      <c r="H235" s="86">
        <v>6250000</v>
      </c>
      <c r="I235" s="86">
        <v>6099658.8499999996</v>
      </c>
      <c r="J235" s="87">
        <f t="shared" si="12"/>
        <v>150341.15000000037</v>
      </c>
      <c r="K235" s="87">
        <f t="shared" si="14"/>
        <v>150341.15000000037</v>
      </c>
      <c r="L235" s="85" t="s">
        <v>57</v>
      </c>
      <c r="M235" s="85" t="s">
        <v>22</v>
      </c>
      <c r="N235" s="85" t="s">
        <v>53</v>
      </c>
      <c r="O235" s="109"/>
      <c r="P235" s="88" t="str">
        <f>IF(D:D&gt;800000000,_xlfn.XLOOKUP(B:B,DROPLIST!G:G,DROPLIST!H:H)&amp;RIGHT(C235,3)&amp;"-"&amp;RIGHT(D235,5),_xlfn.XLOOKUP(B:B,DROPLIST!G:G,DROPLIST!H:H)&amp;RIGHT(C235,3)&amp;"-"&amp;_xlfn.XLOOKUP(D:D,Tabela2[SAP Code],Tabela2[Coluna1]))</f>
        <v>SV141-14209</v>
      </c>
      <c r="Q235" s="88" t="e">
        <f>_xlfn.XLOOKUP(B:B,DROPLIST!G:G,DROPLIST!H:H) &amp; RIGHT(C235,3) &amp; "-" &amp; RIGHT(D235,5) &amp; "-" &amp; IFERROR(LEFT(#REF!, FIND(" ",#REF!)-1),#REF!) &amp; "-" &amp; _xlfn.XLOOKUP(L:L,DROPLIST!D:D,DROPLIST!E:E)</f>
        <v>#REF!</v>
      </c>
      <c r="R235" s="88" t="str">
        <f>IF(N:N&lt;&gt;"APROVADO","N/A",IF(IFERROR(_xlfn.XLOOKUP(P:P,PROJETOS!A:A,PROJETOS!A:A),"INSERIR ID DE PROJETO")="INSERIR ID DE PROJETO","INSERIR ID DE PROJETO","PROJETO INSERIDO"))</f>
        <v>N/A</v>
      </c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</row>
    <row r="236" spans="1:132" s="22" customFormat="1" ht="20.100000000000001" customHeight="1" thickTop="1" thickBot="1" x14ac:dyDescent="0.3">
      <c r="A236" s="109">
        <v>45645</v>
      </c>
      <c r="B236" s="84" t="s">
        <v>19</v>
      </c>
      <c r="C236" s="84">
        <v>20240141</v>
      </c>
      <c r="D236" s="115">
        <v>800000057</v>
      </c>
      <c r="E236" s="132" t="str" cm="1">
        <f t="array" ref="E236">_xlfn.XLOOKUP(D236,Tabela2[[#All],[SAP Code]],Tabela2[[#All],[Supplier Name]])</f>
        <v>MARELLI SISTEMAS AUTOMOTIVOS INDUST</v>
      </c>
      <c r="F236" s="85" t="s">
        <v>56</v>
      </c>
      <c r="G236" s="120">
        <v>90803391</v>
      </c>
      <c r="H236" s="86">
        <v>90803391</v>
      </c>
      <c r="I236" s="86">
        <v>6000000</v>
      </c>
      <c r="J236" s="87">
        <f t="shared" si="12"/>
        <v>84803391</v>
      </c>
      <c r="K236" s="87">
        <f t="shared" si="14"/>
        <v>84803391</v>
      </c>
      <c r="L236" s="85" t="s">
        <v>32</v>
      </c>
      <c r="M236" s="85" t="s">
        <v>22</v>
      </c>
      <c r="N236" s="85" t="s">
        <v>53</v>
      </c>
      <c r="O236" s="109"/>
      <c r="P236" s="88" t="str">
        <f>IF(D:D&gt;800000000,_xlfn.XLOOKUP(B:B,DROPLIST!G:G,DROPLIST!H:H)&amp;RIGHT(C236,3)&amp;"-"&amp;RIGHT(D236,5),_xlfn.XLOOKUP(B:B,DROPLIST!G:G,DROPLIST!H:H)&amp;RIGHT(C236,3)&amp;"-"&amp;_xlfn.XLOOKUP(D:D,Tabela2[SAP Code],Tabela2[Coluna1]))</f>
        <v>SV141-00057</v>
      </c>
      <c r="Q236" s="88" t="e">
        <f>_xlfn.XLOOKUP(B:B,DROPLIST!G:G,DROPLIST!H:H) &amp; RIGHT(C236,3) &amp; "-" &amp; RIGHT(D236,5) &amp; "-" &amp; IFERROR(LEFT(#REF!, FIND(" ",#REF!)-1),#REF!) &amp; "-" &amp; _xlfn.XLOOKUP(L:L,DROPLIST!D:D,DROPLIST!E:E)</f>
        <v>#REF!</v>
      </c>
      <c r="R236" s="88" t="str">
        <f>IF(N:N&lt;&gt;"APROVADO","N/A",IF(IFERROR(_xlfn.XLOOKUP(P:P,PROJETOS!A:A,PROJETOS!A:A),"INSERIR ID DE PROJETO")="INSERIR ID DE PROJETO","INSERIR ID DE PROJETO","PROJETO INSERIDO"))</f>
        <v>N/A</v>
      </c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</row>
    <row r="237" spans="1:132" s="22" customFormat="1" ht="20.100000000000001" customHeight="1" thickTop="1" thickBot="1" x14ac:dyDescent="0.3">
      <c r="A237" s="109">
        <v>45645</v>
      </c>
      <c r="B237" s="84" t="s">
        <v>19</v>
      </c>
      <c r="C237" s="84">
        <v>20240141</v>
      </c>
      <c r="D237" s="115">
        <v>800028826</v>
      </c>
      <c r="E237" s="132" t="str" cm="1">
        <f t="array" ref="E237">_xlfn.XLOOKUP(D237,Tabela2[[#All],[SAP Code]],Tabela2[[#All],[Supplier Name]])</f>
        <v>CAAS DO BRASIL IMPORTACAO COM PECAS</v>
      </c>
      <c r="F237" s="85" t="s">
        <v>56</v>
      </c>
      <c r="G237" s="120">
        <v>605232</v>
      </c>
      <c r="H237" s="86">
        <v>605232</v>
      </c>
      <c r="I237" s="86">
        <v>605232</v>
      </c>
      <c r="J237" s="87">
        <f t="shared" si="12"/>
        <v>0</v>
      </c>
      <c r="K237" s="87">
        <f t="shared" si="14"/>
        <v>0</v>
      </c>
      <c r="L237" s="85" t="s">
        <v>44</v>
      </c>
      <c r="M237" s="85" t="s">
        <v>22</v>
      </c>
      <c r="N237" s="85" t="s">
        <v>53</v>
      </c>
      <c r="O237" s="109"/>
      <c r="P237" s="88" t="str">
        <f>IF(D:D&gt;800000000,_xlfn.XLOOKUP(B:B,DROPLIST!G:G,DROPLIST!H:H)&amp;RIGHT(C237,3)&amp;"-"&amp;RIGHT(D237,5),_xlfn.XLOOKUP(B:B,DROPLIST!G:G,DROPLIST!H:H)&amp;RIGHT(C237,3)&amp;"-"&amp;_xlfn.XLOOKUP(D:D,Tabela2[SAP Code],Tabela2[Coluna1]))</f>
        <v>SV141-28826</v>
      </c>
      <c r="Q237" s="88" t="e">
        <f>_xlfn.XLOOKUP(B:B,DROPLIST!G:G,DROPLIST!H:H) &amp; RIGHT(C237,3) &amp; "-" &amp; RIGHT(D237,5) &amp; "-" &amp; IFERROR(LEFT(#REF!, FIND(" ",#REF!)-1),#REF!) &amp; "-" &amp; _xlfn.XLOOKUP(L:L,DROPLIST!D:D,DROPLIST!E:E)</f>
        <v>#REF!</v>
      </c>
      <c r="R237" s="88" t="str">
        <f>IF(N:N&lt;&gt;"APROVADO","N/A",IF(IFERROR(_xlfn.XLOOKUP(P:P,PROJETOS!A:A,PROJETOS!A:A),"INSERIR ID DE PROJETO")="INSERIR ID DE PROJETO","INSERIR ID DE PROJETO","PROJETO INSERIDO"))</f>
        <v>N/A</v>
      </c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</row>
    <row r="238" spans="1:132" s="22" customFormat="1" ht="20.100000000000001" customHeight="1" thickTop="1" thickBot="1" x14ac:dyDescent="0.3">
      <c r="A238" s="109">
        <v>45645</v>
      </c>
      <c r="B238" s="84" t="s">
        <v>19</v>
      </c>
      <c r="C238" s="84">
        <v>20240141</v>
      </c>
      <c r="D238" s="115">
        <v>800006503</v>
      </c>
      <c r="E238" s="132" t="str" cm="1">
        <f t="array" ref="E238">_xlfn.XLOOKUP(D238,Tabela2[[#All],[SAP Code]],Tabela2[[#All],[Supplier Name]])</f>
        <v>COOPER-STANDARD AUTOMOTIVE BRASIL S</v>
      </c>
      <c r="F238" s="85" t="s">
        <v>56</v>
      </c>
      <c r="G238" s="120">
        <v>400000</v>
      </c>
      <c r="H238" s="86">
        <v>400000</v>
      </c>
      <c r="I238" s="86">
        <v>93913</v>
      </c>
      <c r="J238" s="87">
        <f t="shared" si="12"/>
        <v>306087</v>
      </c>
      <c r="K238" s="87">
        <f t="shared" si="14"/>
        <v>306087</v>
      </c>
      <c r="L238" s="85" t="s">
        <v>25</v>
      </c>
      <c r="M238" s="85" t="s">
        <v>22</v>
      </c>
      <c r="N238" s="85" t="s">
        <v>23</v>
      </c>
      <c r="O238" s="109">
        <v>45761</v>
      </c>
      <c r="P238" s="88" t="str">
        <f>IF(D:D&gt;800000000,_xlfn.XLOOKUP(B:B,DROPLIST!G:G,DROPLIST!H:H)&amp;RIGHT(C238,3)&amp;"-"&amp;RIGHT(D238,5),_xlfn.XLOOKUP(B:B,DROPLIST!G:G,DROPLIST!H:H)&amp;RIGHT(C238,3)&amp;"-"&amp;_xlfn.XLOOKUP(D:D,Tabela2[SAP Code],Tabela2[Coluna1]))</f>
        <v>SV141-06503</v>
      </c>
      <c r="Q238" s="88" t="e">
        <f>_xlfn.XLOOKUP(B:B,DROPLIST!G:G,DROPLIST!H:H) &amp; RIGHT(C238,3) &amp; "-" &amp; RIGHT(D238,5) &amp; "-" &amp; IFERROR(LEFT(#REF!, FIND(" ",#REF!)-1),#REF!) &amp; "-" &amp; _xlfn.XLOOKUP(L:L,DROPLIST!D:D,DROPLIST!E:E)</f>
        <v>#REF!</v>
      </c>
      <c r="R238" s="88" t="str">
        <f>IF(N:N&lt;&gt;"APROVADO","N/A",IF(IFERROR(_xlfn.XLOOKUP(P:P,PROJETOS!A:A,PROJETOS!A:A),"INSERIR ID DE PROJETO")="INSERIR ID DE PROJETO","INSERIR ID DE PROJETO","PROJETO INSERIDO"))</f>
        <v>INSERIR ID DE PROJETO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</row>
    <row r="239" spans="1:132" s="22" customFormat="1" ht="20.100000000000001" customHeight="1" thickTop="1" thickBot="1" x14ac:dyDescent="0.3">
      <c r="A239" s="109">
        <v>45645</v>
      </c>
      <c r="B239" s="84" t="s">
        <v>19</v>
      </c>
      <c r="C239" s="84">
        <v>20240141</v>
      </c>
      <c r="D239" s="115">
        <v>800036730</v>
      </c>
      <c r="E239" s="132" t="str" cm="1">
        <f t="array" ref="E239">_xlfn.XLOOKUP(D239,Tabela2[[#All],[SAP Code]],Tabela2[[#All],[Supplier Name]])</f>
        <v>NEO RODAS S.A</v>
      </c>
      <c r="F239" s="85" t="s">
        <v>56</v>
      </c>
      <c r="G239" s="120">
        <v>270000</v>
      </c>
      <c r="H239" s="86">
        <v>270000</v>
      </c>
      <c r="I239" s="86">
        <v>224735.39</v>
      </c>
      <c r="J239" s="87">
        <f t="shared" si="12"/>
        <v>45264.609999999986</v>
      </c>
      <c r="K239" s="87">
        <f t="shared" si="14"/>
        <v>45264.609999999986</v>
      </c>
      <c r="L239" s="85" t="s">
        <v>25</v>
      </c>
      <c r="M239" s="85" t="s">
        <v>22</v>
      </c>
      <c r="N239" s="85" t="s">
        <v>23</v>
      </c>
      <c r="O239" s="109">
        <v>45743</v>
      </c>
      <c r="P239" s="88" t="str">
        <f>IF(D:D&gt;800000000,_xlfn.XLOOKUP(B:B,DROPLIST!G:G,DROPLIST!H:H)&amp;RIGHT(C239,3)&amp;"-"&amp;RIGHT(D239,5),_xlfn.XLOOKUP(B:B,DROPLIST!G:G,DROPLIST!H:H)&amp;RIGHT(C239,3)&amp;"-"&amp;_xlfn.XLOOKUP(D:D,Tabela2[SAP Code],Tabela2[Coluna1]))</f>
        <v>SV141-36730</v>
      </c>
      <c r="Q239" s="88" t="e">
        <f>_xlfn.XLOOKUP(B:B,DROPLIST!G:G,DROPLIST!H:H) &amp; RIGHT(C239,3) &amp; "-" &amp; RIGHT(D239,5) &amp; "-" &amp; IFERROR(LEFT(#REF!, FIND(" ",#REF!)-1),#REF!) &amp; "-" &amp; _xlfn.XLOOKUP(L:L,DROPLIST!D:D,DROPLIST!E:E)</f>
        <v>#REF!</v>
      </c>
      <c r="R239" s="88" t="str">
        <f>IF(N:N&lt;&gt;"APROVADO","N/A",IF(IFERROR(_xlfn.XLOOKUP(P:P,PROJETOS!A:A,PROJETOS!A:A),"INSERIR ID DE PROJETO")="INSERIR ID DE PROJETO","INSERIR ID DE PROJETO","PROJETO INSERIDO"))</f>
        <v>INSERIR ID DE PROJETO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</row>
    <row r="240" spans="1:132" s="22" customFormat="1" ht="20.100000000000001" customHeight="1" thickTop="1" thickBot="1" x14ac:dyDescent="0.3">
      <c r="A240" s="109">
        <v>45645</v>
      </c>
      <c r="B240" s="84" t="s">
        <v>19</v>
      </c>
      <c r="C240" s="84">
        <v>20240141</v>
      </c>
      <c r="D240" s="115">
        <v>800043178</v>
      </c>
      <c r="E240" s="132" t="str" cm="1">
        <f t="array" ref="E240">_xlfn.XLOOKUP(D240,Tabela2[[#All],[SAP Code]],Tabela2[[#All],[Supplier Name]])</f>
        <v>COOPER-STANDARD AUTOMOTIVE BRASIL</v>
      </c>
      <c r="F240" s="85" t="s">
        <v>56</v>
      </c>
      <c r="G240" s="120">
        <v>255000</v>
      </c>
      <c r="H240" s="86">
        <v>255000</v>
      </c>
      <c r="I240" s="86">
        <v>319308.19</v>
      </c>
      <c r="J240" s="87">
        <f t="shared" si="12"/>
        <v>-64308.19</v>
      </c>
      <c r="K240" s="87">
        <f t="shared" si="14"/>
        <v>-64308.19</v>
      </c>
      <c r="L240" s="85" t="s">
        <v>25</v>
      </c>
      <c r="M240" s="85" t="s">
        <v>22</v>
      </c>
      <c r="N240" s="85" t="s">
        <v>23</v>
      </c>
      <c r="O240" s="109">
        <v>45754</v>
      </c>
      <c r="P240" s="88" t="str">
        <f>IF(D:D&gt;800000000,_xlfn.XLOOKUP(B:B,DROPLIST!G:G,DROPLIST!H:H)&amp;RIGHT(C240,3)&amp;"-"&amp;RIGHT(D240,5),_xlfn.XLOOKUP(B:B,DROPLIST!G:G,DROPLIST!H:H)&amp;RIGHT(C240,3)&amp;"-"&amp;_xlfn.XLOOKUP(D:D,Tabela2[SAP Code],Tabela2[Coluna1]))</f>
        <v>SV141-43178</v>
      </c>
      <c r="Q240" s="88" t="e">
        <f>_xlfn.XLOOKUP(B:B,DROPLIST!G:G,DROPLIST!H:H) &amp; RIGHT(C240,3) &amp; "-" &amp; RIGHT(D240,5) &amp; "-" &amp; IFERROR(LEFT(#REF!, FIND(" ",#REF!)-1),#REF!) &amp; "-" &amp; _xlfn.XLOOKUP(L:L,DROPLIST!D:D,DROPLIST!E:E)</f>
        <v>#REF!</v>
      </c>
      <c r="R240" s="88" t="str">
        <f>IF(N:N&lt;&gt;"APROVADO","N/A",IF(IFERROR(_xlfn.XLOOKUP(P:P,PROJETOS!A:A,PROJETOS!A:A),"INSERIR ID DE PROJETO")="INSERIR ID DE PROJETO","INSERIR ID DE PROJETO","PROJETO INSERIDO"))</f>
        <v>INSERIR ID DE PROJETO</v>
      </c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</row>
    <row r="241" spans="1:132" s="22" customFormat="1" ht="20.100000000000001" customHeight="1" thickTop="1" thickBot="1" x14ac:dyDescent="0.3">
      <c r="A241" s="109">
        <v>45645</v>
      </c>
      <c r="B241" s="84" t="s">
        <v>19</v>
      </c>
      <c r="C241" s="84">
        <v>20240141</v>
      </c>
      <c r="D241" s="115">
        <v>800030190</v>
      </c>
      <c r="E241" s="132" t="str" cm="1">
        <f t="array" ref="E241">_xlfn.XLOOKUP(D241,Tabela2[[#All],[SAP Code]],Tabela2[[#All],[Supplier Name]])</f>
        <v>THYSSENKRUPP BRASIL LTDA</v>
      </c>
      <c r="F241" s="85" t="s">
        <v>56</v>
      </c>
      <c r="G241" s="120">
        <v>12000000</v>
      </c>
      <c r="H241" s="86">
        <v>12000000</v>
      </c>
      <c r="I241" s="86">
        <v>0</v>
      </c>
      <c r="J241" s="87">
        <f t="shared" si="12"/>
        <v>12000000</v>
      </c>
      <c r="K241" s="87">
        <f t="shared" si="14"/>
        <v>12000000</v>
      </c>
      <c r="L241" s="85" t="s">
        <v>57</v>
      </c>
      <c r="M241" s="85" t="s">
        <v>22</v>
      </c>
      <c r="N241" s="85" t="s">
        <v>28</v>
      </c>
      <c r="O241" s="109">
        <v>45660</v>
      </c>
      <c r="P241" s="88" t="str">
        <f>IF(D:D&gt;800000000,_xlfn.XLOOKUP(B:B,DROPLIST!G:G,DROPLIST!H:H)&amp;RIGHT(C241,3)&amp;"-"&amp;RIGHT(D241,5),_xlfn.XLOOKUP(B:B,DROPLIST!G:G,DROPLIST!H:H)&amp;RIGHT(C241,3)&amp;"-"&amp;_xlfn.XLOOKUP(D:D,Tabela2[SAP Code],Tabela2[Coluna1]))</f>
        <v>SV141-30190</v>
      </c>
      <c r="Q241" s="88" t="e">
        <f>_xlfn.XLOOKUP(B:B,DROPLIST!G:G,DROPLIST!H:H) &amp; RIGHT(C241,3) &amp; "-" &amp; RIGHT(D241,5) &amp; "-" &amp; IFERROR(LEFT(#REF!, FIND(" ",#REF!)-1),#REF!) &amp; "-" &amp; _xlfn.XLOOKUP(L:L,DROPLIST!D:D,DROPLIST!E:E)</f>
        <v>#REF!</v>
      </c>
      <c r="R241" s="88" t="str">
        <f>IF(N:N&lt;&gt;"APROVADO","N/A",IF(IFERROR(_xlfn.XLOOKUP(P:P,PROJETOS!A:A,PROJETOS!A:A),"INSERIR ID DE PROJETO")="INSERIR ID DE PROJETO","INSERIR ID DE PROJETO","PROJETO INSERIDO"))</f>
        <v>N/A</v>
      </c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</row>
    <row r="242" spans="1:132" s="22" customFormat="1" ht="20.100000000000001" customHeight="1" thickTop="1" thickBot="1" x14ac:dyDescent="0.3">
      <c r="A242" s="109">
        <v>45645</v>
      </c>
      <c r="B242" s="84" t="s">
        <v>19</v>
      </c>
      <c r="C242" s="84">
        <v>20240141</v>
      </c>
      <c r="D242" s="115">
        <v>800006506</v>
      </c>
      <c r="E242" s="132" t="str" cm="1">
        <f t="array" ref="E242">_xlfn.XLOOKUP(D242,Tabela2[[#All],[SAP Code]],Tabela2[[#All],[Supplier Name]])</f>
        <v>SKF DO BRASIL LTDA</v>
      </c>
      <c r="F242" s="85" t="s">
        <v>56</v>
      </c>
      <c r="G242" s="120">
        <v>873000</v>
      </c>
      <c r="H242" s="86">
        <v>873000</v>
      </c>
      <c r="I242" s="86">
        <v>0</v>
      </c>
      <c r="J242" s="87">
        <f t="shared" si="12"/>
        <v>873000</v>
      </c>
      <c r="K242" s="87">
        <f t="shared" si="14"/>
        <v>873000</v>
      </c>
      <c r="L242" s="85" t="s">
        <v>32</v>
      </c>
      <c r="M242" s="85" t="s">
        <v>22</v>
      </c>
      <c r="N242" s="85" t="s">
        <v>28</v>
      </c>
      <c r="O242" s="109">
        <v>45747</v>
      </c>
      <c r="P242" s="88" t="str">
        <f>IF(D:D&gt;800000000,_xlfn.XLOOKUP(B:B,DROPLIST!G:G,DROPLIST!H:H)&amp;RIGHT(C242,3)&amp;"-"&amp;RIGHT(D242,5),_xlfn.XLOOKUP(B:B,DROPLIST!G:G,DROPLIST!H:H)&amp;RIGHT(C242,3)&amp;"-"&amp;_xlfn.XLOOKUP(D:D,Tabela2[SAP Code],Tabela2[Coluna1]))</f>
        <v>SV141-06506</v>
      </c>
      <c r="Q242" s="88" t="e">
        <f>_xlfn.XLOOKUP(B:B,DROPLIST!G:G,DROPLIST!H:H) &amp; RIGHT(C242,3) &amp; "-" &amp; RIGHT(D242,5) &amp; "-" &amp; IFERROR(LEFT(#REF!, FIND(" ",#REF!)-1),#REF!) &amp; "-" &amp; _xlfn.XLOOKUP(L:L,DROPLIST!D:D,DROPLIST!E:E)</f>
        <v>#REF!</v>
      </c>
      <c r="R242" s="88" t="str">
        <f>IF(N:N&lt;&gt;"APROVADO","N/A",IF(IFERROR(_xlfn.XLOOKUP(P:P,PROJETOS!A:A,PROJETOS!A:A),"INSERIR ID DE PROJETO")="INSERIR ID DE PROJETO","INSERIR ID DE PROJETO","PROJETO INSERIDO"))</f>
        <v>N/A</v>
      </c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</row>
    <row r="243" spans="1:132" s="22" customFormat="1" ht="20.100000000000001" customHeight="1" thickTop="1" thickBot="1" x14ac:dyDescent="0.3">
      <c r="A243" s="109">
        <v>45645</v>
      </c>
      <c r="B243" s="84" t="s">
        <v>19</v>
      </c>
      <c r="C243" s="84">
        <v>20240141</v>
      </c>
      <c r="D243" s="115">
        <v>800041167</v>
      </c>
      <c r="E243" s="132" t="str" cm="1">
        <f t="array" ref="E243">_xlfn.XLOOKUP(D243,Tabela2[[#All],[SAP Code]],Tabela2[[#All],[Supplier Name]])</f>
        <v>Merit Automotive Eletronics Sytems</v>
      </c>
      <c r="F243" s="85" t="s">
        <v>56</v>
      </c>
      <c r="G243" s="120">
        <v>95865</v>
      </c>
      <c r="H243" s="86">
        <v>95865</v>
      </c>
      <c r="I243" s="86">
        <v>0</v>
      </c>
      <c r="J243" s="87">
        <f t="shared" si="12"/>
        <v>95865</v>
      </c>
      <c r="K243" s="87">
        <f t="shared" si="14"/>
        <v>95865</v>
      </c>
      <c r="L243" s="85" t="s">
        <v>25</v>
      </c>
      <c r="M243" s="85" t="s">
        <v>22</v>
      </c>
      <c r="N243" s="85" t="s">
        <v>28</v>
      </c>
      <c r="O243" s="109">
        <v>45747</v>
      </c>
      <c r="P243" s="88" t="str">
        <f>IF(D:D&gt;800000000,_xlfn.XLOOKUP(B:B,DROPLIST!G:G,DROPLIST!H:H)&amp;RIGHT(C243,3)&amp;"-"&amp;RIGHT(D243,5),_xlfn.XLOOKUP(B:B,DROPLIST!G:G,DROPLIST!H:H)&amp;RIGHT(C243,3)&amp;"-"&amp;_xlfn.XLOOKUP(D:D,Tabela2[SAP Code],Tabela2[Coluna1]))</f>
        <v>SV141-41167</v>
      </c>
      <c r="Q243" s="88" t="e">
        <f>_xlfn.XLOOKUP(B:B,DROPLIST!G:G,DROPLIST!H:H) &amp; RIGHT(C243,3) &amp; "-" &amp; RIGHT(D243,5) &amp; "-" &amp; IFERROR(LEFT(#REF!, FIND(" ",#REF!)-1),#REF!) &amp; "-" &amp; _xlfn.XLOOKUP(L:L,DROPLIST!D:D,DROPLIST!E:E)</f>
        <v>#REF!</v>
      </c>
      <c r="R243" s="88" t="str">
        <f>IF(N:N&lt;&gt;"APROVADO","N/A",IF(IFERROR(_xlfn.XLOOKUP(P:P,PROJETOS!A:A,PROJETOS!A:A),"INSERIR ID DE PROJETO")="INSERIR ID DE PROJETO","INSERIR ID DE PROJETO","PROJETO INSERIDO"))</f>
        <v>N/A</v>
      </c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</row>
    <row r="244" spans="1:132" s="22" customFormat="1" ht="20.100000000000001" customHeight="1" thickTop="1" thickBot="1" x14ac:dyDescent="0.3">
      <c r="A244" s="109">
        <v>45645</v>
      </c>
      <c r="B244" s="84" t="s">
        <v>19</v>
      </c>
      <c r="C244" s="84">
        <v>20240141</v>
      </c>
      <c r="D244" s="115">
        <v>800033128</v>
      </c>
      <c r="E244" s="132" t="str" cm="1">
        <f t="array" ref="E244">_xlfn.XLOOKUP(D244,Tabela2[[#All],[SAP Code]],Tabela2[[#All],[Supplier Name]])</f>
        <v>MAHLE COMPRESSORES DO BRASIL LTDA</v>
      </c>
      <c r="F244" s="85" t="s">
        <v>56</v>
      </c>
      <c r="G244" s="120">
        <v>0</v>
      </c>
      <c r="H244" s="86">
        <v>0</v>
      </c>
      <c r="I244" s="86">
        <v>0</v>
      </c>
      <c r="J244" s="87">
        <f t="shared" si="12"/>
        <v>0</v>
      </c>
      <c r="K244" s="87">
        <f t="shared" si="14"/>
        <v>0</v>
      </c>
      <c r="L244" s="85" t="s">
        <v>57</v>
      </c>
      <c r="M244" s="85"/>
      <c r="N244" s="85" t="s">
        <v>53</v>
      </c>
      <c r="O244" s="109">
        <v>45754</v>
      </c>
      <c r="P244" s="88" t="str">
        <f>IF(D:D&gt;800000000,_xlfn.XLOOKUP(B:B,DROPLIST!G:G,DROPLIST!H:H)&amp;RIGHT(C244,3)&amp;"-"&amp;RIGHT(D244,5),_xlfn.XLOOKUP(B:B,DROPLIST!G:G,DROPLIST!H:H)&amp;RIGHT(C244,3)&amp;"-"&amp;_xlfn.XLOOKUP(D:D,Tabela2[SAP Code],Tabela2[Coluna1]))</f>
        <v>SV141-33128</v>
      </c>
      <c r="Q244" s="88" t="e">
        <f>_xlfn.XLOOKUP(B:B,DROPLIST!G:G,DROPLIST!H:H) &amp; RIGHT(C244,3) &amp; "-" &amp; RIGHT(D244,5) &amp; "-" &amp; IFERROR(LEFT(#REF!, FIND(" ",#REF!)-1),#REF!) &amp; "-" &amp; _xlfn.XLOOKUP(L:L,DROPLIST!D:D,DROPLIST!E:E)</f>
        <v>#REF!</v>
      </c>
      <c r="R244" s="88" t="str">
        <f>IF(N:N&lt;&gt;"APROVADO","N/A",IF(IFERROR(_xlfn.XLOOKUP(P:P,PROJETOS!A:A,PROJETOS!A:A),"INSERIR ID DE PROJETO")="INSERIR ID DE PROJETO","INSERIR ID DE PROJETO","PROJETO INSERIDO"))</f>
        <v>N/A</v>
      </c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</row>
    <row r="245" spans="1:132" s="22" customFormat="1" ht="20.100000000000001" customHeight="1" thickTop="1" thickBot="1" x14ac:dyDescent="0.3">
      <c r="A245" s="109">
        <v>45645</v>
      </c>
      <c r="B245" s="84" t="s">
        <v>19</v>
      </c>
      <c r="C245" s="84">
        <v>20240141</v>
      </c>
      <c r="D245" s="115">
        <v>800002731</v>
      </c>
      <c r="E245" s="132" t="str" cm="1">
        <f t="array" ref="E245">_xlfn.XLOOKUP(D245,Tabela2[[#All],[SAP Code]],Tabela2[[#All],[Supplier Name]])</f>
        <v>SODECIA MINAS GERAIS IND. COMP. AUT</v>
      </c>
      <c r="F245" s="85" t="s">
        <v>56</v>
      </c>
      <c r="G245" s="120">
        <v>0</v>
      </c>
      <c r="H245" s="86">
        <v>0</v>
      </c>
      <c r="I245" s="86">
        <v>0</v>
      </c>
      <c r="J245" s="87">
        <f t="shared" si="12"/>
        <v>0</v>
      </c>
      <c r="K245" s="87">
        <f t="shared" si="14"/>
        <v>0</v>
      </c>
      <c r="L245" s="85" t="s">
        <v>57</v>
      </c>
      <c r="M245" s="85" t="s">
        <v>37</v>
      </c>
      <c r="N245" s="85" t="s">
        <v>28</v>
      </c>
      <c r="O245" s="109">
        <v>45785</v>
      </c>
      <c r="P245" s="88" t="str">
        <f>IF(D:D&gt;800000000,_xlfn.XLOOKUP(B:B,DROPLIST!G:G,DROPLIST!H:H)&amp;RIGHT(C245,3)&amp;"-"&amp;RIGHT(D245,5),_xlfn.XLOOKUP(B:B,DROPLIST!G:G,DROPLIST!H:H)&amp;RIGHT(C245,3)&amp;"-"&amp;_xlfn.XLOOKUP(D:D,Tabela2[SAP Code],Tabela2[Coluna1]))</f>
        <v>SV141-02731</v>
      </c>
      <c r="Q245" s="88" t="e">
        <f>_xlfn.XLOOKUP(B:B,DROPLIST!G:G,DROPLIST!H:H) &amp; RIGHT(C245,3) &amp; "-" &amp; RIGHT(D245,5) &amp; "-" &amp; IFERROR(LEFT(#REF!, FIND(" ",#REF!)-1),#REF!) &amp; "-" &amp; _xlfn.XLOOKUP(L:L,DROPLIST!D:D,DROPLIST!E:E)</f>
        <v>#REF!</v>
      </c>
      <c r="R245" s="88" t="str">
        <f>IF(N:N&lt;&gt;"APROVADO","N/A",IF(IFERROR(_xlfn.XLOOKUP(P:P,PROJETOS!A:A,PROJETOS!A:A),"INSERIR ID DE PROJETO")="INSERIR ID DE PROJETO","INSERIR ID DE PROJETO","PROJETO INSERIDO"))</f>
        <v>N/A</v>
      </c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</row>
    <row r="246" spans="1:132" s="22" customFormat="1" ht="20.100000000000001" customHeight="1" thickTop="1" thickBot="1" x14ac:dyDescent="0.3">
      <c r="A246" s="109">
        <v>45646</v>
      </c>
      <c r="B246" s="84" t="s">
        <v>19</v>
      </c>
      <c r="C246" s="84">
        <v>20240141</v>
      </c>
      <c r="D246" s="115">
        <v>800030798</v>
      </c>
      <c r="E246" s="132" t="str" cm="1">
        <f t="array" ref="E246">_xlfn.XLOOKUP(D246,Tabela2[[#All],[SAP Code]],Tabela2[[#All],[Supplier Name]])</f>
        <v>TIBERINA AUT MG COMP MET IND</v>
      </c>
      <c r="F246" s="85" t="s">
        <v>56</v>
      </c>
      <c r="G246" s="120">
        <v>11980000</v>
      </c>
      <c r="H246" s="86">
        <v>11980000</v>
      </c>
      <c r="I246" s="86">
        <v>11980000</v>
      </c>
      <c r="J246" s="87">
        <f t="shared" si="12"/>
        <v>0</v>
      </c>
      <c r="K246" s="87">
        <f t="shared" si="14"/>
        <v>0</v>
      </c>
      <c r="L246" s="85" t="s">
        <v>32</v>
      </c>
      <c r="M246" s="85" t="s">
        <v>22</v>
      </c>
      <c r="N246" s="85" t="s">
        <v>53</v>
      </c>
      <c r="O246" s="109"/>
      <c r="P246" s="88" t="str">
        <f>IF(D:D&gt;800000000,_xlfn.XLOOKUP(B:B,DROPLIST!G:G,DROPLIST!H:H)&amp;RIGHT(C246,3)&amp;"-"&amp;RIGHT(D246,5),_xlfn.XLOOKUP(B:B,DROPLIST!G:G,DROPLIST!H:H)&amp;RIGHT(C246,3)&amp;"-"&amp;_xlfn.XLOOKUP(D:D,Tabela2[SAP Code],Tabela2[Coluna1]))</f>
        <v>SV141-30798</v>
      </c>
      <c r="Q246" s="88" t="e">
        <f>_xlfn.XLOOKUP(B:B,DROPLIST!G:G,DROPLIST!H:H) &amp; RIGHT(C246,3) &amp; "-" &amp; RIGHT(D246,5) &amp; "-" &amp; IFERROR(LEFT(#REF!, FIND(" ",#REF!)-1),#REF!) &amp; "-" &amp; _xlfn.XLOOKUP(L:L,DROPLIST!D:D,DROPLIST!E:E)</f>
        <v>#REF!</v>
      </c>
      <c r="R246" s="88" t="str">
        <f>IF(N:N&lt;&gt;"APROVADO","N/A",IF(IFERROR(_xlfn.XLOOKUP(P:P,PROJETOS!A:A,PROJETOS!A:A),"INSERIR ID DE PROJETO")="INSERIR ID DE PROJETO","INSERIR ID DE PROJETO","PROJETO INSERIDO"))</f>
        <v>N/A</v>
      </c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</row>
    <row r="247" spans="1:132" s="22" customFormat="1" ht="20.100000000000001" customHeight="1" thickTop="1" thickBot="1" x14ac:dyDescent="0.3">
      <c r="A247" s="109">
        <v>45646</v>
      </c>
      <c r="B247" s="84" t="s">
        <v>19</v>
      </c>
      <c r="C247" s="84">
        <v>20240141</v>
      </c>
      <c r="D247" s="115">
        <v>800003820</v>
      </c>
      <c r="E247" s="132" t="str" cm="1">
        <f t="array" ref="E247">_xlfn.XLOOKUP(D247,Tabela2[[#All],[SAP Code]],Tabela2[[#All],[Supplier Name]])</f>
        <v>WEIDPLAS BRASIL IND. E COM. DE PLAS</v>
      </c>
      <c r="F247" s="85" t="s">
        <v>56</v>
      </c>
      <c r="G247" s="120">
        <v>5839000</v>
      </c>
      <c r="H247" s="86">
        <v>5839000</v>
      </c>
      <c r="I247" s="86">
        <v>0</v>
      </c>
      <c r="J247" s="87">
        <f t="shared" si="12"/>
        <v>5839000</v>
      </c>
      <c r="K247" s="87">
        <f t="shared" si="14"/>
        <v>5839000</v>
      </c>
      <c r="L247" s="85" t="s">
        <v>25</v>
      </c>
      <c r="M247" s="85" t="s">
        <v>22</v>
      </c>
      <c r="N247" s="85" t="s">
        <v>28</v>
      </c>
      <c r="O247" s="109">
        <v>45769</v>
      </c>
      <c r="P247" s="88" t="str">
        <f>IF(D:D&gt;800000000,_xlfn.XLOOKUP(B:B,DROPLIST!G:G,DROPLIST!H:H)&amp;RIGHT(C247,3)&amp;"-"&amp;RIGHT(D247,5),_xlfn.XLOOKUP(B:B,DROPLIST!G:G,DROPLIST!H:H)&amp;RIGHT(C247,3)&amp;"-"&amp;_xlfn.XLOOKUP(D:D,Tabela2[SAP Code],Tabela2[Coluna1]))</f>
        <v>SV141-03820</v>
      </c>
      <c r="Q247" s="88" t="e">
        <f>_xlfn.XLOOKUP(B:B,DROPLIST!G:G,DROPLIST!H:H) &amp; RIGHT(C247,3) &amp; "-" &amp; RIGHT(D247,5) &amp; "-" &amp; IFERROR(LEFT(#REF!, FIND(" ",#REF!)-1),#REF!) &amp; "-" &amp; _xlfn.XLOOKUP(L:L,DROPLIST!D:D,DROPLIST!E:E)</f>
        <v>#REF!</v>
      </c>
      <c r="R247" s="88" t="str">
        <f>IF(N:N&lt;&gt;"APROVADO","N/A",IF(IFERROR(_xlfn.XLOOKUP(P:P,PROJETOS!A:A,PROJETOS!A:A),"INSERIR ID DE PROJETO")="INSERIR ID DE PROJETO","INSERIR ID DE PROJETO","PROJETO INSERIDO"))</f>
        <v>N/A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</row>
    <row r="248" spans="1:132" s="22" customFormat="1" ht="20.100000000000001" customHeight="1" thickTop="1" thickBot="1" x14ac:dyDescent="0.3">
      <c r="A248" s="109">
        <v>45646</v>
      </c>
      <c r="B248" s="84" t="s">
        <v>19</v>
      </c>
      <c r="C248" s="84">
        <v>20240141</v>
      </c>
      <c r="D248" s="115">
        <v>800005693</v>
      </c>
      <c r="E248" s="132" t="str" cm="1">
        <f t="array" ref="E248">_xlfn.XLOOKUP(D248,Tabela2[[#All],[SAP Code]],Tabela2[[#All],[Supplier Name]])</f>
        <v>BREMBO DO BRASIL LTDA</v>
      </c>
      <c r="F248" s="85" t="s">
        <v>56</v>
      </c>
      <c r="G248" s="120">
        <v>750000</v>
      </c>
      <c r="H248" s="86">
        <v>750000</v>
      </c>
      <c r="I248" s="86">
        <v>750000</v>
      </c>
      <c r="J248" s="87">
        <f t="shared" si="12"/>
        <v>0</v>
      </c>
      <c r="K248" s="87">
        <f t="shared" ref="K248:K279" si="15">IF(I248=0,H248,J248)</f>
        <v>0</v>
      </c>
      <c r="L248" s="85" t="s">
        <v>44</v>
      </c>
      <c r="M248" s="85" t="s">
        <v>22</v>
      </c>
      <c r="N248" s="85" t="s">
        <v>53</v>
      </c>
      <c r="O248" s="109"/>
      <c r="P248" s="88" t="str">
        <f>IF(D:D&gt;800000000,_xlfn.XLOOKUP(B:B,DROPLIST!G:G,DROPLIST!H:H)&amp;RIGHT(C248,3)&amp;"-"&amp;RIGHT(D248,5),_xlfn.XLOOKUP(B:B,DROPLIST!G:G,DROPLIST!H:H)&amp;RIGHT(C248,3)&amp;"-"&amp;_xlfn.XLOOKUP(D:D,Tabela2[SAP Code],Tabela2[Coluna1]))</f>
        <v>SV141-05693</v>
      </c>
      <c r="Q248" s="88" t="e">
        <f>_xlfn.XLOOKUP(B:B,DROPLIST!G:G,DROPLIST!H:H) &amp; RIGHT(C248,3) &amp; "-" &amp; RIGHT(D248,5) &amp; "-" &amp; IFERROR(LEFT(#REF!, FIND(" ",#REF!)-1),#REF!) &amp; "-" &amp; _xlfn.XLOOKUP(L:L,DROPLIST!D:D,DROPLIST!E:E)</f>
        <v>#REF!</v>
      </c>
      <c r="R248" s="88" t="str">
        <f>IF(N:N&lt;&gt;"APROVADO","N/A",IF(IFERROR(_xlfn.XLOOKUP(P:P,PROJETOS!A:A,PROJETOS!A:A),"INSERIR ID DE PROJETO")="INSERIR ID DE PROJETO","INSERIR ID DE PROJETO","PROJETO INSERIDO"))</f>
        <v>N/A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</row>
    <row r="249" spans="1:132" s="22" customFormat="1" ht="20.100000000000001" customHeight="1" thickTop="1" thickBot="1" x14ac:dyDescent="0.3">
      <c r="A249" s="109">
        <v>45646</v>
      </c>
      <c r="B249" s="84" t="s">
        <v>19</v>
      </c>
      <c r="C249" s="84">
        <v>20240141</v>
      </c>
      <c r="D249" s="115">
        <v>800006612</v>
      </c>
      <c r="E249" s="132" t="str" cm="1">
        <f t="array" ref="E249">_xlfn.XLOOKUP(D249,Tabela2[[#All],[SAP Code]],Tabela2[[#All],[Supplier Name]])</f>
        <v>TW ESPUMAS LTDA</v>
      </c>
      <c r="F249" s="85" t="s">
        <v>56</v>
      </c>
      <c r="G249" s="120">
        <v>423849</v>
      </c>
      <c r="H249" s="86">
        <v>423849</v>
      </c>
      <c r="I249" s="86">
        <v>798000</v>
      </c>
      <c r="J249" s="87">
        <f t="shared" si="12"/>
        <v>-374151</v>
      </c>
      <c r="K249" s="87">
        <f t="shared" si="15"/>
        <v>-374151</v>
      </c>
      <c r="L249" s="85" t="s">
        <v>25</v>
      </c>
      <c r="M249" s="85" t="s">
        <v>22</v>
      </c>
      <c r="N249" s="85" t="s">
        <v>23</v>
      </c>
      <c r="O249" s="109">
        <v>45754</v>
      </c>
      <c r="P249" s="88" t="str">
        <f>IF(D:D&gt;800000000,_xlfn.XLOOKUP(B:B,DROPLIST!G:G,DROPLIST!H:H)&amp;RIGHT(C249,3)&amp;"-"&amp;RIGHT(D249,5),_xlfn.XLOOKUP(B:B,DROPLIST!G:G,DROPLIST!H:H)&amp;RIGHT(C249,3)&amp;"-"&amp;_xlfn.XLOOKUP(D:D,Tabela2[SAP Code],Tabela2[Coluna1]))</f>
        <v>SV141-06612</v>
      </c>
      <c r="Q249" s="88" t="e">
        <f>_xlfn.XLOOKUP(B:B,DROPLIST!G:G,DROPLIST!H:H) &amp; RIGHT(C249,3) &amp; "-" &amp; RIGHT(D249,5) &amp; "-" &amp; IFERROR(LEFT(#REF!, FIND(" ",#REF!)-1),#REF!) &amp; "-" &amp; _xlfn.XLOOKUP(L:L,DROPLIST!D:D,DROPLIST!E:E)</f>
        <v>#REF!</v>
      </c>
      <c r="R249" s="88" t="str">
        <f>IF(N:N&lt;&gt;"APROVADO","N/A",IF(IFERROR(_xlfn.XLOOKUP(P:P,PROJETOS!A:A,PROJETOS!A:A),"INSERIR ID DE PROJETO")="INSERIR ID DE PROJETO","INSERIR ID DE PROJETO","PROJETO INSERIDO"))</f>
        <v>INSERIR ID DE PROJETO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</row>
    <row r="250" spans="1:132" s="22" customFormat="1" ht="20.100000000000001" customHeight="1" thickTop="1" thickBot="1" x14ac:dyDescent="0.3">
      <c r="A250" s="109">
        <v>45646</v>
      </c>
      <c r="B250" s="84" t="s">
        <v>19</v>
      </c>
      <c r="C250" s="84">
        <v>20240141</v>
      </c>
      <c r="D250" s="115">
        <v>800005834</v>
      </c>
      <c r="E250" s="132" t="str" cm="1">
        <f t="array" ref="E250">_xlfn.XLOOKUP(D250,Tabela2[[#All],[SAP Code]],Tabela2[[#All],[Supplier Name]])</f>
        <v>S RIKO AUTOMOTIVE HOSE DO BRASIL LT</v>
      </c>
      <c r="F250" s="85" t="s">
        <v>56</v>
      </c>
      <c r="G250" s="120">
        <v>63887.89</v>
      </c>
      <c r="H250" s="86">
        <v>63887.89</v>
      </c>
      <c r="I250" s="86">
        <v>63887.89</v>
      </c>
      <c r="J250" s="87">
        <f t="shared" si="12"/>
        <v>0</v>
      </c>
      <c r="K250" s="87">
        <f t="shared" si="15"/>
        <v>0</v>
      </c>
      <c r="L250" s="85" t="s">
        <v>44</v>
      </c>
      <c r="M250" s="85" t="s">
        <v>22</v>
      </c>
      <c r="N250" s="85" t="s">
        <v>53</v>
      </c>
      <c r="O250" s="109"/>
      <c r="P250" s="88" t="str">
        <f>IF(D:D&gt;800000000,_xlfn.XLOOKUP(B:B,DROPLIST!G:G,DROPLIST!H:H)&amp;RIGHT(C250,3)&amp;"-"&amp;RIGHT(D250,5),_xlfn.XLOOKUP(B:B,DROPLIST!G:G,DROPLIST!H:H)&amp;RIGHT(C250,3)&amp;"-"&amp;_xlfn.XLOOKUP(D:D,Tabela2[SAP Code],Tabela2[Coluna1]))</f>
        <v>SV141-05834</v>
      </c>
      <c r="Q250" s="88" t="e">
        <f>_xlfn.XLOOKUP(B:B,DROPLIST!G:G,DROPLIST!H:H) &amp; RIGHT(C250,3) &amp; "-" &amp; RIGHT(D250,5) &amp; "-" &amp; IFERROR(LEFT(#REF!, FIND(" ",#REF!)-1),#REF!) &amp; "-" &amp; _xlfn.XLOOKUP(L:L,DROPLIST!D:D,DROPLIST!E:E)</f>
        <v>#REF!</v>
      </c>
      <c r="R250" s="88" t="str">
        <f>IF(N:N&lt;&gt;"APROVADO","N/A",IF(IFERROR(_xlfn.XLOOKUP(P:P,PROJETOS!A:A,PROJETOS!A:A),"INSERIR ID DE PROJETO")="INSERIR ID DE PROJETO","INSERIR ID DE PROJETO","PROJETO INSERIDO"))</f>
        <v>N/A</v>
      </c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</row>
    <row r="251" spans="1:132" s="22" customFormat="1" ht="20.100000000000001" customHeight="1" thickTop="1" thickBot="1" x14ac:dyDescent="0.3">
      <c r="A251" s="109">
        <v>45646</v>
      </c>
      <c r="B251" s="84" t="s">
        <v>19</v>
      </c>
      <c r="C251" s="84">
        <v>20240141</v>
      </c>
      <c r="D251" s="115">
        <v>800000823</v>
      </c>
      <c r="E251" s="132" t="str" cm="1">
        <f t="array" ref="E251">_xlfn.XLOOKUP(D251,Tabela2[[#All],[SAP Code]],Tabela2[[#All],[Supplier Name]])</f>
        <v>JOHNSON ELECTRIC AUTOMOTIVO BRASIL</v>
      </c>
      <c r="F251" s="85" t="s">
        <v>56</v>
      </c>
      <c r="G251" s="120">
        <v>320000</v>
      </c>
      <c r="H251" s="86">
        <v>320000</v>
      </c>
      <c r="I251" s="86"/>
      <c r="J251" s="87">
        <f t="shared" si="12"/>
        <v>320000</v>
      </c>
      <c r="K251" s="87">
        <f t="shared" si="15"/>
        <v>320000</v>
      </c>
      <c r="L251" s="85" t="s">
        <v>58</v>
      </c>
      <c r="M251" s="85" t="s">
        <v>29</v>
      </c>
      <c r="N251" s="85" t="s">
        <v>53</v>
      </c>
      <c r="O251" s="109"/>
      <c r="P251" s="88" t="str">
        <f>IF(D:D&gt;800000000,_xlfn.XLOOKUP(B:B,DROPLIST!G:G,DROPLIST!H:H)&amp;RIGHT(C251,3)&amp;"-"&amp;RIGHT(D251,5),_xlfn.XLOOKUP(B:B,DROPLIST!G:G,DROPLIST!H:H)&amp;RIGHT(C251,3)&amp;"-"&amp;_xlfn.XLOOKUP(D:D,Tabela2[SAP Code],Tabela2[Coluna1]))</f>
        <v>SV141-00823</v>
      </c>
      <c r="Q251" s="88" t="e">
        <f>_xlfn.XLOOKUP(B:B,DROPLIST!G:G,DROPLIST!H:H) &amp; RIGHT(C251,3) &amp; "-" &amp; RIGHT(D251,5) &amp; "-" &amp; IFERROR(LEFT(#REF!, FIND(" ",#REF!)-1),#REF!) &amp; "-" &amp; _xlfn.XLOOKUP(L:L,DROPLIST!D:D,DROPLIST!E:E)</f>
        <v>#REF!</v>
      </c>
      <c r="R251" s="88" t="str">
        <f>IF(N:N&lt;&gt;"APROVADO","N/A",IF(IFERROR(_xlfn.XLOOKUP(P:P,PROJETOS!A:A,PROJETOS!A:A),"INSERIR ID DE PROJETO")="INSERIR ID DE PROJETO","INSERIR ID DE PROJETO","PROJETO INSERIDO"))</f>
        <v>N/A</v>
      </c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</row>
    <row r="252" spans="1:132" s="22" customFormat="1" ht="20.100000000000001" customHeight="1" thickTop="1" thickBot="1" x14ac:dyDescent="0.3">
      <c r="A252" s="109">
        <v>45646</v>
      </c>
      <c r="B252" s="84" t="s">
        <v>19</v>
      </c>
      <c r="C252" s="84">
        <v>20240141</v>
      </c>
      <c r="D252" s="115">
        <v>800033930</v>
      </c>
      <c r="E252" s="132" t="str" cm="1">
        <f t="array" ref="E252">_xlfn.XLOOKUP(D252,Tabela2[[#All],[SAP Code]],Tabela2[[#All],[Supplier Name]])</f>
        <v>CONTINENTAL PARAFUSOS SA</v>
      </c>
      <c r="F252" s="85" t="s">
        <v>56</v>
      </c>
      <c r="G252" s="120">
        <v>0</v>
      </c>
      <c r="H252" s="86">
        <v>0</v>
      </c>
      <c r="I252" s="86">
        <v>0</v>
      </c>
      <c r="J252" s="87">
        <f t="shared" si="12"/>
        <v>0</v>
      </c>
      <c r="K252" s="87">
        <f t="shared" si="15"/>
        <v>0</v>
      </c>
      <c r="L252" s="85" t="s">
        <v>57</v>
      </c>
      <c r="M252" s="85" t="s">
        <v>22</v>
      </c>
      <c r="N252" s="85" t="s">
        <v>28</v>
      </c>
      <c r="O252" s="109">
        <v>45737</v>
      </c>
      <c r="P252" s="88" t="str">
        <f>IF(D:D&gt;800000000,_xlfn.XLOOKUP(B:B,DROPLIST!G:G,DROPLIST!H:H)&amp;RIGHT(C252,3)&amp;"-"&amp;RIGHT(D252,5),_xlfn.XLOOKUP(B:B,DROPLIST!G:G,DROPLIST!H:H)&amp;RIGHT(C252,3)&amp;"-"&amp;_xlfn.XLOOKUP(D:D,Tabela2[SAP Code],Tabela2[Coluna1]))</f>
        <v>SV141-33930</v>
      </c>
      <c r="Q252" s="88" t="e">
        <f>_xlfn.XLOOKUP(B:B,DROPLIST!G:G,DROPLIST!H:H) &amp; RIGHT(C252,3) &amp; "-" &amp; RIGHT(D252,5) &amp; "-" &amp; IFERROR(LEFT(#REF!, FIND(" ",#REF!)-1),#REF!) &amp; "-" &amp; _xlfn.XLOOKUP(L:L,DROPLIST!D:D,DROPLIST!E:E)</f>
        <v>#REF!</v>
      </c>
      <c r="R252" s="88" t="str">
        <f>IF(N:N&lt;&gt;"APROVADO","N/A",IF(IFERROR(_xlfn.XLOOKUP(P:P,PROJETOS!A:A,PROJETOS!A:A),"INSERIR ID DE PROJETO")="INSERIR ID DE PROJETO","INSERIR ID DE PROJETO","PROJETO INSERIDO"))</f>
        <v>N/A</v>
      </c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</row>
    <row r="253" spans="1:132" s="22" customFormat="1" ht="20.100000000000001" customHeight="1" thickTop="1" thickBot="1" x14ac:dyDescent="0.3">
      <c r="A253" s="109">
        <v>45648</v>
      </c>
      <c r="B253" s="84" t="s">
        <v>19</v>
      </c>
      <c r="C253" s="84">
        <v>20240141</v>
      </c>
      <c r="D253" s="115">
        <v>800036904</v>
      </c>
      <c r="E253" s="132" t="str" cm="1">
        <f t="array" ref="E253">_xlfn.XLOOKUP(D253,Tabela2[[#All],[SAP Code]],Tabela2[[#All],[Supplier Name]])</f>
        <v>PROMA BRASIL AUTOMOTIVA LTDA</v>
      </c>
      <c r="F253" s="85" t="s">
        <v>56</v>
      </c>
      <c r="G253" s="120">
        <v>14900000.02</v>
      </c>
      <c r="H253" s="86">
        <v>14900000.02</v>
      </c>
      <c r="I253" s="86">
        <v>6425749.4000000004</v>
      </c>
      <c r="J253" s="87">
        <f t="shared" si="12"/>
        <v>8474250.6199999992</v>
      </c>
      <c r="K253" s="87">
        <f t="shared" si="15"/>
        <v>8474250.6199999992</v>
      </c>
      <c r="L253" s="85" t="s">
        <v>25</v>
      </c>
      <c r="M253" s="85" t="s">
        <v>22</v>
      </c>
      <c r="N253" s="85" t="s">
        <v>23</v>
      </c>
      <c r="O253" s="109">
        <v>45789</v>
      </c>
      <c r="P253" s="88" t="str">
        <f>IF(D:D&gt;800000000,_xlfn.XLOOKUP(B:B,DROPLIST!G:G,DROPLIST!H:H)&amp;RIGHT(C253,3)&amp;"-"&amp;RIGHT(D253,5),_xlfn.XLOOKUP(B:B,DROPLIST!G:G,DROPLIST!H:H)&amp;RIGHT(C253,3)&amp;"-"&amp;_xlfn.XLOOKUP(D:D,Tabela2[SAP Code],Tabela2[Coluna1]))</f>
        <v>SV141-36904</v>
      </c>
      <c r="Q253" s="88" t="e">
        <f>_xlfn.XLOOKUP(B:B,DROPLIST!G:G,DROPLIST!H:H) &amp; RIGHT(C253,3) &amp; "-" &amp; RIGHT(D253,5) &amp; "-" &amp; IFERROR(LEFT(#REF!, FIND(" ",#REF!)-1),#REF!) &amp; "-" &amp; _xlfn.XLOOKUP(L:L,DROPLIST!D:D,DROPLIST!E:E)</f>
        <v>#REF!</v>
      </c>
      <c r="R253" s="88" t="str">
        <f>IF(N:N&lt;&gt;"APROVADO","N/A",IF(IFERROR(_xlfn.XLOOKUP(P:P,PROJETOS!A:A,PROJETOS!A:A),"INSERIR ID DE PROJETO")="INSERIR ID DE PROJETO","INSERIR ID DE PROJETO","PROJETO INSERIDO"))</f>
        <v>INSERIR ID DE PROJETO</v>
      </c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</row>
    <row r="254" spans="1:132" s="22" customFormat="1" ht="20.100000000000001" customHeight="1" thickTop="1" thickBot="1" x14ac:dyDescent="0.3">
      <c r="A254" s="109">
        <v>45649</v>
      </c>
      <c r="B254" s="84" t="s">
        <v>19</v>
      </c>
      <c r="C254" s="84">
        <v>20240141</v>
      </c>
      <c r="D254" s="115">
        <v>800000059</v>
      </c>
      <c r="E254" s="132" t="str" cm="1">
        <f t="array" ref="E254">_xlfn.XLOOKUP(D254,Tabela2[[#All],[SAP Code]],Tabela2[[#All],[Supplier Name]])</f>
        <v>MARELLI SISTEMAS AUTOMOTIVOS INDUST</v>
      </c>
      <c r="F254" s="85" t="s">
        <v>56</v>
      </c>
      <c r="G254" s="120">
        <v>29999990</v>
      </c>
      <c r="H254" s="86">
        <v>29999990</v>
      </c>
      <c r="I254" s="86">
        <v>5530000</v>
      </c>
      <c r="J254" s="87">
        <f t="shared" si="12"/>
        <v>24469990</v>
      </c>
      <c r="K254" s="87">
        <f t="shared" si="15"/>
        <v>24469990</v>
      </c>
      <c r="L254" s="85" t="s">
        <v>32</v>
      </c>
      <c r="M254" s="85" t="s">
        <v>22</v>
      </c>
      <c r="N254" s="85" t="s">
        <v>53</v>
      </c>
      <c r="O254" s="109"/>
      <c r="P254" s="88" t="str">
        <f>IF(D:D&gt;800000000,_xlfn.XLOOKUP(B:B,DROPLIST!G:G,DROPLIST!H:H)&amp;RIGHT(C254,3)&amp;"-"&amp;RIGHT(D254,5),_xlfn.XLOOKUP(B:B,DROPLIST!G:G,DROPLIST!H:H)&amp;RIGHT(C254,3)&amp;"-"&amp;_xlfn.XLOOKUP(D:D,Tabela2[SAP Code],Tabela2[Coluna1]))</f>
        <v>SV141-00059</v>
      </c>
      <c r="Q254" s="88" t="e">
        <f>_xlfn.XLOOKUP(B:B,DROPLIST!G:G,DROPLIST!H:H) &amp; RIGHT(C254,3) &amp; "-" &amp; RIGHT(D254,5) &amp; "-" &amp; IFERROR(LEFT(#REF!, FIND(" ",#REF!)-1),#REF!) &amp; "-" &amp; _xlfn.XLOOKUP(L:L,DROPLIST!D:D,DROPLIST!E:E)</f>
        <v>#REF!</v>
      </c>
      <c r="R254" s="88" t="str">
        <f>IF(N:N&lt;&gt;"APROVADO","N/A",IF(IFERROR(_xlfn.XLOOKUP(P:P,PROJETOS!A:A,PROJETOS!A:A),"INSERIR ID DE PROJETO")="INSERIR ID DE PROJETO","INSERIR ID DE PROJETO","PROJETO INSERIDO"))</f>
        <v>N/A</v>
      </c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</row>
    <row r="255" spans="1:132" s="22" customFormat="1" ht="20.100000000000001" customHeight="1" thickTop="1" thickBot="1" x14ac:dyDescent="0.3">
      <c r="A255" s="109">
        <v>45649</v>
      </c>
      <c r="B255" s="84" t="s">
        <v>19</v>
      </c>
      <c r="C255" s="84">
        <v>20240141</v>
      </c>
      <c r="D255" s="115">
        <v>800006557</v>
      </c>
      <c r="E255" s="132" t="str" cm="1">
        <f t="array" ref="E255">_xlfn.XLOOKUP(D255,Tabela2[[#All],[SAP Code]],Tabela2[[#All],[Supplier Name]])</f>
        <v>S RIKO AUTOMOTIVE HOSE TECALON BRAS</v>
      </c>
      <c r="F255" s="85" t="s">
        <v>56</v>
      </c>
      <c r="G255" s="120">
        <v>382463.20000000007</v>
      </c>
      <c r="H255" s="86">
        <v>382463.20000000007</v>
      </c>
      <c r="I255" s="86">
        <v>382463.20000000007</v>
      </c>
      <c r="J255" s="87">
        <f t="shared" si="12"/>
        <v>0</v>
      </c>
      <c r="K255" s="87">
        <f t="shared" si="15"/>
        <v>0</v>
      </c>
      <c r="L255" s="85" t="s">
        <v>44</v>
      </c>
      <c r="M255" s="85" t="s">
        <v>22</v>
      </c>
      <c r="N255" s="85" t="s">
        <v>53</v>
      </c>
      <c r="O255" s="109"/>
      <c r="P255" s="88" t="str">
        <f>IF(D:D&gt;800000000,_xlfn.XLOOKUP(B:B,DROPLIST!G:G,DROPLIST!H:H)&amp;RIGHT(C255,3)&amp;"-"&amp;RIGHT(D255,5),_xlfn.XLOOKUP(B:B,DROPLIST!G:G,DROPLIST!H:H)&amp;RIGHT(C255,3)&amp;"-"&amp;_xlfn.XLOOKUP(D:D,Tabela2[SAP Code],Tabela2[Coluna1]))</f>
        <v>SV141-06557</v>
      </c>
      <c r="Q255" s="88" t="e">
        <f>_xlfn.XLOOKUP(B:B,DROPLIST!G:G,DROPLIST!H:H) &amp; RIGHT(C255,3) &amp; "-" &amp; RIGHT(D255,5) &amp; "-" &amp; IFERROR(LEFT(#REF!, FIND(" ",#REF!)-1),#REF!) &amp; "-" &amp; _xlfn.XLOOKUP(L:L,DROPLIST!D:D,DROPLIST!E:E)</f>
        <v>#REF!</v>
      </c>
      <c r="R255" s="88" t="str">
        <f>IF(N:N&lt;&gt;"APROVADO","N/A",IF(IFERROR(_xlfn.XLOOKUP(P:P,PROJETOS!A:A,PROJETOS!A:A),"INSERIR ID DE PROJETO")="INSERIR ID DE PROJETO","INSERIR ID DE PROJETO","PROJETO INSERIDO"))</f>
        <v>N/A</v>
      </c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</row>
    <row r="256" spans="1:132" s="22" customFormat="1" ht="20.100000000000001" customHeight="1" thickTop="1" thickBot="1" x14ac:dyDescent="0.3">
      <c r="A256" s="109">
        <v>45652</v>
      </c>
      <c r="B256" s="84" t="s">
        <v>19</v>
      </c>
      <c r="C256" s="84">
        <v>20240141</v>
      </c>
      <c r="D256" s="115">
        <v>800000377</v>
      </c>
      <c r="E256" s="132" t="str" cm="1">
        <f t="array" ref="E256">_xlfn.XLOOKUP(D256,Tabela2[[#All],[SAP Code]],Tabela2[[#All],[Supplier Name]])</f>
        <v>AUTOLIV DO BRASIL LTDA</v>
      </c>
      <c r="F256" s="85" t="s">
        <v>56</v>
      </c>
      <c r="G256" s="120">
        <v>7075749</v>
      </c>
      <c r="H256" s="86">
        <v>7075749</v>
      </c>
      <c r="I256" s="86">
        <v>1400000</v>
      </c>
      <c r="J256" s="87">
        <f t="shared" si="12"/>
        <v>5675749</v>
      </c>
      <c r="K256" s="87">
        <f t="shared" si="15"/>
        <v>5675749</v>
      </c>
      <c r="L256" s="85" t="s">
        <v>32</v>
      </c>
      <c r="M256" s="85" t="s">
        <v>22</v>
      </c>
      <c r="N256" s="85" t="s">
        <v>53</v>
      </c>
      <c r="O256" s="109"/>
      <c r="P256" s="88" t="str">
        <f>IF(D:D&gt;800000000,_xlfn.XLOOKUP(B:B,DROPLIST!G:G,DROPLIST!H:H)&amp;RIGHT(C256,3)&amp;"-"&amp;RIGHT(D256,5),_xlfn.XLOOKUP(B:B,DROPLIST!G:G,DROPLIST!H:H)&amp;RIGHT(C256,3)&amp;"-"&amp;_xlfn.XLOOKUP(D:D,Tabela2[SAP Code],Tabela2[Coluna1]))</f>
        <v>SV141-00377</v>
      </c>
      <c r="Q256" s="88" t="e">
        <f>_xlfn.XLOOKUP(B:B,DROPLIST!G:G,DROPLIST!H:H) &amp; RIGHT(C256,3) &amp; "-" &amp; RIGHT(D256,5) &amp; "-" &amp; IFERROR(LEFT(#REF!, FIND(" ",#REF!)-1),#REF!) &amp; "-" &amp; _xlfn.XLOOKUP(L:L,DROPLIST!D:D,DROPLIST!E:E)</f>
        <v>#REF!</v>
      </c>
      <c r="R256" s="88" t="str">
        <f>IF(N:N&lt;&gt;"APROVADO","N/A",IF(IFERROR(_xlfn.XLOOKUP(P:P,PROJETOS!A:A,PROJETOS!A:A),"INSERIR ID DE PROJETO")="INSERIR ID DE PROJETO","INSERIR ID DE PROJETO","PROJETO INSERIDO"))</f>
        <v>N/A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</row>
    <row r="257" spans="1:132" s="22" customFormat="1" ht="20.100000000000001" customHeight="1" thickTop="1" thickBot="1" x14ac:dyDescent="0.3">
      <c r="A257" s="109">
        <v>45653</v>
      </c>
      <c r="B257" s="84" t="s">
        <v>19</v>
      </c>
      <c r="C257" s="84">
        <v>20240141</v>
      </c>
      <c r="D257" s="115">
        <v>800035212</v>
      </c>
      <c r="E257" s="132" t="str" cm="1">
        <f t="array" ref="E257">_xlfn.XLOOKUP(D257,Tabela2[[#All],[SAP Code]],Tabela2[[#All],[Supplier Name]])</f>
        <v>GESTAMP BRASIL IND. DE AUTO PEÇAS</v>
      </c>
      <c r="F257" s="85" t="s">
        <v>56</v>
      </c>
      <c r="G257" s="120">
        <v>5492043.3400000026</v>
      </c>
      <c r="H257" s="86">
        <v>5492043.3400000026</v>
      </c>
      <c r="I257" s="86">
        <v>5492043.3400000026</v>
      </c>
      <c r="J257" s="87">
        <f t="shared" si="12"/>
        <v>0</v>
      </c>
      <c r="K257" s="87">
        <f t="shared" si="15"/>
        <v>0</v>
      </c>
      <c r="L257" s="85" t="s">
        <v>25</v>
      </c>
      <c r="M257" s="85" t="s">
        <v>22</v>
      </c>
      <c r="N257" s="85" t="s">
        <v>53</v>
      </c>
      <c r="O257" s="109"/>
      <c r="P257" s="88" t="str">
        <f>IF(D:D&gt;800000000,_xlfn.XLOOKUP(B:B,DROPLIST!G:G,DROPLIST!H:H)&amp;RIGHT(C257,3)&amp;"-"&amp;RIGHT(D257,5),_xlfn.XLOOKUP(B:B,DROPLIST!G:G,DROPLIST!H:H)&amp;RIGHT(C257,3)&amp;"-"&amp;_xlfn.XLOOKUP(D:D,Tabela2[SAP Code],Tabela2[Coluna1]))</f>
        <v>SV141-35212</v>
      </c>
      <c r="Q257" s="88" t="e">
        <f>_xlfn.XLOOKUP(B:B,DROPLIST!G:G,DROPLIST!H:H) &amp; RIGHT(C257,3) &amp; "-" &amp; RIGHT(D257,5) &amp; "-" &amp; IFERROR(LEFT(#REF!, FIND(" ",#REF!)-1),#REF!) &amp; "-" &amp; _xlfn.XLOOKUP(L:L,DROPLIST!D:D,DROPLIST!E:E)</f>
        <v>#REF!</v>
      </c>
      <c r="R257" s="88" t="str">
        <f>IF(N:N&lt;&gt;"APROVADO","N/A",IF(IFERROR(_xlfn.XLOOKUP(P:P,PROJETOS!A:A,PROJETOS!A:A),"INSERIR ID DE PROJETO")="INSERIR ID DE PROJETO","INSERIR ID DE PROJETO","PROJETO INSERIDO"))</f>
        <v>N/A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</row>
    <row r="258" spans="1:132" s="22" customFormat="1" ht="20.100000000000001" customHeight="1" thickTop="1" thickBot="1" x14ac:dyDescent="0.3">
      <c r="A258" s="109">
        <v>45656</v>
      </c>
      <c r="B258" s="84" t="s">
        <v>19</v>
      </c>
      <c r="C258" s="84" t="s">
        <v>1819</v>
      </c>
      <c r="D258" s="115">
        <v>800038691</v>
      </c>
      <c r="E258" s="132" t="str" cm="1">
        <f t="array" ref="E258">_xlfn.XLOOKUP(D258,Tabela2[[#All],[SAP Code]],Tabela2[[#All],[Supplier Name]])</f>
        <v>AP BETIM COMERCIO PECAS AUTOMOTIVAS</v>
      </c>
      <c r="F258" s="85" t="s">
        <v>56</v>
      </c>
      <c r="G258" s="120">
        <v>181200</v>
      </c>
      <c r="H258" s="86">
        <v>181200</v>
      </c>
      <c r="I258" s="86">
        <v>206253.3</v>
      </c>
      <c r="J258" s="87">
        <f t="shared" si="12"/>
        <v>-25053.299999999988</v>
      </c>
      <c r="K258" s="87">
        <f t="shared" si="15"/>
        <v>-25053.299999999988</v>
      </c>
      <c r="L258" s="85" t="s">
        <v>25</v>
      </c>
      <c r="M258" s="85" t="s">
        <v>22</v>
      </c>
      <c r="N258" s="85" t="s">
        <v>23</v>
      </c>
      <c r="O258" s="109">
        <v>45781</v>
      </c>
      <c r="P258" s="88" t="str">
        <f>IF(D:D&gt;800000000,_xlfn.XLOOKUP(B:B,DROPLIST!G:G,DROPLIST!H:H)&amp;RIGHT(C258,3)&amp;"-"&amp;RIGHT(D258,5),_xlfn.XLOOKUP(B:B,DROPLIST!G:G,DROPLIST!H:H)&amp;RIGHT(C258,3)&amp;"-"&amp;_xlfn.XLOOKUP(D:D,Tabela2[SAP Code],Tabela2[Coluna1]))</f>
        <v>SV141-38691</v>
      </c>
      <c r="Q258" s="88" t="e">
        <f>_xlfn.XLOOKUP(B:B,DROPLIST!G:G,DROPLIST!H:H) &amp; RIGHT(C258,3) &amp; "-" &amp; RIGHT(D258,5) &amp; "-" &amp; IFERROR(LEFT(#REF!, FIND(" ",#REF!)-1),#REF!) &amp; "-" &amp; _xlfn.XLOOKUP(L:L,DROPLIST!D:D,DROPLIST!E:E)</f>
        <v>#REF!</v>
      </c>
      <c r="R258" s="88" t="str">
        <f>IF(N:N&lt;&gt;"APROVADO","N/A",IF(IFERROR(_xlfn.XLOOKUP(P:P,PROJETOS!A:A,PROJETOS!A:A),"INSERIR ID DE PROJETO")="INSERIR ID DE PROJETO","INSERIR ID DE PROJETO","PROJETO INSERIDO"))</f>
        <v>INSERIR ID DE PROJETO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</row>
    <row r="259" spans="1:132" s="22" customFormat="1" ht="20.100000000000001" customHeight="1" thickTop="1" thickBot="1" x14ac:dyDescent="0.3">
      <c r="A259" s="109">
        <v>45656</v>
      </c>
      <c r="B259" s="84" t="s">
        <v>19</v>
      </c>
      <c r="C259" s="84">
        <v>20240141</v>
      </c>
      <c r="D259" s="115">
        <v>800032056</v>
      </c>
      <c r="E259" s="132" t="str" cm="1">
        <f t="array" ref="E259">_xlfn.XLOOKUP(D259,Tabela2[[#All],[SAP Code]],Tabela2[[#All],[Supplier Name]])</f>
        <v>CIE AUTOMETAL SALTO INDUSTRIA E COM</v>
      </c>
      <c r="F259" s="85" t="s">
        <v>56</v>
      </c>
      <c r="G259" s="120">
        <v>3941000</v>
      </c>
      <c r="H259" s="86">
        <v>3941000</v>
      </c>
      <c r="I259" s="86">
        <v>0</v>
      </c>
      <c r="J259" s="87">
        <f t="shared" si="12"/>
        <v>3941000</v>
      </c>
      <c r="K259" s="87">
        <f t="shared" si="15"/>
        <v>3941000</v>
      </c>
      <c r="L259" s="85" t="s">
        <v>32</v>
      </c>
      <c r="M259" s="85" t="s">
        <v>22</v>
      </c>
      <c r="N259" s="85" t="s">
        <v>28</v>
      </c>
      <c r="O259" s="109">
        <v>45747</v>
      </c>
      <c r="P259" s="88" t="str">
        <f>IF(D:D&gt;800000000,_xlfn.XLOOKUP(B:B,DROPLIST!G:G,DROPLIST!H:H)&amp;RIGHT(C259,3)&amp;"-"&amp;RIGHT(D259,5),_xlfn.XLOOKUP(B:B,DROPLIST!G:G,DROPLIST!H:H)&amp;RIGHT(C259,3)&amp;"-"&amp;_xlfn.XLOOKUP(D:D,Tabela2[SAP Code],Tabela2[Coluna1]))</f>
        <v>SV141-32056</v>
      </c>
      <c r="Q259" s="88" t="e">
        <f>_xlfn.XLOOKUP(B:B,DROPLIST!G:G,DROPLIST!H:H) &amp; RIGHT(C259,3) &amp; "-" &amp; RIGHT(D259,5) &amp; "-" &amp; IFERROR(LEFT(#REF!, FIND(" ",#REF!)-1),#REF!) &amp; "-" &amp; _xlfn.XLOOKUP(L:L,DROPLIST!D:D,DROPLIST!E:E)</f>
        <v>#REF!</v>
      </c>
      <c r="R259" s="88" t="str">
        <f>IF(N:N&lt;&gt;"APROVADO","N/A",IF(IFERROR(_xlfn.XLOOKUP(P:P,PROJETOS!A:A,PROJETOS!A:A),"INSERIR ID DE PROJETO")="INSERIR ID DE PROJETO","INSERIR ID DE PROJETO","PROJETO INSERIDO"))</f>
        <v>N/A</v>
      </c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</row>
    <row r="260" spans="1:132" s="22" customFormat="1" ht="20.100000000000001" customHeight="1" thickTop="1" thickBot="1" x14ac:dyDescent="0.3">
      <c r="A260" s="109">
        <v>45656</v>
      </c>
      <c r="B260" s="84" t="s">
        <v>19</v>
      </c>
      <c r="C260" s="84">
        <v>20240141</v>
      </c>
      <c r="D260" s="115">
        <v>800006330</v>
      </c>
      <c r="E260" s="132" t="str" cm="1">
        <f t="array" ref="E260">_xlfn.XLOOKUP(D260,Tabela2[[#All],[SAP Code]],Tabela2[[#All],[Supplier Name]])</f>
        <v>ADLER PTI S A</v>
      </c>
      <c r="F260" s="85" t="s">
        <v>56</v>
      </c>
      <c r="G260" s="120">
        <v>350091.82</v>
      </c>
      <c r="H260" s="86">
        <v>350091.82</v>
      </c>
      <c r="I260" s="86">
        <v>0</v>
      </c>
      <c r="J260" s="87">
        <f t="shared" si="12"/>
        <v>350091.82</v>
      </c>
      <c r="K260" s="87">
        <f t="shared" si="15"/>
        <v>350091.82</v>
      </c>
      <c r="L260" s="85" t="s">
        <v>44</v>
      </c>
      <c r="M260" s="85" t="s">
        <v>22</v>
      </c>
      <c r="N260" s="85" t="s">
        <v>28</v>
      </c>
      <c r="O260" s="109">
        <v>45747</v>
      </c>
      <c r="P260" s="88" t="str">
        <f>IF(D:D&gt;800000000,_xlfn.XLOOKUP(B:B,DROPLIST!G:G,DROPLIST!H:H)&amp;RIGHT(C260,3)&amp;"-"&amp;RIGHT(D260,5),_xlfn.XLOOKUP(B:B,DROPLIST!G:G,DROPLIST!H:H)&amp;RIGHT(C260,3)&amp;"-"&amp;_xlfn.XLOOKUP(D:D,Tabela2[SAP Code],Tabela2[Coluna1]))</f>
        <v>SV141-06330</v>
      </c>
      <c r="Q260" s="88" t="e">
        <f>_xlfn.XLOOKUP(B:B,DROPLIST!G:G,DROPLIST!H:H) &amp; RIGHT(C260,3) &amp; "-" &amp; RIGHT(D260,5) &amp; "-" &amp; IFERROR(LEFT(#REF!, FIND(" ",#REF!)-1),#REF!) &amp; "-" &amp; _xlfn.XLOOKUP(L:L,DROPLIST!D:D,DROPLIST!E:E)</f>
        <v>#REF!</v>
      </c>
      <c r="R260" s="88" t="str">
        <f>IF(N:N&lt;&gt;"APROVADO","N/A",IF(IFERROR(_xlfn.XLOOKUP(P:P,PROJETOS!A:A,PROJETOS!A:A),"INSERIR ID DE PROJETO")="INSERIR ID DE PROJETO","INSERIR ID DE PROJETO","PROJETO INSERIDO"))</f>
        <v>N/A</v>
      </c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</row>
    <row r="261" spans="1:132" s="22" customFormat="1" ht="20.100000000000001" customHeight="1" thickTop="1" thickBot="1" x14ac:dyDescent="0.3">
      <c r="A261" s="109">
        <v>45663</v>
      </c>
      <c r="B261" s="84" t="s">
        <v>19</v>
      </c>
      <c r="C261" s="84">
        <v>20240141</v>
      </c>
      <c r="D261" s="115">
        <v>800012939</v>
      </c>
      <c r="E261" s="132" t="str" cm="1">
        <f t="array" ref="E261">_xlfn.XLOOKUP(D261,Tabela2[[#All],[SAP Code]],Tabela2[[#All],[Supplier Name]])</f>
        <v>EDSCHA DO BRASIL LTDA</v>
      </c>
      <c r="F261" s="85" t="s">
        <v>56</v>
      </c>
      <c r="G261" s="120">
        <v>800000.05</v>
      </c>
      <c r="H261" s="86">
        <v>800000.05</v>
      </c>
      <c r="I261" s="86"/>
      <c r="J261" s="87">
        <f t="shared" si="12"/>
        <v>800000.05</v>
      </c>
      <c r="K261" s="87">
        <f t="shared" si="15"/>
        <v>800000.05</v>
      </c>
      <c r="L261" s="85" t="s">
        <v>44</v>
      </c>
      <c r="M261" s="85" t="s">
        <v>22</v>
      </c>
      <c r="N261" s="85" t="s">
        <v>53</v>
      </c>
      <c r="O261" s="109"/>
      <c r="P261" s="88" t="str">
        <f>IF(D:D&gt;800000000,_xlfn.XLOOKUP(B:B,DROPLIST!G:G,DROPLIST!H:H)&amp;RIGHT(C261,3)&amp;"-"&amp;RIGHT(D261,5),_xlfn.XLOOKUP(B:B,DROPLIST!G:G,DROPLIST!H:H)&amp;RIGHT(C261,3)&amp;"-"&amp;_xlfn.XLOOKUP(D:D,Tabela2[SAP Code],Tabela2[Coluna1]))</f>
        <v>SV141-12939</v>
      </c>
      <c r="Q261" s="88" t="e">
        <f>_xlfn.XLOOKUP(B:B,DROPLIST!G:G,DROPLIST!H:H) &amp; RIGHT(C261,3) &amp; "-" &amp; RIGHT(D261,5) &amp; "-" &amp; IFERROR(LEFT(#REF!, FIND(" ",#REF!)-1),#REF!) &amp; "-" &amp; _xlfn.XLOOKUP(L:L,DROPLIST!D:D,DROPLIST!E:E)</f>
        <v>#REF!</v>
      </c>
      <c r="R261" s="88" t="str">
        <f>IF(N:N&lt;&gt;"APROVADO","N/A",IF(IFERROR(_xlfn.XLOOKUP(P:P,PROJETOS!A:A,PROJETOS!A:A),"INSERIR ID DE PROJETO")="INSERIR ID DE PROJETO","INSERIR ID DE PROJETO","PROJETO INSERIDO"))</f>
        <v>N/A</v>
      </c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</row>
    <row r="262" spans="1:132" s="22" customFormat="1" ht="20.100000000000001" customHeight="1" thickTop="1" thickBot="1" x14ac:dyDescent="0.3">
      <c r="A262" s="109">
        <v>45664</v>
      </c>
      <c r="B262" s="84" t="s">
        <v>19</v>
      </c>
      <c r="C262" s="84">
        <v>20240141</v>
      </c>
      <c r="D262" s="115">
        <v>800006134</v>
      </c>
      <c r="E262" s="132" t="str" cm="1">
        <f t="array" ref="E262">_xlfn.XLOOKUP(D262,Tabela2[[#All],[SAP Code]],Tabela2[[#All],[Supplier Name]])</f>
        <v>LEAR DO BRA IND E COM INT. AUT. LTD</v>
      </c>
      <c r="F262" s="85" t="s">
        <v>56</v>
      </c>
      <c r="G262" s="120">
        <v>21395597.859999985</v>
      </c>
      <c r="H262" s="86">
        <v>21395597.859999985</v>
      </c>
      <c r="I262" s="86">
        <v>21395597.859999985</v>
      </c>
      <c r="J262" s="87">
        <f t="shared" si="12"/>
        <v>0</v>
      </c>
      <c r="K262" s="87">
        <f t="shared" si="15"/>
        <v>0</v>
      </c>
      <c r="L262" s="85" t="s">
        <v>32</v>
      </c>
      <c r="M262" s="85" t="s">
        <v>22</v>
      </c>
      <c r="N262" s="85" t="s">
        <v>53</v>
      </c>
      <c r="O262" s="109"/>
      <c r="P262" s="88" t="str">
        <f>IF(D:D&gt;800000000,_xlfn.XLOOKUP(B:B,DROPLIST!G:G,DROPLIST!H:H)&amp;RIGHT(C262,3)&amp;"-"&amp;RIGHT(D262,5),_xlfn.XLOOKUP(B:B,DROPLIST!G:G,DROPLIST!H:H)&amp;RIGHT(C262,3)&amp;"-"&amp;_xlfn.XLOOKUP(D:D,Tabela2[SAP Code],Tabela2[Coluna1]))</f>
        <v>SV141-06134</v>
      </c>
      <c r="Q262" s="88" t="e">
        <f>_xlfn.XLOOKUP(B:B,DROPLIST!G:G,DROPLIST!H:H) &amp; RIGHT(C262,3) &amp; "-" &amp; RIGHT(D262,5) &amp; "-" &amp; IFERROR(LEFT(#REF!, FIND(" ",#REF!)-1),#REF!) &amp; "-" &amp; _xlfn.XLOOKUP(L:L,DROPLIST!D:D,DROPLIST!E:E)</f>
        <v>#REF!</v>
      </c>
      <c r="R262" s="88" t="str">
        <f>IF(N:N&lt;&gt;"APROVADO","N/A",IF(IFERROR(_xlfn.XLOOKUP(P:P,PROJETOS!A:A,PROJETOS!A:A),"INSERIR ID DE PROJETO")="INSERIR ID DE PROJETO","INSERIR ID DE PROJETO","PROJETO INSERIDO"))</f>
        <v>N/A</v>
      </c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</row>
    <row r="263" spans="1:132" s="22" customFormat="1" ht="20.100000000000001" customHeight="1" thickTop="1" thickBot="1" x14ac:dyDescent="0.3">
      <c r="A263" s="109">
        <v>45664</v>
      </c>
      <c r="B263" s="84" t="s">
        <v>19</v>
      </c>
      <c r="C263" s="84">
        <v>20240141</v>
      </c>
      <c r="D263" s="115">
        <v>800036437</v>
      </c>
      <c r="E263" s="132" t="str" cm="1">
        <f t="array" ref="E263">_xlfn.XLOOKUP(D263,Tabela2[[#All],[SAP Code]],Tabela2[[#All],[Supplier Name]])</f>
        <v>KSR INTERNACIONAL CO.</v>
      </c>
      <c r="F263" s="85" t="s">
        <v>56</v>
      </c>
      <c r="G263" s="120">
        <v>1191050</v>
      </c>
      <c r="H263" s="86">
        <v>1191050</v>
      </c>
      <c r="I263" s="86">
        <v>1191050</v>
      </c>
      <c r="J263" s="87">
        <f t="shared" si="12"/>
        <v>0</v>
      </c>
      <c r="K263" s="87">
        <f t="shared" si="15"/>
        <v>0</v>
      </c>
      <c r="L263" s="85" t="s">
        <v>32</v>
      </c>
      <c r="M263" s="85" t="s">
        <v>22</v>
      </c>
      <c r="N263" s="85" t="s">
        <v>53</v>
      </c>
      <c r="O263" s="109"/>
      <c r="P263" s="88" t="str">
        <f>IF(D:D&gt;800000000,_xlfn.XLOOKUP(B:B,DROPLIST!G:G,DROPLIST!H:H)&amp;RIGHT(C263,3)&amp;"-"&amp;RIGHT(D263,5),_xlfn.XLOOKUP(B:B,DROPLIST!G:G,DROPLIST!H:H)&amp;RIGHT(C263,3)&amp;"-"&amp;_xlfn.XLOOKUP(D:D,Tabela2[SAP Code],Tabela2[Coluna1]))</f>
        <v>SV141-36437</v>
      </c>
      <c r="Q263" s="88" t="e">
        <f>_xlfn.XLOOKUP(B:B,DROPLIST!G:G,DROPLIST!H:H) &amp; RIGHT(C263,3) &amp; "-" &amp; RIGHT(D263,5) &amp; "-" &amp; IFERROR(LEFT(#REF!, FIND(" ",#REF!)-1),#REF!) &amp; "-" &amp; _xlfn.XLOOKUP(L:L,DROPLIST!D:D,DROPLIST!E:E)</f>
        <v>#REF!</v>
      </c>
      <c r="R263" s="88" t="str">
        <f>IF(N:N&lt;&gt;"APROVADO","N/A",IF(IFERROR(_xlfn.XLOOKUP(P:P,PROJETOS!A:A,PROJETOS!A:A),"INSERIR ID DE PROJETO")="INSERIR ID DE PROJETO","INSERIR ID DE PROJETO","PROJETO INSERIDO"))</f>
        <v>N/A</v>
      </c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</row>
    <row r="264" spans="1:132" s="22" customFormat="1" ht="20.100000000000001" customHeight="1" thickTop="1" thickBot="1" x14ac:dyDescent="0.3">
      <c r="A264" s="109">
        <v>45664</v>
      </c>
      <c r="B264" s="84" t="s">
        <v>19</v>
      </c>
      <c r="C264" s="84">
        <v>20240141</v>
      </c>
      <c r="D264" s="115">
        <v>800002588</v>
      </c>
      <c r="E264" s="132" t="str" cm="1">
        <f t="array" ref="E264">_xlfn.XLOOKUP(D264,Tabela2[[#All],[SAP Code]],Tabela2[[#All],[Supplier Name]])</f>
        <v>DANA INDUSTRIAS LTDA</v>
      </c>
      <c r="F264" s="85" t="s">
        <v>56</v>
      </c>
      <c r="G264" s="120">
        <v>452755</v>
      </c>
      <c r="H264" s="86">
        <v>452755</v>
      </c>
      <c r="I264" s="86"/>
      <c r="J264" s="87">
        <f t="shared" si="12"/>
        <v>452755</v>
      </c>
      <c r="K264" s="87">
        <f t="shared" si="15"/>
        <v>452755</v>
      </c>
      <c r="L264" s="85" t="s">
        <v>58</v>
      </c>
      <c r="M264" s="85" t="s">
        <v>31</v>
      </c>
      <c r="N264" s="85" t="s">
        <v>53</v>
      </c>
      <c r="O264" s="109"/>
      <c r="P264" s="88" t="str">
        <f>IF(D:D&gt;800000000,_xlfn.XLOOKUP(B:B,DROPLIST!G:G,DROPLIST!H:H)&amp;RIGHT(C264,3)&amp;"-"&amp;RIGHT(D264,5),_xlfn.XLOOKUP(B:B,DROPLIST!G:G,DROPLIST!H:H)&amp;RIGHT(C264,3)&amp;"-"&amp;_xlfn.XLOOKUP(D:D,Tabela2[SAP Code],Tabela2[Coluna1]))</f>
        <v>SV141-02588</v>
      </c>
      <c r="Q264" s="88" t="e">
        <f>_xlfn.XLOOKUP(B:B,DROPLIST!G:G,DROPLIST!H:H) &amp; RIGHT(C264,3) &amp; "-" &amp; RIGHT(D264,5) &amp; "-" &amp; IFERROR(LEFT(#REF!, FIND(" ",#REF!)-1),#REF!) &amp; "-" &amp; _xlfn.XLOOKUP(L:L,DROPLIST!D:D,DROPLIST!E:E)</f>
        <v>#REF!</v>
      </c>
      <c r="R264" s="88" t="str">
        <f>IF(N:N&lt;&gt;"APROVADO","N/A",IF(IFERROR(_xlfn.XLOOKUP(P:P,PROJETOS!A:A,PROJETOS!A:A),"INSERIR ID DE PROJETO")="INSERIR ID DE PROJETO","INSERIR ID DE PROJETO","PROJETO INSERIDO"))</f>
        <v>N/A</v>
      </c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</row>
    <row r="265" spans="1:132" s="22" customFormat="1" ht="20.100000000000001" customHeight="1" thickTop="1" thickBot="1" x14ac:dyDescent="0.3">
      <c r="A265" s="109">
        <v>45666</v>
      </c>
      <c r="B265" s="84" t="s">
        <v>19</v>
      </c>
      <c r="C265" s="84">
        <v>20240141</v>
      </c>
      <c r="D265" s="115">
        <v>800002365</v>
      </c>
      <c r="E265" s="132" t="str" cm="1">
        <f t="array" ref="E265">_xlfn.XLOOKUP(D265,Tabela2[[#All],[SAP Code]],Tabela2[[#All],[Supplier Name]])</f>
        <v>AETHRA SISTEMAS AUTOMOTIVOS S.A</v>
      </c>
      <c r="F265" s="85" t="s">
        <v>56</v>
      </c>
      <c r="G265" s="120">
        <v>3084601.79</v>
      </c>
      <c r="H265" s="86">
        <v>3084601.79</v>
      </c>
      <c r="I265" s="86">
        <v>2910396.03</v>
      </c>
      <c r="J265" s="87">
        <f t="shared" si="12"/>
        <v>174205.76000000024</v>
      </c>
      <c r="K265" s="87">
        <f t="shared" si="15"/>
        <v>174205.76000000024</v>
      </c>
      <c r="L265" s="85" t="s">
        <v>32</v>
      </c>
      <c r="M265" s="85" t="s">
        <v>22</v>
      </c>
      <c r="N265" s="85" t="s">
        <v>53</v>
      </c>
      <c r="O265" s="109"/>
      <c r="P265" s="88" t="str">
        <f>IF(D:D&gt;800000000,_xlfn.XLOOKUP(B:B,DROPLIST!G:G,DROPLIST!H:H)&amp;RIGHT(C265,3)&amp;"-"&amp;RIGHT(D265,5),_xlfn.XLOOKUP(B:B,DROPLIST!G:G,DROPLIST!H:H)&amp;RIGHT(C265,3)&amp;"-"&amp;_xlfn.XLOOKUP(D:D,Tabela2[SAP Code],Tabela2[Coluna1]))</f>
        <v>SV141-02365</v>
      </c>
      <c r="Q265" s="88" t="e">
        <f>_xlfn.XLOOKUP(B:B,DROPLIST!G:G,DROPLIST!H:H) &amp; RIGHT(C265,3) &amp; "-" &amp; RIGHT(D265,5) &amp; "-" &amp; IFERROR(LEFT(#REF!, FIND(" ",#REF!)-1),#REF!) &amp; "-" &amp; _xlfn.XLOOKUP(L:L,DROPLIST!D:D,DROPLIST!E:E)</f>
        <v>#REF!</v>
      </c>
      <c r="R265" s="88" t="str">
        <f>IF(N:N&lt;&gt;"APROVADO","N/A",IF(IFERROR(_xlfn.XLOOKUP(P:P,PROJETOS!A:A,PROJETOS!A:A),"INSERIR ID DE PROJETO")="INSERIR ID DE PROJETO","INSERIR ID DE PROJETO","PROJETO INSERIDO"))</f>
        <v>N/A</v>
      </c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</row>
    <row r="266" spans="1:132" s="22" customFormat="1" ht="20.100000000000001" customHeight="1" thickTop="1" thickBot="1" x14ac:dyDescent="0.3">
      <c r="A266" s="109">
        <v>45666</v>
      </c>
      <c r="B266" s="84" t="s">
        <v>19</v>
      </c>
      <c r="C266" s="84">
        <v>20240141</v>
      </c>
      <c r="D266" s="115">
        <v>800006042</v>
      </c>
      <c r="E266" s="132" t="str" cm="1">
        <f t="array" ref="E266">_xlfn.XLOOKUP(D266,Tabela2[[#All],[SAP Code]],Tabela2[[#All],[Supplier Name]])</f>
        <v>CONTINENTAL BRASIL INDUSTRIA AUTOMO</v>
      </c>
      <c r="F266" s="85" t="s">
        <v>56</v>
      </c>
      <c r="G266" s="120">
        <v>6100000.0099999998</v>
      </c>
      <c r="H266" s="86">
        <v>6100000.0099999998</v>
      </c>
      <c r="I266" s="86">
        <v>0</v>
      </c>
      <c r="J266" s="87">
        <f t="shared" si="12"/>
        <v>6100000.0099999998</v>
      </c>
      <c r="K266" s="87">
        <f t="shared" si="15"/>
        <v>6100000.0099999998</v>
      </c>
      <c r="L266" s="85" t="s">
        <v>32</v>
      </c>
      <c r="M266" s="85" t="s">
        <v>22</v>
      </c>
      <c r="N266" s="85" t="s">
        <v>28</v>
      </c>
      <c r="O266" s="109">
        <v>45716</v>
      </c>
      <c r="P266" s="88" t="str">
        <f>IF(D:D&gt;800000000,_xlfn.XLOOKUP(B:B,DROPLIST!G:G,DROPLIST!H:H)&amp;RIGHT(C266,3)&amp;"-"&amp;RIGHT(D266,5),_xlfn.XLOOKUP(B:B,DROPLIST!G:G,DROPLIST!H:H)&amp;RIGHT(C266,3)&amp;"-"&amp;_xlfn.XLOOKUP(D:D,Tabela2[SAP Code],Tabela2[Coluna1]))</f>
        <v>SV141-06042</v>
      </c>
      <c r="Q266" s="88" t="e">
        <f>_xlfn.XLOOKUP(B:B,DROPLIST!G:G,DROPLIST!H:H) &amp; RIGHT(C266,3) &amp; "-" &amp; RIGHT(D266,5) &amp; "-" &amp; IFERROR(LEFT(#REF!, FIND(" ",#REF!)-1),#REF!) &amp; "-" &amp; _xlfn.XLOOKUP(L:L,DROPLIST!D:D,DROPLIST!E:E)</f>
        <v>#REF!</v>
      </c>
      <c r="R266" s="88" t="str">
        <f>IF(N:N&lt;&gt;"APROVADO","N/A",IF(IFERROR(_xlfn.XLOOKUP(P:P,PROJETOS!A:A,PROJETOS!A:A),"INSERIR ID DE PROJETO")="INSERIR ID DE PROJETO","INSERIR ID DE PROJETO","PROJETO INSERIDO"))</f>
        <v>N/A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</row>
    <row r="267" spans="1:132" s="22" customFormat="1" ht="20.100000000000001" customHeight="1" thickTop="1" thickBot="1" x14ac:dyDescent="0.3">
      <c r="A267" s="109">
        <v>45667</v>
      </c>
      <c r="B267" s="84" t="s">
        <v>19</v>
      </c>
      <c r="C267" s="84">
        <v>20240141</v>
      </c>
      <c r="D267" s="115">
        <v>800045144</v>
      </c>
      <c r="E267" s="132" t="str" cm="1">
        <f t="array" ref="E267">_xlfn.XLOOKUP(D267,Tabela2[[#All],[SAP Code]],Tabela2[[#All],[Supplier Name]])</f>
        <v>NEO STEEL SA</v>
      </c>
      <c r="F267" s="85" t="s">
        <v>56</v>
      </c>
      <c r="G267" s="120">
        <v>10407708.449999999</v>
      </c>
      <c r="H267" s="86">
        <v>10407708.449999999</v>
      </c>
      <c r="I267" s="86">
        <v>10407708.449999999</v>
      </c>
      <c r="J267" s="87">
        <f t="shared" si="12"/>
        <v>0</v>
      </c>
      <c r="K267" s="87">
        <f t="shared" si="15"/>
        <v>0</v>
      </c>
      <c r="L267" s="85" t="s">
        <v>32</v>
      </c>
      <c r="M267" s="85" t="s">
        <v>22</v>
      </c>
      <c r="N267" s="85" t="s">
        <v>53</v>
      </c>
      <c r="O267" s="109"/>
      <c r="P267" s="88" t="str">
        <f>IF(D:D&gt;800000000,_xlfn.XLOOKUP(B:B,DROPLIST!G:G,DROPLIST!H:H)&amp;RIGHT(C267,3)&amp;"-"&amp;RIGHT(D267,5),_xlfn.XLOOKUP(B:B,DROPLIST!G:G,DROPLIST!H:H)&amp;RIGHT(C267,3)&amp;"-"&amp;_xlfn.XLOOKUP(D:D,Tabela2[SAP Code],Tabela2[Coluna1]))</f>
        <v>SV141-45144</v>
      </c>
      <c r="Q267" s="88" t="e">
        <f>_xlfn.XLOOKUP(B:B,DROPLIST!G:G,DROPLIST!H:H) &amp; RIGHT(C267,3) &amp; "-" &amp; RIGHT(D267,5) &amp; "-" &amp; IFERROR(LEFT(#REF!, FIND(" ",#REF!)-1),#REF!) &amp; "-" &amp; _xlfn.XLOOKUP(L:L,DROPLIST!D:D,DROPLIST!E:E)</f>
        <v>#REF!</v>
      </c>
      <c r="R267" s="88" t="str">
        <f>IF(N:N&lt;&gt;"APROVADO","N/A",IF(IFERROR(_xlfn.XLOOKUP(P:P,PROJETOS!A:A,PROJETOS!A:A),"INSERIR ID DE PROJETO")="INSERIR ID DE PROJETO","INSERIR ID DE PROJETO","PROJETO INSERIDO"))</f>
        <v>N/A</v>
      </c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</row>
    <row r="268" spans="1:132" s="22" customFormat="1" ht="20.100000000000001" customHeight="1" thickTop="1" thickBot="1" x14ac:dyDescent="0.3">
      <c r="A268" s="109">
        <v>45667</v>
      </c>
      <c r="B268" s="84" t="s">
        <v>19</v>
      </c>
      <c r="C268" s="84">
        <v>20240141</v>
      </c>
      <c r="D268" s="115">
        <v>800002635</v>
      </c>
      <c r="E268" s="132" t="str" cm="1">
        <f t="array" ref="E268">_xlfn.XLOOKUP(D268,Tabela2[[#All],[SAP Code]],Tabela2[[#All],[Supplier Name]])</f>
        <v>AETHRA SISTEMAS AUTOMOTIVOS S.A</v>
      </c>
      <c r="F268" s="85" t="s">
        <v>56</v>
      </c>
      <c r="G268" s="120">
        <v>16609358.699999997</v>
      </c>
      <c r="H268" s="86">
        <v>16609358.699999997</v>
      </c>
      <c r="I268" s="86">
        <v>4154092.0700000003</v>
      </c>
      <c r="J268" s="87">
        <f t="shared" ref="J268:J291" si="16">H268-I268</f>
        <v>12455266.629999997</v>
      </c>
      <c r="K268" s="87">
        <f t="shared" si="15"/>
        <v>12455266.629999997</v>
      </c>
      <c r="L268" s="85" t="s">
        <v>32</v>
      </c>
      <c r="M268" s="85" t="s">
        <v>22</v>
      </c>
      <c r="N268" s="85" t="s">
        <v>53</v>
      </c>
      <c r="O268" s="109"/>
      <c r="P268" s="88" t="str">
        <f>IF(D:D&gt;800000000,_xlfn.XLOOKUP(B:B,DROPLIST!G:G,DROPLIST!H:H)&amp;RIGHT(C268,3)&amp;"-"&amp;RIGHT(D268,5),_xlfn.XLOOKUP(B:B,DROPLIST!G:G,DROPLIST!H:H)&amp;RIGHT(C268,3)&amp;"-"&amp;_xlfn.XLOOKUP(D:D,Tabela2[SAP Code],Tabela2[Coluna1]))</f>
        <v>SV141-02635</v>
      </c>
      <c r="Q268" s="88" t="e">
        <f>_xlfn.XLOOKUP(B:B,DROPLIST!G:G,DROPLIST!H:H) &amp; RIGHT(C268,3) &amp; "-" &amp; RIGHT(D268,5) &amp; "-" &amp; IFERROR(LEFT(#REF!, FIND(" ",#REF!)-1),#REF!) &amp; "-" &amp; _xlfn.XLOOKUP(L:L,DROPLIST!D:D,DROPLIST!E:E)</f>
        <v>#REF!</v>
      </c>
      <c r="R268" s="88" t="str">
        <f>IF(N:N&lt;&gt;"APROVADO","N/A",IF(IFERROR(_xlfn.XLOOKUP(P:P,PROJETOS!A:A,PROJETOS!A:A),"INSERIR ID DE PROJETO")="INSERIR ID DE PROJETO","INSERIR ID DE PROJETO","PROJETO INSERIDO"))</f>
        <v>N/A</v>
      </c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</row>
    <row r="269" spans="1:132" s="22" customFormat="1" ht="20.100000000000001" customHeight="1" thickTop="1" thickBot="1" x14ac:dyDescent="0.3">
      <c r="A269" s="109">
        <v>45667</v>
      </c>
      <c r="B269" s="84" t="s">
        <v>19</v>
      </c>
      <c r="C269" s="84">
        <v>20240141</v>
      </c>
      <c r="D269" s="115">
        <v>800046125</v>
      </c>
      <c r="E269" s="132" t="str" cm="1">
        <f t="array" ref="E269">_xlfn.XLOOKUP(D269,Tabela2[[#All],[SAP Code]],Tabela2[[#All],[Supplier Name]])</f>
        <v>AETHRA SISTEMAS AUTOMOTIVOS S.A</v>
      </c>
      <c r="F269" s="85" t="s">
        <v>56</v>
      </c>
      <c r="G269" s="120">
        <v>5455680</v>
      </c>
      <c r="H269" s="86">
        <v>5455680</v>
      </c>
      <c r="I269" s="86">
        <v>2802357.53</v>
      </c>
      <c r="J269" s="87">
        <f t="shared" si="16"/>
        <v>2653322.4700000002</v>
      </c>
      <c r="K269" s="87">
        <f t="shared" si="15"/>
        <v>2653322.4700000002</v>
      </c>
      <c r="L269" s="85" t="s">
        <v>32</v>
      </c>
      <c r="M269" s="85" t="s">
        <v>22</v>
      </c>
      <c r="N269" s="85" t="s">
        <v>53</v>
      </c>
      <c r="O269" s="109"/>
      <c r="P269" s="88" t="str">
        <f>IF(D:D&gt;800000000,_xlfn.XLOOKUP(B:B,DROPLIST!G:G,DROPLIST!H:H)&amp;RIGHT(C269,3)&amp;"-"&amp;RIGHT(D269,5),_xlfn.XLOOKUP(B:B,DROPLIST!G:G,DROPLIST!H:H)&amp;RIGHT(C269,3)&amp;"-"&amp;_xlfn.XLOOKUP(D:D,Tabela2[SAP Code],Tabela2[Coluna1]))</f>
        <v>SV141-46125</v>
      </c>
      <c r="Q269" s="88" t="e">
        <f>_xlfn.XLOOKUP(B:B,DROPLIST!G:G,DROPLIST!H:H) &amp; RIGHT(C269,3) &amp; "-" &amp; RIGHT(D269,5) &amp; "-" &amp; IFERROR(LEFT(#REF!, FIND(" ",#REF!)-1),#REF!) &amp; "-" &amp; _xlfn.XLOOKUP(L:L,DROPLIST!D:D,DROPLIST!E:E)</f>
        <v>#REF!</v>
      </c>
      <c r="R269" s="88" t="str">
        <f>IF(N:N&lt;&gt;"APROVADO","N/A",IF(IFERROR(_xlfn.XLOOKUP(P:P,PROJETOS!A:A,PROJETOS!A:A),"INSERIR ID DE PROJETO")="INSERIR ID DE PROJETO","INSERIR ID DE PROJETO","PROJETO INSERIDO"))</f>
        <v>N/A</v>
      </c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</row>
    <row r="270" spans="1:132" s="22" customFormat="1" ht="20.100000000000001" customHeight="1" thickTop="1" thickBot="1" x14ac:dyDescent="0.3">
      <c r="A270" s="109">
        <v>45667</v>
      </c>
      <c r="B270" s="84" t="s">
        <v>19</v>
      </c>
      <c r="C270" s="84">
        <v>20240141</v>
      </c>
      <c r="D270" s="115">
        <v>800006192</v>
      </c>
      <c r="E270" s="132" t="str" cm="1">
        <f t="array" ref="E270">_xlfn.XLOOKUP(D270,Tabela2[[#All],[SAP Code]],Tabela2[[#All],[Supplier Name]])</f>
        <v>METALKRAFT S/A SISTEMAS AUTOMOTIVOS</v>
      </c>
      <c r="F270" s="85" t="s">
        <v>56</v>
      </c>
      <c r="G270" s="120">
        <v>1907300</v>
      </c>
      <c r="H270" s="86">
        <v>1907300</v>
      </c>
      <c r="I270" s="86">
        <v>1907300</v>
      </c>
      <c r="J270" s="87">
        <f t="shared" si="16"/>
        <v>0</v>
      </c>
      <c r="K270" s="87">
        <f t="shared" si="15"/>
        <v>0</v>
      </c>
      <c r="L270" s="85" t="s">
        <v>44</v>
      </c>
      <c r="M270" s="85" t="s">
        <v>22</v>
      </c>
      <c r="N270" s="85" t="s">
        <v>53</v>
      </c>
      <c r="O270" s="109"/>
      <c r="P270" s="88" t="str">
        <f>IF(D:D&gt;800000000,_xlfn.XLOOKUP(B:B,DROPLIST!G:G,DROPLIST!H:H)&amp;RIGHT(C270,3)&amp;"-"&amp;RIGHT(D270,5),_xlfn.XLOOKUP(B:B,DROPLIST!G:G,DROPLIST!H:H)&amp;RIGHT(C270,3)&amp;"-"&amp;_xlfn.XLOOKUP(D:D,Tabela2[SAP Code],Tabela2[Coluna1]))</f>
        <v>SV141-06192</v>
      </c>
      <c r="Q270" s="88" t="e">
        <f>_xlfn.XLOOKUP(B:B,DROPLIST!G:G,DROPLIST!H:H) &amp; RIGHT(C270,3) &amp; "-" &amp; RIGHT(D270,5) &amp; "-" &amp; IFERROR(LEFT(#REF!, FIND(" ",#REF!)-1),#REF!) &amp; "-" &amp; _xlfn.XLOOKUP(L:L,DROPLIST!D:D,DROPLIST!E:E)</f>
        <v>#REF!</v>
      </c>
      <c r="R270" s="88" t="str">
        <f>IF(N:N&lt;&gt;"APROVADO","N/A",IF(IFERROR(_xlfn.XLOOKUP(P:P,PROJETOS!A:A,PROJETOS!A:A),"INSERIR ID DE PROJETO")="INSERIR ID DE PROJETO","INSERIR ID DE PROJETO","PROJETO INSERIDO"))</f>
        <v>N/A</v>
      </c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</row>
    <row r="271" spans="1:132" s="22" customFormat="1" ht="20.100000000000001" customHeight="1" thickTop="1" thickBot="1" x14ac:dyDescent="0.3">
      <c r="A271" s="109">
        <v>45667</v>
      </c>
      <c r="B271" s="84" t="s">
        <v>19</v>
      </c>
      <c r="C271" s="84">
        <v>20240141</v>
      </c>
      <c r="D271" s="115">
        <v>800006357</v>
      </c>
      <c r="E271" s="132" t="str" cm="1">
        <f t="array" ref="E271">_xlfn.XLOOKUP(D271,Tabela2[[#All],[SAP Code]],Tabela2[[#All],[Supplier Name]])</f>
        <v>PLASCAR IND. DE COMPONENTES PLASTIC</v>
      </c>
      <c r="F271" s="85" t="s">
        <v>56</v>
      </c>
      <c r="G271" s="120">
        <v>180000</v>
      </c>
      <c r="H271" s="86">
        <v>180000</v>
      </c>
      <c r="I271" s="86">
        <v>0</v>
      </c>
      <c r="J271" s="87">
        <f t="shared" si="16"/>
        <v>180000</v>
      </c>
      <c r="K271" s="87">
        <f t="shared" si="15"/>
        <v>180000</v>
      </c>
      <c r="L271" s="85" t="s">
        <v>25</v>
      </c>
      <c r="M271" s="85" t="s">
        <v>22</v>
      </c>
      <c r="N271" s="85" t="s">
        <v>28</v>
      </c>
      <c r="O271" s="109">
        <v>45747</v>
      </c>
      <c r="P271" s="88" t="str">
        <f>IF(D:D&gt;800000000,_xlfn.XLOOKUP(B:B,DROPLIST!G:G,DROPLIST!H:H)&amp;RIGHT(C271,3)&amp;"-"&amp;RIGHT(D271,5),_xlfn.XLOOKUP(B:B,DROPLIST!G:G,DROPLIST!H:H)&amp;RIGHT(C271,3)&amp;"-"&amp;_xlfn.XLOOKUP(D:D,Tabela2[SAP Code],Tabela2[Coluna1]))</f>
        <v>SV141-06357</v>
      </c>
      <c r="Q271" s="88" t="e">
        <f>_xlfn.XLOOKUP(B:B,DROPLIST!G:G,DROPLIST!H:H) &amp; RIGHT(C271,3) &amp; "-" &amp; RIGHT(D271,5) &amp; "-" &amp; IFERROR(LEFT(#REF!, FIND(" ",#REF!)-1),#REF!) &amp; "-" &amp; _xlfn.XLOOKUP(L:L,DROPLIST!D:D,DROPLIST!E:E)</f>
        <v>#REF!</v>
      </c>
      <c r="R271" s="88" t="str">
        <f>IF(N:N&lt;&gt;"APROVADO","N/A",IF(IFERROR(_xlfn.XLOOKUP(P:P,PROJETOS!A:A,PROJETOS!A:A),"INSERIR ID DE PROJETO")="INSERIR ID DE PROJETO","INSERIR ID DE PROJETO","PROJETO INSERIDO"))</f>
        <v>N/A</v>
      </c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</row>
    <row r="272" spans="1:132" s="22" customFormat="1" ht="20.100000000000001" customHeight="1" thickTop="1" thickBot="1" x14ac:dyDescent="0.3">
      <c r="A272" s="109">
        <v>45667</v>
      </c>
      <c r="B272" s="84" t="s">
        <v>19</v>
      </c>
      <c r="C272" s="84">
        <v>20240141</v>
      </c>
      <c r="D272" s="115">
        <v>800046299</v>
      </c>
      <c r="E272" s="132" t="str" cm="1">
        <f t="array" ref="E272">_xlfn.XLOOKUP(D272,Tabela2[[#All],[SAP Code]],Tabela2[[#All],[Supplier Name]])</f>
        <v>MAGNA DO BRASIL PRODUTOS E SERVICOS</v>
      </c>
      <c r="F272" s="85" t="s">
        <v>56</v>
      </c>
      <c r="G272" s="120">
        <v>0</v>
      </c>
      <c r="H272" s="86">
        <v>0</v>
      </c>
      <c r="I272" s="86">
        <v>0</v>
      </c>
      <c r="J272" s="87">
        <f t="shared" si="16"/>
        <v>0</v>
      </c>
      <c r="K272" s="87">
        <f t="shared" si="15"/>
        <v>0</v>
      </c>
      <c r="L272" s="85" t="s">
        <v>57</v>
      </c>
      <c r="M272" s="85"/>
      <c r="N272" s="85" t="s">
        <v>53</v>
      </c>
      <c r="O272" s="109">
        <v>45754</v>
      </c>
      <c r="P272" s="88" t="str">
        <f>IF(D:D&gt;800000000,_xlfn.XLOOKUP(B:B,DROPLIST!G:G,DROPLIST!H:H)&amp;RIGHT(C272,3)&amp;"-"&amp;RIGHT(D272,5),_xlfn.XLOOKUP(B:B,DROPLIST!G:G,DROPLIST!H:H)&amp;RIGHT(C272,3)&amp;"-"&amp;_xlfn.XLOOKUP(D:D,Tabela2[SAP Code],Tabela2[Coluna1]))</f>
        <v>SV141-46299</v>
      </c>
      <c r="Q272" s="88" t="e">
        <f>_xlfn.XLOOKUP(B:B,DROPLIST!G:G,DROPLIST!H:H) &amp; RIGHT(C272,3) &amp; "-" &amp; RIGHT(D272,5) &amp; "-" &amp; IFERROR(LEFT(#REF!, FIND(" ",#REF!)-1),#REF!) &amp; "-" &amp; _xlfn.XLOOKUP(L:L,DROPLIST!D:D,DROPLIST!E:E)</f>
        <v>#REF!</v>
      </c>
      <c r="R272" s="88" t="str">
        <f>IF(N:N&lt;&gt;"APROVADO","N/A",IF(IFERROR(_xlfn.XLOOKUP(P:P,PROJETOS!A:A,PROJETOS!A:A),"INSERIR ID DE PROJETO")="INSERIR ID DE PROJETO","INSERIR ID DE PROJETO","PROJETO INSERIDO"))</f>
        <v>N/A</v>
      </c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</row>
    <row r="273" spans="1:132" s="22" customFormat="1" ht="20.100000000000001" customHeight="1" thickTop="1" thickBot="1" x14ac:dyDescent="0.3">
      <c r="A273" s="109">
        <v>45670</v>
      </c>
      <c r="B273" s="84" t="s">
        <v>19</v>
      </c>
      <c r="C273" s="84">
        <v>20240141</v>
      </c>
      <c r="D273" s="115">
        <v>800005918</v>
      </c>
      <c r="E273" s="132" t="str" cm="1">
        <f t="array" ref="E273">_xlfn.XLOOKUP(D273,Tabela2[[#All],[SAP Code]],Tabela2[[#All],[Supplier Name]])</f>
        <v>GKN DO BRASIL LTDA</v>
      </c>
      <c r="F273" s="85" t="s">
        <v>56</v>
      </c>
      <c r="G273" s="120">
        <v>60</v>
      </c>
      <c r="H273" s="86">
        <v>60</v>
      </c>
      <c r="I273" s="86">
        <v>0</v>
      </c>
      <c r="J273" s="87">
        <f t="shared" si="16"/>
        <v>60</v>
      </c>
      <c r="K273" s="87">
        <f t="shared" si="15"/>
        <v>60</v>
      </c>
      <c r="L273" s="85" t="s">
        <v>25</v>
      </c>
      <c r="M273" s="85" t="s">
        <v>22</v>
      </c>
      <c r="N273" s="85" t="s">
        <v>28</v>
      </c>
      <c r="O273" s="109">
        <v>45747</v>
      </c>
      <c r="P273" s="88" t="str">
        <f>IF(D:D&gt;800000000,_xlfn.XLOOKUP(B:B,DROPLIST!G:G,DROPLIST!H:H)&amp;RIGHT(C273,3)&amp;"-"&amp;RIGHT(D273,5),_xlfn.XLOOKUP(B:B,DROPLIST!G:G,DROPLIST!H:H)&amp;RIGHT(C273,3)&amp;"-"&amp;_xlfn.XLOOKUP(D:D,Tabela2[SAP Code],Tabela2[Coluna1]))</f>
        <v>SV141-05918</v>
      </c>
      <c r="Q273" s="88" t="e">
        <f>_xlfn.XLOOKUP(B:B,DROPLIST!G:G,DROPLIST!H:H) &amp; RIGHT(C273,3) &amp; "-" &amp; RIGHT(D273,5) &amp; "-" &amp; IFERROR(LEFT(#REF!, FIND(" ",#REF!)-1),#REF!) &amp; "-" &amp; _xlfn.XLOOKUP(L:L,DROPLIST!D:D,DROPLIST!E:E)</f>
        <v>#REF!</v>
      </c>
      <c r="R273" s="88" t="str">
        <f>IF(N:N&lt;&gt;"APROVADO","N/A",IF(IFERROR(_xlfn.XLOOKUP(P:P,PROJETOS!A:A,PROJETOS!A:A),"INSERIR ID DE PROJETO")="INSERIR ID DE PROJETO","INSERIR ID DE PROJETO","PROJETO INSERIDO"))</f>
        <v>N/A</v>
      </c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</row>
    <row r="274" spans="1:132" s="22" customFormat="1" ht="20.100000000000001" customHeight="1" thickTop="1" thickBot="1" x14ac:dyDescent="0.3">
      <c r="A274" s="109">
        <v>45671</v>
      </c>
      <c r="B274" s="84" t="s">
        <v>19</v>
      </c>
      <c r="C274" s="84">
        <v>20240141</v>
      </c>
      <c r="D274" s="115">
        <v>800000022</v>
      </c>
      <c r="E274" s="132" t="str" cm="1">
        <f t="array" ref="E274">_xlfn.XLOOKUP(D274,Tabela2[[#All],[SAP Code]],Tabela2[[#All],[Supplier Name]])</f>
        <v>MARELLI SISTEMAS AUTOMOTIVOS INDUST</v>
      </c>
      <c r="F274" s="85" t="s">
        <v>56</v>
      </c>
      <c r="G274" s="120">
        <v>3923479</v>
      </c>
      <c r="H274" s="86">
        <v>3923479</v>
      </c>
      <c r="I274" s="86">
        <v>3923479</v>
      </c>
      <c r="J274" s="87">
        <f t="shared" si="16"/>
        <v>0</v>
      </c>
      <c r="K274" s="87">
        <f t="shared" si="15"/>
        <v>0</v>
      </c>
      <c r="L274" s="85" t="s">
        <v>32</v>
      </c>
      <c r="M274" s="85" t="s">
        <v>22</v>
      </c>
      <c r="N274" s="85" t="s">
        <v>53</v>
      </c>
      <c r="O274" s="109"/>
      <c r="P274" s="88" t="str">
        <f>IF(D:D&gt;800000000,_xlfn.XLOOKUP(B:B,DROPLIST!G:G,DROPLIST!H:H)&amp;RIGHT(C274,3)&amp;"-"&amp;RIGHT(D274,5),_xlfn.XLOOKUP(B:B,DROPLIST!G:G,DROPLIST!H:H)&amp;RIGHT(C274,3)&amp;"-"&amp;_xlfn.XLOOKUP(D:D,Tabela2[SAP Code],Tabela2[Coluna1]))</f>
        <v>SV141-00022</v>
      </c>
      <c r="Q274" s="88" t="e">
        <f>_xlfn.XLOOKUP(B:B,DROPLIST!G:G,DROPLIST!H:H) &amp; RIGHT(C274,3) &amp; "-" &amp; RIGHT(D274,5) &amp; "-" &amp; IFERROR(LEFT(#REF!, FIND(" ",#REF!)-1),#REF!) &amp; "-" &amp; _xlfn.XLOOKUP(L:L,DROPLIST!D:D,DROPLIST!E:E)</f>
        <v>#REF!</v>
      </c>
      <c r="R274" s="88" t="str">
        <f>IF(N:N&lt;&gt;"APROVADO","N/A",IF(IFERROR(_xlfn.XLOOKUP(P:P,PROJETOS!A:A,PROJETOS!A:A),"INSERIR ID DE PROJETO")="INSERIR ID DE PROJETO","INSERIR ID DE PROJETO","PROJETO INSERIDO"))</f>
        <v>N/A</v>
      </c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</row>
    <row r="275" spans="1:132" s="22" customFormat="1" ht="20.100000000000001" customHeight="1" thickTop="1" thickBot="1" x14ac:dyDescent="0.3">
      <c r="A275" s="109">
        <v>45671</v>
      </c>
      <c r="B275" s="84" t="s">
        <v>19</v>
      </c>
      <c r="C275" s="84">
        <v>20240141</v>
      </c>
      <c r="D275" s="115">
        <v>800046417</v>
      </c>
      <c r="E275" s="132" t="str" cm="1">
        <f t="array" ref="E275">_xlfn.XLOOKUP(D275,Tabela2[[#All],[SAP Code]],Tabela2[[#All],[Supplier Name]])</f>
        <v>Marelli Sistemas Automotivos Indúst</v>
      </c>
      <c r="F275" s="85" t="s">
        <v>56</v>
      </c>
      <c r="G275" s="120">
        <v>200000</v>
      </c>
      <c r="H275" s="86">
        <v>200000</v>
      </c>
      <c r="I275" s="86">
        <v>200000</v>
      </c>
      <c r="J275" s="87">
        <f t="shared" si="16"/>
        <v>0</v>
      </c>
      <c r="K275" s="87">
        <f t="shared" si="15"/>
        <v>0</v>
      </c>
      <c r="L275" s="85" t="s">
        <v>44</v>
      </c>
      <c r="M275" s="85" t="s">
        <v>22</v>
      </c>
      <c r="N275" s="85" t="s">
        <v>53</v>
      </c>
      <c r="O275" s="109"/>
      <c r="P275" s="88" t="str">
        <f>IF(D:D&gt;800000000,_xlfn.XLOOKUP(B:B,DROPLIST!G:G,DROPLIST!H:H)&amp;RIGHT(C275,3)&amp;"-"&amp;RIGHT(D275,5),_xlfn.XLOOKUP(B:B,DROPLIST!G:G,DROPLIST!H:H)&amp;RIGHT(C275,3)&amp;"-"&amp;_xlfn.XLOOKUP(D:D,Tabela2[SAP Code],Tabela2[Coluna1]))</f>
        <v>SV141-46417</v>
      </c>
      <c r="Q275" s="88" t="e">
        <f>_xlfn.XLOOKUP(B:B,DROPLIST!G:G,DROPLIST!H:H) &amp; RIGHT(C275,3) &amp; "-" &amp; RIGHT(D275,5) &amp; "-" &amp; IFERROR(LEFT(#REF!, FIND(" ",#REF!)-1),#REF!) &amp; "-" &amp; _xlfn.XLOOKUP(L:L,DROPLIST!D:D,DROPLIST!E:E)</f>
        <v>#REF!</v>
      </c>
      <c r="R275" s="88" t="str">
        <f>IF(N:N&lt;&gt;"APROVADO","N/A",IF(IFERROR(_xlfn.XLOOKUP(P:P,PROJETOS!A:A,PROJETOS!A:A),"INSERIR ID DE PROJETO")="INSERIR ID DE PROJETO","INSERIR ID DE PROJETO","PROJETO INSERIDO"))</f>
        <v>N/A</v>
      </c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</row>
    <row r="276" spans="1:132" s="22" customFormat="1" ht="20.100000000000001" customHeight="1" thickTop="1" thickBot="1" x14ac:dyDescent="0.3">
      <c r="A276" s="109">
        <v>45671</v>
      </c>
      <c r="B276" s="84" t="s">
        <v>19</v>
      </c>
      <c r="C276" s="84">
        <v>20240141</v>
      </c>
      <c r="D276" s="115">
        <v>800006547</v>
      </c>
      <c r="E276" s="132" t="str" cm="1">
        <f t="array" ref="E276">_xlfn.XLOOKUP(D276,Tabela2[[#All],[SAP Code]],Tabela2[[#All],[Supplier Name]])</f>
        <v>SUMIDENSO DO BRASIL INDUSTRIAS ELEC</v>
      </c>
      <c r="F276" s="85" t="s">
        <v>56</v>
      </c>
      <c r="G276" s="120">
        <v>2000000.0399999993</v>
      </c>
      <c r="H276" s="86">
        <v>2000000.0399999993</v>
      </c>
      <c r="I276" s="86">
        <v>0</v>
      </c>
      <c r="J276" s="87">
        <f t="shared" si="16"/>
        <v>2000000.0399999993</v>
      </c>
      <c r="K276" s="87">
        <f t="shared" si="15"/>
        <v>2000000.0399999993</v>
      </c>
      <c r="L276" s="85" t="s">
        <v>44</v>
      </c>
      <c r="M276" s="85" t="s">
        <v>22</v>
      </c>
      <c r="N276" s="85" t="s">
        <v>28</v>
      </c>
      <c r="O276" s="109">
        <v>45747</v>
      </c>
      <c r="P276" s="88" t="str">
        <f>IF(D:D&gt;800000000,_xlfn.XLOOKUP(B:B,DROPLIST!G:G,DROPLIST!H:H)&amp;RIGHT(C276,3)&amp;"-"&amp;RIGHT(D276,5),_xlfn.XLOOKUP(B:B,DROPLIST!G:G,DROPLIST!H:H)&amp;RIGHT(C276,3)&amp;"-"&amp;_xlfn.XLOOKUP(D:D,Tabela2[SAP Code],Tabela2[Coluna1]))</f>
        <v>SV141-06547</v>
      </c>
      <c r="Q276" s="88" t="e">
        <f>_xlfn.XLOOKUP(B:B,DROPLIST!G:G,DROPLIST!H:H) &amp; RIGHT(C276,3) &amp; "-" &amp; RIGHT(D276,5) &amp; "-" &amp; IFERROR(LEFT(#REF!, FIND(" ",#REF!)-1),#REF!) &amp; "-" &amp; _xlfn.XLOOKUP(L:L,DROPLIST!D:D,DROPLIST!E:E)</f>
        <v>#REF!</v>
      </c>
      <c r="R276" s="88" t="str">
        <f>IF(N:N&lt;&gt;"APROVADO","N/A",IF(IFERROR(_xlfn.XLOOKUP(P:P,PROJETOS!A:A,PROJETOS!A:A),"INSERIR ID DE PROJETO")="INSERIR ID DE PROJETO","INSERIR ID DE PROJETO","PROJETO INSERIDO"))</f>
        <v>N/A</v>
      </c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</row>
    <row r="277" spans="1:132" s="22" customFormat="1" ht="20.100000000000001" customHeight="1" thickTop="1" thickBot="1" x14ac:dyDescent="0.3">
      <c r="A277" s="109">
        <v>45671</v>
      </c>
      <c r="B277" s="84" t="s">
        <v>19</v>
      </c>
      <c r="C277" s="84">
        <v>20240141</v>
      </c>
      <c r="D277" s="115">
        <v>800005713</v>
      </c>
      <c r="E277" s="132" t="str" cm="1">
        <f t="array" ref="E277">_xlfn.XLOOKUP(D277,Tabela2[[#All],[SAP Code]],Tabela2[[#All],[Supplier Name]])</f>
        <v>CEBI BRASIL LTDA</v>
      </c>
      <c r="F277" s="85" t="s">
        <v>56</v>
      </c>
      <c r="G277" s="120">
        <v>700000</v>
      </c>
      <c r="H277" s="86">
        <v>700000</v>
      </c>
      <c r="I277" s="86">
        <v>0</v>
      </c>
      <c r="J277" s="87">
        <f t="shared" si="16"/>
        <v>700000</v>
      </c>
      <c r="K277" s="87">
        <f t="shared" si="15"/>
        <v>700000</v>
      </c>
      <c r="L277" s="85" t="s">
        <v>25</v>
      </c>
      <c r="M277" s="85" t="s">
        <v>22</v>
      </c>
      <c r="N277" s="85" t="s">
        <v>28</v>
      </c>
      <c r="O277" s="109">
        <v>45734</v>
      </c>
      <c r="P277" s="88" t="str">
        <f>IF(D:D&gt;800000000,_xlfn.XLOOKUP(B:B,DROPLIST!G:G,DROPLIST!H:H)&amp;RIGHT(C277,3)&amp;"-"&amp;RIGHT(D277,5),_xlfn.XLOOKUP(B:B,DROPLIST!G:G,DROPLIST!H:H)&amp;RIGHT(C277,3)&amp;"-"&amp;_xlfn.XLOOKUP(D:D,Tabela2[SAP Code],Tabela2[Coluna1]))</f>
        <v>SV141-05713</v>
      </c>
      <c r="Q277" s="88" t="e">
        <f>_xlfn.XLOOKUP(B:B,DROPLIST!G:G,DROPLIST!H:H) &amp; RIGHT(C277,3) &amp; "-" &amp; RIGHT(D277,5) &amp; "-" &amp; IFERROR(LEFT(#REF!, FIND(" ",#REF!)-1),#REF!) &amp; "-" &amp; _xlfn.XLOOKUP(L:L,DROPLIST!D:D,DROPLIST!E:E)</f>
        <v>#REF!</v>
      </c>
      <c r="R277" s="88" t="str">
        <f>IF(N:N&lt;&gt;"APROVADO","N/A",IF(IFERROR(_xlfn.XLOOKUP(P:P,PROJETOS!A:A,PROJETOS!A:A),"INSERIR ID DE PROJETO")="INSERIR ID DE PROJETO","INSERIR ID DE PROJETO","PROJETO INSERIDO"))</f>
        <v>N/A</v>
      </c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</row>
    <row r="278" spans="1:132" s="22" customFormat="1" ht="20.100000000000001" customHeight="1" thickTop="1" thickBot="1" x14ac:dyDescent="0.3">
      <c r="A278" s="109">
        <v>45680</v>
      </c>
      <c r="B278" s="84" t="s">
        <v>19</v>
      </c>
      <c r="C278" s="84">
        <v>20240141</v>
      </c>
      <c r="D278" s="115">
        <v>800048418</v>
      </c>
      <c r="E278" s="132" t="str" cm="1">
        <f t="array" ref="E278">_xlfn.XLOOKUP(D278,Tabela2[[#All],[SAP Code]],Tabela2[[#All],[Supplier Name]])</f>
        <v>OESL AUTOMOTIVE BRASIL LTDA</v>
      </c>
      <c r="F278" s="85" t="s">
        <v>56</v>
      </c>
      <c r="G278" s="120">
        <v>1546928.6099999999</v>
      </c>
      <c r="H278" s="86">
        <v>1546928.6099999999</v>
      </c>
      <c r="I278" s="86">
        <v>0</v>
      </c>
      <c r="J278" s="87">
        <f t="shared" si="16"/>
        <v>1546928.6099999999</v>
      </c>
      <c r="K278" s="87">
        <f t="shared" si="15"/>
        <v>1546928.6099999999</v>
      </c>
      <c r="L278" s="85" t="s">
        <v>44</v>
      </c>
      <c r="M278" s="85" t="s">
        <v>22</v>
      </c>
      <c r="N278" s="85" t="s">
        <v>28</v>
      </c>
      <c r="O278" s="109">
        <v>45747</v>
      </c>
      <c r="P278" s="88" t="str">
        <f>IF(D:D&gt;800000000,_xlfn.XLOOKUP(B:B,DROPLIST!G:G,DROPLIST!H:H)&amp;RIGHT(C278,3)&amp;"-"&amp;RIGHT(D278,5),_xlfn.XLOOKUP(B:B,DROPLIST!G:G,DROPLIST!H:H)&amp;RIGHT(C278,3)&amp;"-"&amp;_xlfn.XLOOKUP(D:D,Tabela2[SAP Code],Tabela2[Coluna1]))</f>
        <v>SV141-48418</v>
      </c>
      <c r="Q278" s="88" t="e">
        <f>_xlfn.XLOOKUP(B:B,DROPLIST!G:G,DROPLIST!H:H) &amp; RIGHT(C278,3) &amp; "-" &amp; RIGHT(D278,5) &amp; "-" &amp; IFERROR(LEFT(#REF!, FIND(" ",#REF!)-1),#REF!) &amp; "-" &amp; _xlfn.XLOOKUP(L:L,DROPLIST!D:D,DROPLIST!E:E)</f>
        <v>#REF!</v>
      </c>
      <c r="R278" s="88" t="str">
        <f>IF(N:N&lt;&gt;"APROVADO","N/A",IF(IFERROR(_xlfn.XLOOKUP(P:P,PROJETOS!A:A,PROJETOS!A:A),"INSERIR ID DE PROJETO")="INSERIR ID DE PROJETO","INSERIR ID DE PROJETO","PROJETO INSERIDO"))</f>
        <v>N/A</v>
      </c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</row>
    <row r="279" spans="1:132" s="22" customFormat="1" ht="20.100000000000001" customHeight="1" thickTop="1" thickBot="1" x14ac:dyDescent="0.3">
      <c r="A279" s="109">
        <v>45685</v>
      </c>
      <c r="B279" s="84" t="s">
        <v>19</v>
      </c>
      <c r="C279" s="84">
        <v>20240141</v>
      </c>
      <c r="D279" s="115">
        <v>800034579</v>
      </c>
      <c r="E279" s="132" t="str" cm="1">
        <f t="array" ref="E279">_xlfn.XLOOKUP(D279,Tabela2[[#All],[SAP Code]],Tabela2[[#All],[Supplier Name]])</f>
        <v>YAZAKI BRASIL MINAS GERAIS SE LTDA</v>
      </c>
      <c r="F279" s="85" t="s">
        <v>56</v>
      </c>
      <c r="G279" s="120">
        <v>4289100.01</v>
      </c>
      <c r="H279" s="86">
        <v>4289100.01</v>
      </c>
      <c r="I279" s="86"/>
      <c r="J279" s="87">
        <f t="shared" si="16"/>
        <v>4289100.01</v>
      </c>
      <c r="K279" s="87">
        <f t="shared" si="15"/>
        <v>4289100.01</v>
      </c>
      <c r="L279" s="85" t="s">
        <v>55</v>
      </c>
      <c r="M279" s="85" t="s">
        <v>22</v>
      </c>
      <c r="N279" s="85" t="s">
        <v>53</v>
      </c>
      <c r="O279" s="109"/>
      <c r="P279" s="88" t="str">
        <f>IF(D:D&gt;800000000,_xlfn.XLOOKUP(B:B,DROPLIST!G:G,DROPLIST!H:H)&amp;RIGHT(C279,3)&amp;"-"&amp;RIGHT(D279,5),_xlfn.XLOOKUP(B:B,DROPLIST!G:G,DROPLIST!H:H)&amp;RIGHT(C279,3)&amp;"-"&amp;_xlfn.XLOOKUP(D:D,Tabela2[SAP Code],Tabela2[Coluna1]))</f>
        <v>SV141-34579</v>
      </c>
      <c r="Q279" s="88" t="e">
        <f>_xlfn.XLOOKUP(B:B,DROPLIST!G:G,DROPLIST!H:H) &amp; RIGHT(C279,3) &amp; "-" &amp; RIGHT(D279,5) &amp; "-" &amp; IFERROR(LEFT(#REF!, FIND(" ",#REF!)-1),#REF!) &amp; "-" &amp; _xlfn.XLOOKUP(L:L,DROPLIST!D:D,DROPLIST!E:E)</f>
        <v>#REF!</v>
      </c>
      <c r="R279" s="88" t="str">
        <f>IF(N:N&lt;&gt;"APROVADO","N/A",IF(IFERROR(_xlfn.XLOOKUP(P:P,PROJETOS!A:A,PROJETOS!A:A),"INSERIR ID DE PROJETO")="INSERIR ID DE PROJETO","INSERIR ID DE PROJETO","PROJETO INSERIDO"))</f>
        <v>N/A</v>
      </c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</row>
    <row r="280" spans="1:132" s="22" customFormat="1" ht="20.100000000000001" customHeight="1" thickTop="1" thickBot="1" x14ac:dyDescent="0.3">
      <c r="A280" s="109">
        <v>45688</v>
      </c>
      <c r="B280" s="84" t="s">
        <v>19</v>
      </c>
      <c r="C280" s="84">
        <v>20250148</v>
      </c>
      <c r="D280" s="115">
        <v>800000059</v>
      </c>
      <c r="E280" s="132" t="str" cm="1">
        <f t="array" ref="E280">_xlfn.XLOOKUP(D280,Tabela2[[#All],[SAP Code]],Tabela2[[#All],[Supplier Name]])</f>
        <v>MARELLI SISTEMAS AUTOMOTIVOS INDUST</v>
      </c>
      <c r="F280" s="85" t="s">
        <v>59</v>
      </c>
      <c r="G280" s="120">
        <v>10000000</v>
      </c>
      <c r="H280" s="86">
        <v>10000000</v>
      </c>
      <c r="I280" s="86">
        <v>10000000</v>
      </c>
      <c r="J280" s="87">
        <v>10000000</v>
      </c>
      <c r="K280" s="87">
        <f t="shared" ref="K280:K291" si="17">IF(I280=0,H280,J280)</f>
        <v>10000000</v>
      </c>
      <c r="L280" s="85" t="s">
        <v>21</v>
      </c>
      <c r="M280" s="85" t="s">
        <v>22</v>
      </c>
      <c r="N280" s="85" t="s">
        <v>28</v>
      </c>
      <c r="O280" s="109">
        <v>45699</v>
      </c>
      <c r="P280" s="88" t="str">
        <f>IF(D:D&gt;800000000,_xlfn.XLOOKUP(B:B,DROPLIST!G:G,DROPLIST!H:H)&amp;RIGHT(C280,3)&amp;"-"&amp;RIGHT(D280,5),_xlfn.XLOOKUP(B:B,DROPLIST!G:G,DROPLIST!H:H)&amp;RIGHT(C280,3)&amp;"-"&amp;_xlfn.XLOOKUP(D:D,Tabela2[SAP Code],Tabela2[Coluna1]))</f>
        <v>SV148-00059</v>
      </c>
      <c r="Q280" s="88" t="e">
        <f>_xlfn.XLOOKUP(B:B,DROPLIST!G:G,DROPLIST!H:H) &amp; RIGHT(C280,3) &amp; "-" &amp; RIGHT(D280,5) &amp; "-" &amp; IFERROR(LEFT(#REF!, FIND(" ",#REF!)-1),#REF!) &amp; "-" &amp; _xlfn.XLOOKUP(L:L,DROPLIST!D:D,DROPLIST!E:E)</f>
        <v>#REF!</v>
      </c>
      <c r="R280" s="88" t="str">
        <f>IF(N:N&lt;&gt;"APROVADO","N/A",IF(IFERROR(_xlfn.XLOOKUP(P:P,PROJETOS!A:A,PROJETOS!A:A),"INSERIR ID DE PROJETO")="INSERIR ID DE PROJETO","INSERIR ID DE PROJETO","PROJETO INSERIDO"))</f>
        <v>N/A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</row>
    <row r="281" spans="1:132" s="22" customFormat="1" ht="20.100000000000001" customHeight="1" thickTop="1" thickBot="1" x14ac:dyDescent="0.3">
      <c r="A281" s="109">
        <v>45688</v>
      </c>
      <c r="B281" s="84" t="s">
        <v>19</v>
      </c>
      <c r="C281" s="84">
        <v>20250148</v>
      </c>
      <c r="D281" s="115">
        <v>800036407</v>
      </c>
      <c r="E281" s="132" t="str" cm="1">
        <f t="array" ref="E281">_xlfn.XLOOKUP(D281,Tabela2[[#All],[SAP Code]],Tabela2[[#All],[Supplier Name]])</f>
        <v>APTIV MANUFATURA E SERVI. DE DIST.</v>
      </c>
      <c r="F281" s="85" t="s">
        <v>59</v>
      </c>
      <c r="G281" s="120">
        <v>2500000</v>
      </c>
      <c r="H281" s="86">
        <v>2500000</v>
      </c>
      <c r="I281" s="86">
        <v>2500000</v>
      </c>
      <c r="J281" s="87">
        <v>2500000</v>
      </c>
      <c r="K281" s="87">
        <f t="shared" si="17"/>
        <v>2500000</v>
      </c>
      <c r="L281" s="85" t="s">
        <v>21</v>
      </c>
      <c r="M281" s="85" t="s">
        <v>22</v>
      </c>
      <c r="N281" s="85" t="s">
        <v>28</v>
      </c>
      <c r="O281" s="109">
        <v>45699</v>
      </c>
      <c r="P281" s="88" t="str">
        <f>IF(D:D&gt;800000000,_xlfn.XLOOKUP(B:B,DROPLIST!G:G,DROPLIST!H:H)&amp;RIGHT(C281,3)&amp;"-"&amp;RIGHT(D281,5),_xlfn.XLOOKUP(B:B,DROPLIST!G:G,DROPLIST!H:H)&amp;RIGHT(C281,3)&amp;"-"&amp;_xlfn.XLOOKUP(D:D,Tabela2[SAP Code],Tabela2[Coluna1]))</f>
        <v>SV148-36407</v>
      </c>
      <c r="Q281" s="88" t="e">
        <f>_xlfn.XLOOKUP(B:B,DROPLIST!G:G,DROPLIST!H:H) &amp; RIGHT(C281,3) &amp; "-" &amp; RIGHT(D281,5) &amp; "-" &amp; IFERROR(LEFT(#REF!, FIND(" ",#REF!)-1),#REF!) &amp; "-" &amp; _xlfn.XLOOKUP(L:L,DROPLIST!D:D,DROPLIST!E:E)</f>
        <v>#REF!</v>
      </c>
      <c r="R281" s="88" t="str">
        <f>IF(N:N&lt;&gt;"APROVADO","N/A",IF(IFERROR(_xlfn.XLOOKUP(P:P,PROJETOS!A:A,PROJETOS!A:A),"INSERIR ID DE PROJETO")="INSERIR ID DE PROJETO","INSERIR ID DE PROJETO","PROJETO INSERIDO"))</f>
        <v>N/A</v>
      </c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</row>
    <row r="282" spans="1:132" s="22" customFormat="1" ht="20.100000000000001" customHeight="1" thickTop="1" thickBot="1" x14ac:dyDescent="0.3">
      <c r="A282" s="109">
        <v>45688</v>
      </c>
      <c r="B282" s="84" t="s">
        <v>19</v>
      </c>
      <c r="C282" s="84">
        <v>20250148</v>
      </c>
      <c r="D282" s="115">
        <v>800030703</v>
      </c>
      <c r="E282" s="132" t="str" cm="1">
        <f t="array" ref="E282">_xlfn.XLOOKUP(D282,Tabela2[[#All],[SAP Code]],Tabela2[[#All],[Supplier Name]])</f>
        <v>METALURGICA NAKAYONE LTDA</v>
      </c>
      <c r="F282" s="85" t="s">
        <v>59</v>
      </c>
      <c r="G282" s="120">
        <v>550000</v>
      </c>
      <c r="H282" s="86">
        <v>550000</v>
      </c>
      <c r="I282" s="86">
        <v>550000</v>
      </c>
      <c r="J282" s="87">
        <v>550000</v>
      </c>
      <c r="K282" s="87">
        <f t="shared" si="17"/>
        <v>550000</v>
      </c>
      <c r="L282" s="85" t="s">
        <v>21</v>
      </c>
      <c r="M282" s="85" t="s">
        <v>22</v>
      </c>
      <c r="N282" s="85" t="s">
        <v>28</v>
      </c>
      <c r="O282" s="109">
        <v>45699</v>
      </c>
      <c r="P282" s="88" t="str">
        <f>IF(D:D&gt;800000000,_xlfn.XLOOKUP(B:B,DROPLIST!G:G,DROPLIST!H:H)&amp;RIGHT(C282,3)&amp;"-"&amp;RIGHT(D282,5),_xlfn.XLOOKUP(B:B,DROPLIST!G:G,DROPLIST!H:H)&amp;RIGHT(C282,3)&amp;"-"&amp;_xlfn.XLOOKUP(D:D,Tabela2[SAP Code],Tabela2[Coluna1]))</f>
        <v>SV148-30703</v>
      </c>
      <c r="Q282" s="88" t="e">
        <f>_xlfn.XLOOKUP(B:B,DROPLIST!G:G,DROPLIST!H:H) &amp; RIGHT(C282,3) &amp; "-" &amp; RIGHT(D282,5) &amp; "-" &amp; IFERROR(LEFT(#REF!, FIND(" ",#REF!)-1),#REF!) &amp; "-" &amp; _xlfn.XLOOKUP(L:L,DROPLIST!D:D,DROPLIST!E:E)</f>
        <v>#REF!</v>
      </c>
      <c r="R282" s="88" t="str">
        <f>IF(N:N&lt;&gt;"APROVADO","N/A",IF(IFERROR(_xlfn.XLOOKUP(P:P,PROJETOS!A:A,PROJETOS!A:A),"INSERIR ID DE PROJETO")="INSERIR ID DE PROJETO","INSERIR ID DE PROJETO","PROJETO INSERIDO"))</f>
        <v>N/A</v>
      </c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</row>
    <row r="283" spans="1:132" s="22" customFormat="1" ht="20.100000000000001" customHeight="1" thickTop="1" thickBot="1" x14ac:dyDescent="0.3">
      <c r="A283" s="109">
        <v>45688</v>
      </c>
      <c r="B283" s="84" t="s">
        <v>19</v>
      </c>
      <c r="C283" s="84">
        <v>20250148</v>
      </c>
      <c r="D283" s="115">
        <v>800041909</v>
      </c>
      <c r="E283" s="132" t="str" cm="1">
        <f t="array" ref="E283">_xlfn.XLOOKUP(D283,Tabela2[[#All],[SAP Code]],Tabela2[[#All],[Supplier Name]])</f>
        <v>AISIN AUTOMOTIVE LTDA.</v>
      </c>
      <c r="F283" s="85" t="s">
        <v>59</v>
      </c>
      <c r="G283" s="120">
        <v>8540000</v>
      </c>
      <c r="H283" s="86">
        <v>8540000</v>
      </c>
      <c r="I283" s="86">
        <v>0</v>
      </c>
      <c r="J283" s="87">
        <f t="shared" si="16"/>
        <v>8540000</v>
      </c>
      <c r="K283" s="87">
        <f t="shared" si="17"/>
        <v>8540000</v>
      </c>
      <c r="L283" s="85" t="s">
        <v>21</v>
      </c>
      <c r="M283" s="85" t="s">
        <v>29</v>
      </c>
      <c r="N283" s="85" t="s">
        <v>28</v>
      </c>
      <c r="O283" s="109">
        <v>45730</v>
      </c>
      <c r="P283" s="88" t="str">
        <f>IF(D:D&gt;800000000,_xlfn.XLOOKUP(B:B,DROPLIST!G:G,DROPLIST!H:H)&amp;RIGHT(C283,3)&amp;"-"&amp;RIGHT(D283,5),_xlfn.XLOOKUP(B:B,DROPLIST!G:G,DROPLIST!H:H)&amp;RIGHT(C283,3)&amp;"-"&amp;_xlfn.XLOOKUP(D:D,Tabela2[SAP Code],Tabela2[Coluna1]))</f>
        <v>SV148-41909</v>
      </c>
      <c r="Q283" s="88" t="e">
        <f>_xlfn.XLOOKUP(B:B,DROPLIST!G:G,DROPLIST!H:H) &amp; RIGHT(C283,3) &amp; "-" &amp; RIGHT(D283,5) &amp; "-" &amp; IFERROR(LEFT(#REF!, FIND(" ",#REF!)-1),#REF!) &amp; "-" &amp; _xlfn.XLOOKUP(L:L,DROPLIST!D:D,DROPLIST!E:E)</f>
        <v>#REF!</v>
      </c>
      <c r="R283" s="88" t="str">
        <f>IF(N:N&lt;&gt;"APROVADO","N/A",IF(IFERROR(_xlfn.XLOOKUP(P:P,PROJETOS!A:A,PROJETOS!A:A),"INSERIR ID DE PROJETO")="INSERIR ID DE PROJETO","INSERIR ID DE PROJETO","PROJETO INSERIDO"))</f>
        <v>N/A</v>
      </c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</row>
    <row r="284" spans="1:132" s="22" customFormat="1" ht="20.100000000000001" customHeight="1" thickTop="1" thickBot="1" x14ac:dyDescent="0.3">
      <c r="A284" s="109">
        <v>45688</v>
      </c>
      <c r="B284" s="84" t="s">
        <v>19</v>
      </c>
      <c r="C284" s="84">
        <v>20250148</v>
      </c>
      <c r="D284" s="115">
        <v>800003573</v>
      </c>
      <c r="E284" s="132" t="str" cm="1">
        <f t="array" ref="E284">_xlfn.XLOOKUP(D284,Tabela2[[#All],[SAP Code]],Tabela2[[#All],[Supplier Name]])</f>
        <v>BORGWARNER BRASIL LTDA</v>
      </c>
      <c r="F284" s="85" t="s">
        <v>59</v>
      </c>
      <c r="G284" s="120">
        <v>4740000</v>
      </c>
      <c r="H284" s="86">
        <v>4740000</v>
      </c>
      <c r="I284" s="86">
        <v>0</v>
      </c>
      <c r="J284" s="87">
        <f t="shared" si="16"/>
        <v>4740000</v>
      </c>
      <c r="K284" s="87">
        <f t="shared" si="17"/>
        <v>4740000</v>
      </c>
      <c r="L284" s="85" t="s">
        <v>21</v>
      </c>
      <c r="M284" s="85" t="s">
        <v>22</v>
      </c>
      <c r="N284" s="85" t="s">
        <v>28</v>
      </c>
      <c r="O284" s="109">
        <v>45730</v>
      </c>
      <c r="P284" s="88" t="str">
        <f>IF(D:D&gt;800000000,_xlfn.XLOOKUP(B:B,DROPLIST!G:G,DROPLIST!H:H)&amp;RIGHT(C284,3)&amp;"-"&amp;RIGHT(D284,5),_xlfn.XLOOKUP(B:B,DROPLIST!G:G,DROPLIST!H:H)&amp;RIGHT(C284,3)&amp;"-"&amp;_xlfn.XLOOKUP(D:D,Tabela2[SAP Code],Tabela2[Coluna1]))</f>
        <v>SV148-03573</v>
      </c>
      <c r="Q284" s="88" t="e">
        <f>_xlfn.XLOOKUP(B:B,DROPLIST!G:G,DROPLIST!H:H) &amp; RIGHT(C284,3) &amp; "-" &amp; RIGHT(D284,5) &amp; "-" &amp; IFERROR(LEFT(#REF!, FIND(" ",#REF!)-1),#REF!) &amp; "-" &amp; _xlfn.XLOOKUP(L:L,DROPLIST!D:D,DROPLIST!E:E)</f>
        <v>#REF!</v>
      </c>
      <c r="R284" s="88" t="str">
        <f>IF(N:N&lt;&gt;"APROVADO","N/A",IF(IFERROR(_xlfn.XLOOKUP(P:P,PROJETOS!A:A,PROJETOS!A:A),"INSERIR ID DE PROJETO")="INSERIR ID DE PROJETO","INSERIR ID DE PROJETO","PROJETO INSERIDO"))</f>
        <v>N/A</v>
      </c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</row>
    <row r="285" spans="1:132" s="22" customFormat="1" ht="20.100000000000001" customHeight="1" thickTop="1" thickBot="1" x14ac:dyDescent="0.3">
      <c r="A285" s="109">
        <v>45692</v>
      </c>
      <c r="B285" s="84" t="s">
        <v>19</v>
      </c>
      <c r="C285" s="84">
        <v>20250148</v>
      </c>
      <c r="D285" s="115">
        <v>800015715</v>
      </c>
      <c r="E285" s="132" t="str" cm="1">
        <f t="array" ref="E285">_xlfn.XLOOKUP(D285,Tabela2[[#All],[SAP Code]],Tabela2[[#All],[Supplier Name]])</f>
        <v>METALDYNE COMP. AUTO DO BRASIL</v>
      </c>
      <c r="F285" s="85" t="s">
        <v>59</v>
      </c>
      <c r="G285" s="120">
        <v>85400000</v>
      </c>
      <c r="H285" s="86">
        <v>85400000</v>
      </c>
      <c r="I285" s="86">
        <v>0</v>
      </c>
      <c r="J285" s="87">
        <f t="shared" si="16"/>
        <v>85400000</v>
      </c>
      <c r="K285" s="87">
        <f t="shared" si="17"/>
        <v>85400000</v>
      </c>
      <c r="L285" s="85" t="s">
        <v>21</v>
      </c>
      <c r="M285" s="85" t="s">
        <v>22</v>
      </c>
      <c r="N285" s="85" t="s">
        <v>28</v>
      </c>
      <c r="O285" s="109">
        <v>45699</v>
      </c>
      <c r="P285" s="88" t="str">
        <f>IF(D:D&gt;800000000,_xlfn.XLOOKUP(B:B,DROPLIST!G:G,DROPLIST!H:H)&amp;RIGHT(C285,3)&amp;"-"&amp;RIGHT(D285,5),_xlfn.XLOOKUP(B:B,DROPLIST!G:G,DROPLIST!H:H)&amp;RIGHT(C285,3)&amp;"-"&amp;_xlfn.XLOOKUP(D:D,Tabela2[SAP Code],Tabela2[Coluna1]))</f>
        <v>SV148-15715</v>
      </c>
      <c r="Q285" s="88" t="e">
        <f>_xlfn.XLOOKUP(B:B,DROPLIST!G:G,DROPLIST!H:H) &amp; RIGHT(C285,3) &amp; "-" &amp; RIGHT(D285,5) &amp; "-" &amp; IFERROR(LEFT(#REF!, FIND(" ",#REF!)-1),#REF!) &amp; "-" &amp; _xlfn.XLOOKUP(L:L,DROPLIST!D:D,DROPLIST!E:E)</f>
        <v>#REF!</v>
      </c>
      <c r="R285" s="88" t="str">
        <f>IF(N:N&lt;&gt;"APROVADO","N/A",IF(IFERROR(_xlfn.XLOOKUP(P:P,PROJETOS!A:A,PROJETOS!A:A),"INSERIR ID DE PROJETO")="INSERIR ID DE PROJETO","INSERIR ID DE PROJETO","PROJETO INSERIDO"))</f>
        <v>N/A</v>
      </c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</row>
    <row r="286" spans="1:132" s="22" customFormat="1" ht="20.100000000000001" customHeight="1" thickTop="1" thickBot="1" x14ac:dyDescent="0.3">
      <c r="A286" s="109">
        <v>45700</v>
      </c>
      <c r="B286" s="84" t="s">
        <v>19</v>
      </c>
      <c r="C286" s="84">
        <v>20250148</v>
      </c>
      <c r="D286" s="115">
        <v>800005741</v>
      </c>
      <c r="E286" s="132" t="str" cm="1">
        <f t="array" ref="E286">_xlfn.XLOOKUP(D286,Tabela2[[#All],[SAP Code]],Tabela2[[#All],[Supplier Name]])</f>
        <v>HBA HUTCHINSON BRASIL AUTOMOTIVE LT</v>
      </c>
      <c r="F286" s="85" t="s">
        <v>59</v>
      </c>
      <c r="G286" s="120">
        <v>44999.7</v>
      </c>
      <c r="H286" s="86">
        <v>44999.7</v>
      </c>
      <c r="I286" s="86">
        <v>0</v>
      </c>
      <c r="J286" s="87">
        <f t="shared" si="16"/>
        <v>44999.7</v>
      </c>
      <c r="K286" s="87">
        <f t="shared" si="17"/>
        <v>44999.7</v>
      </c>
      <c r="L286" s="85" t="s">
        <v>21</v>
      </c>
      <c r="M286" s="85" t="s">
        <v>36</v>
      </c>
      <c r="N286" s="85" t="s">
        <v>28</v>
      </c>
      <c r="O286" s="109">
        <v>45764</v>
      </c>
      <c r="P286" s="88" t="str">
        <f>IF(D:D&gt;800000000,_xlfn.XLOOKUP(B:B,DROPLIST!G:G,DROPLIST!H:H)&amp;RIGHT(C286,3)&amp;"-"&amp;RIGHT(D286,5),_xlfn.XLOOKUP(B:B,DROPLIST!G:G,DROPLIST!H:H)&amp;RIGHT(C286,3)&amp;"-"&amp;_xlfn.XLOOKUP(D:D,Tabela2[SAP Code],Tabela2[Coluna1]))</f>
        <v>SV148-05741</v>
      </c>
      <c r="Q286" s="88" t="e">
        <f>_xlfn.XLOOKUP(B:B,DROPLIST!G:G,DROPLIST!H:H) &amp; RIGHT(C286,3) &amp; "-" &amp; RIGHT(D286,5) &amp; "-" &amp; IFERROR(LEFT(#REF!, FIND(" ",#REF!)-1),#REF!) &amp; "-" &amp; _xlfn.XLOOKUP(L:L,DROPLIST!D:D,DROPLIST!E:E)</f>
        <v>#REF!</v>
      </c>
      <c r="R286" s="88" t="str">
        <f>IF(N:N&lt;&gt;"APROVADO","N/A",IF(IFERROR(_xlfn.XLOOKUP(P:P,PROJETOS!A:A,PROJETOS!A:A),"INSERIR ID DE PROJETO")="INSERIR ID DE PROJETO","INSERIR ID DE PROJETO","PROJETO INSERIDO"))</f>
        <v>N/A</v>
      </c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</row>
    <row r="287" spans="1:132" s="22" customFormat="1" ht="20.100000000000001" customHeight="1" thickTop="1" thickBot="1" x14ac:dyDescent="0.3">
      <c r="A287" s="109">
        <v>45708</v>
      </c>
      <c r="B287" s="84" t="s">
        <v>19</v>
      </c>
      <c r="C287" s="84">
        <v>20250148</v>
      </c>
      <c r="D287" s="115">
        <v>800006651</v>
      </c>
      <c r="E287" s="132" t="str" cm="1">
        <f t="array" ref="E287">_xlfn.XLOOKUP(D287,Tabela2[[#All],[SAP Code]],Tabela2[[#All],[Supplier Name]])</f>
        <v>THERMAL MANAGEMENT SOLUTIONS BRAZIL</v>
      </c>
      <c r="F287" s="85" t="s">
        <v>59</v>
      </c>
      <c r="G287" s="120">
        <v>543000</v>
      </c>
      <c r="H287" s="86">
        <v>543000</v>
      </c>
      <c r="I287" s="86">
        <v>0</v>
      </c>
      <c r="J287" s="87">
        <f t="shared" si="16"/>
        <v>543000</v>
      </c>
      <c r="K287" s="87">
        <f t="shared" si="17"/>
        <v>543000</v>
      </c>
      <c r="L287" s="85" t="s">
        <v>21</v>
      </c>
      <c r="M287" s="85" t="s">
        <v>30</v>
      </c>
      <c r="N287" s="85" t="s">
        <v>28</v>
      </c>
      <c r="O287" s="109">
        <v>45764</v>
      </c>
      <c r="P287" s="88" t="str">
        <f>IF(D:D&gt;800000000,_xlfn.XLOOKUP(B:B,DROPLIST!G:G,DROPLIST!H:H)&amp;RIGHT(C287,3)&amp;"-"&amp;RIGHT(D287,5),_xlfn.XLOOKUP(B:B,DROPLIST!G:G,DROPLIST!H:H)&amp;RIGHT(C287,3)&amp;"-"&amp;_xlfn.XLOOKUP(D:D,Tabela2[SAP Code],Tabela2[Coluna1]))</f>
        <v>SV148-06651</v>
      </c>
      <c r="Q287" s="88" t="e">
        <f>_xlfn.XLOOKUP(B:B,DROPLIST!G:G,DROPLIST!H:H) &amp; RIGHT(C287,3) &amp; "-" &amp; RIGHT(D287,5) &amp; "-" &amp; IFERROR(LEFT(#REF!, FIND(" ",#REF!)-1),#REF!) &amp; "-" &amp; _xlfn.XLOOKUP(L:L,DROPLIST!D:D,DROPLIST!E:E)</f>
        <v>#REF!</v>
      </c>
      <c r="R287" s="88" t="str">
        <f>IF(N:N&lt;&gt;"APROVADO","N/A",IF(IFERROR(_xlfn.XLOOKUP(P:P,PROJETOS!A:A,PROJETOS!A:A),"INSERIR ID DE PROJETO")="INSERIR ID DE PROJETO","INSERIR ID DE PROJETO","PROJETO INSERIDO"))</f>
        <v>N/A</v>
      </c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</row>
    <row r="288" spans="1:132" s="22" customFormat="1" ht="20.100000000000001" customHeight="1" thickTop="1" thickBot="1" x14ac:dyDescent="0.3">
      <c r="A288" s="109">
        <v>45712</v>
      </c>
      <c r="B288" s="84" t="s">
        <v>19</v>
      </c>
      <c r="C288" s="84">
        <v>20240141</v>
      </c>
      <c r="D288" s="115">
        <v>800012835</v>
      </c>
      <c r="E288" s="132" t="str" cm="1">
        <f t="array" ref="E288">_xlfn.XLOOKUP(D288,Tabela2[[#All],[SAP Code]],Tabela2[[#All],[Supplier Name]])</f>
        <v>NEXTEER INDUSTRIA E COMERCIO DE SIS</v>
      </c>
      <c r="F288" s="85" t="s">
        <v>56</v>
      </c>
      <c r="G288" s="120">
        <v>17430000</v>
      </c>
      <c r="H288" s="86">
        <v>17430000</v>
      </c>
      <c r="I288" s="86">
        <v>14641200</v>
      </c>
      <c r="J288" s="87">
        <f t="shared" si="16"/>
        <v>2788800</v>
      </c>
      <c r="K288" s="87">
        <f t="shared" si="17"/>
        <v>2788800</v>
      </c>
      <c r="L288" s="85" t="s">
        <v>32</v>
      </c>
      <c r="M288" s="85" t="s">
        <v>22</v>
      </c>
      <c r="N288" s="85" t="s">
        <v>53</v>
      </c>
      <c r="O288" s="109"/>
      <c r="P288" s="88" t="str">
        <f>IF(D:D&gt;800000000,_xlfn.XLOOKUP(B:B,DROPLIST!G:G,DROPLIST!H:H)&amp;RIGHT(C288,3)&amp;"-"&amp;RIGHT(D288,5),_xlfn.XLOOKUP(B:B,DROPLIST!G:G,DROPLIST!H:H)&amp;RIGHT(C288,3)&amp;"-"&amp;_xlfn.XLOOKUP(D:D,Tabela2[SAP Code],Tabela2[Coluna1]))</f>
        <v>SV141-12835</v>
      </c>
      <c r="Q288" s="88" t="e">
        <f>_xlfn.XLOOKUP(B:B,DROPLIST!G:G,DROPLIST!H:H) &amp; RIGHT(C288,3) &amp; "-" &amp; RIGHT(D288,5) &amp; "-" &amp; IFERROR(LEFT(#REF!, FIND(" ",#REF!)-1),#REF!) &amp; "-" &amp; _xlfn.XLOOKUP(L:L,DROPLIST!D:D,DROPLIST!E:E)</f>
        <v>#REF!</v>
      </c>
      <c r="R288" s="88" t="str">
        <f>IF(N:N&lt;&gt;"APROVADO","N/A",IF(IFERROR(_xlfn.XLOOKUP(P:P,PROJETOS!A:A,PROJETOS!A:A),"INSERIR ID DE PROJETO")="INSERIR ID DE PROJETO","INSERIR ID DE PROJETO","PROJETO INSERIDO"))</f>
        <v>N/A</v>
      </c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</row>
    <row r="289" spans="1:132" s="22" customFormat="1" ht="20.100000000000001" customHeight="1" thickTop="1" thickBot="1" x14ac:dyDescent="0.3">
      <c r="A289" s="109">
        <v>45712</v>
      </c>
      <c r="B289" s="84" t="s">
        <v>19</v>
      </c>
      <c r="C289" s="84">
        <v>20240141</v>
      </c>
      <c r="D289" s="115">
        <v>800006356</v>
      </c>
      <c r="E289" s="132" t="str" cm="1">
        <f t="array" ref="E289">_xlfn.XLOOKUP(D289,Tabela2[[#All],[SAP Code]],Tabela2[[#All],[Supplier Name]])</f>
        <v>PLASCAR INDUSTRIA DE COMPONENTES PL</v>
      </c>
      <c r="F289" s="85" t="s">
        <v>56</v>
      </c>
      <c r="G289" s="120">
        <v>1959220.5299999998</v>
      </c>
      <c r="H289" s="86">
        <v>1959220.5299999998</v>
      </c>
      <c r="I289" s="86">
        <v>0</v>
      </c>
      <c r="J289" s="87">
        <f t="shared" si="16"/>
        <v>1959220.5299999998</v>
      </c>
      <c r="K289" s="87">
        <f t="shared" si="17"/>
        <v>1959220.5299999998</v>
      </c>
      <c r="L289" s="85" t="s">
        <v>25</v>
      </c>
      <c r="M289" s="85" t="s">
        <v>22</v>
      </c>
      <c r="N289" s="85" t="s">
        <v>53</v>
      </c>
      <c r="O289" s="109"/>
      <c r="P289" s="88" t="str">
        <f>IF(D:D&gt;800000000,_xlfn.XLOOKUP(B:B,DROPLIST!G:G,DROPLIST!H:H)&amp;RIGHT(C289,3)&amp;"-"&amp;RIGHT(D289,5),_xlfn.XLOOKUP(B:B,DROPLIST!G:G,DROPLIST!H:H)&amp;RIGHT(C289,3)&amp;"-"&amp;_xlfn.XLOOKUP(D:D,Tabela2[SAP Code],Tabela2[Coluna1]))</f>
        <v>SV141-06356</v>
      </c>
      <c r="Q289" s="88" t="e">
        <f>_xlfn.XLOOKUP(B:B,DROPLIST!G:G,DROPLIST!H:H) &amp; RIGHT(C289,3) &amp; "-" &amp; RIGHT(D289,5) &amp; "-" &amp; IFERROR(LEFT(#REF!, FIND(" ",#REF!)-1),#REF!) &amp; "-" &amp; _xlfn.XLOOKUP(L:L,DROPLIST!D:D,DROPLIST!E:E)</f>
        <v>#REF!</v>
      </c>
      <c r="R289" s="88" t="str">
        <f>IF(N:N&lt;&gt;"APROVADO","N/A",IF(IFERROR(_xlfn.XLOOKUP(P:P,PROJETOS!A:A,PROJETOS!A:A),"INSERIR ID DE PROJETO")="INSERIR ID DE PROJETO","INSERIR ID DE PROJETO","PROJETO INSERIDO"))</f>
        <v>N/A</v>
      </c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</row>
    <row r="290" spans="1:132" s="22" customFormat="1" ht="20.100000000000001" customHeight="1" thickTop="1" thickBot="1" x14ac:dyDescent="0.3">
      <c r="A290" s="109">
        <v>45726</v>
      </c>
      <c r="B290" s="84" t="s">
        <v>33</v>
      </c>
      <c r="C290" s="84" t="s">
        <v>40</v>
      </c>
      <c r="D290" s="115">
        <v>800005848</v>
      </c>
      <c r="E290" s="132" t="str" cm="1">
        <f t="array" ref="E290">_xlfn.XLOOKUP(D290,Tabela2[[#All],[SAP Code]],Tabela2[[#All],[Supplier Name]])</f>
        <v>A. RAYMOND BRASIL LTDA</v>
      </c>
      <c r="F290" s="85" t="s">
        <v>60</v>
      </c>
      <c r="G290" s="120">
        <v>500972.65</v>
      </c>
      <c r="H290" s="86">
        <v>406000</v>
      </c>
      <c r="I290" s="86">
        <v>406000</v>
      </c>
      <c r="J290" s="87">
        <f t="shared" si="16"/>
        <v>0</v>
      </c>
      <c r="K290" s="87">
        <f t="shared" si="17"/>
        <v>0</v>
      </c>
      <c r="L290" s="85" t="s">
        <v>57</v>
      </c>
      <c r="M290" s="85" t="s">
        <v>22</v>
      </c>
      <c r="N290" s="85" t="s">
        <v>23</v>
      </c>
      <c r="O290" s="109">
        <v>45762</v>
      </c>
      <c r="P290" s="88" t="str">
        <f>IF(D:D&gt;800000000,_xlfn.XLOOKUP(B:B,DROPLIST!G:G,DROPLIST!H:H)&amp;RIGHT(C290,3)&amp;"-"&amp;RIGHT(D290,5),_xlfn.XLOOKUP(B:B,DROPLIST!G:G,DROPLIST!H:H)&amp;RIGHT(C290,3)&amp;"-"&amp;_xlfn.XLOOKUP(D:D,Tabela2[SAP Code],Tabela2[Coluna1]))</f>
        <v>SR--05848</v>
      </c>
      <c r="Q290" s="88" t="e">
        <f>_xlfn.XLOOKUP(B:B,DROPLIST!G:G,DROPLIST!H:H) &amp; RIGHT(C290,3) &amp; "-" &amp; RIGHT(D290,5) &amp; "-" &amp; IFERROR(LEFT(#REF!, FIND(" ",#REF!)-1),#REF!) &amp; "-" &amp; _xlfn.XLOOKUP(L:L,DROPLIST!D:D,DROPLIST!E:E)</f>
        <v>#REF!</v>
      </c>
      <c r="R290" s="88" t="str">
        <f>IF(N:N&lt;&gt;"APROVADO","N/A",IF(IFERROR(_xlfn.XLOOKUP(P:P,PROJETOS!A:A,PROJETOS!A:A),"INSERIR ID DE PROJETO")="INSERIR ID DE PROJETO","INSERIR ID DE PROJETO","PROJETO INSERIDO"))</f>
        <v>PROJETO INSERIDO</v>
      </c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</row>
    <row r="291" spans="1:132" s="22" customFormat="1" ht="20.100000000000001" customHeight="1" thickTop="1" thickBot="1" x14ac:dyDescent="0.3">
      <c r="A291" s="109">
        <v>45182</v>
      </c>
      <c r="B291" s="84" t="s">
        <v>19</v>
      </c>
      <c r="C291" s="84">
        <v>20230057</v>
      </c>
      <c r="D291" s="115">
        <v>800044479</v>
      </c>
      <c r="E291" s="132" t="str" cm="1">
        <f t="array" ref="E291">_xlfn.XLOOKUP(D291,Tabela2[[#All],[SAP Code]],Tabela2[[#All],[Supplier Name]])</f>
        <v>TUPY MINAS GERAIS LTDA.</v>
      </c>
      <c r="F291" s="85" t="s">
        <v>20</v>
      </c>
      <c r="G291" s="120">
        <v>1060461.07</v>
      </c>
      <c r="H291" s="120">
        <v>1060461.07</v>
      </c>
      <c r="I291" s="120">
        <v>1060461.07</v>
      </c>
      <c r="J291" s="87">
        <f t="shared" si="16"/>
        <v>0</v>
      </c>
      <c r="K291" s="87">
        <f t="shared" si="17"/>
        <v>0</v>
      </c>
      <c r="L291" s="85" t="s">
        <v>21</v>
      </c>
      <c r="M291" s="85" t="s">
        <v>22</v>
      </c>
      <c r="N291" s="85" t="s">
        <v>23</v>
      </c>
      <c r="O291" s="109">
        <v>45250</v>
      </c>
      <c r="P291" s="88" t="str">
        <f>IF(D:D&gt;800000000,_xlfn.XLOOKUP(B:B,DROPLIST!G:G,DROPLIST!H:H)&amp;RIGHT(C291,3)&amp;"-"&amp;RIGHT(D291,5),_xlfn.XLOOKUP(B:B,DROPLIST!G:G,DROPLIST!H:H)&amp;RIGHT(C291,3)&amp;"-"&amp;_xlfn.XLOOKUP(D:D,Tabela2[SAP Code],Tabela2[Coluna1]))</f>
        <v>SV057-44479</v>
      </c>
      <c r="Q291" s="88" t="e">
        <f>_xlfn.XLOOKUP(B:B,DROPLIST!G:G,DROPLIST!H:H) &amp; RIGHT(C291,3) &amp; "-" &amp; RIGHT(D291,5) &amp; "-" &amp; IFERROR(LEFT(#REF!, FIND(" ",#REF!)-1),#REF!) &amp; "-" &amp; _xlfn.XLOOKUP(L:L,DROPLIST!D:D,DROPLIST!E:E)</f>
        <v>#REF!</v>
      </c>
      <c r="R291" s="88" t="str">
        <f>IF(N:N&lt;&gt;"APROVADO","N/A",IF(IFERROR(_xlfn.XLOOKUP(P:P,PROJETOS!A:A,PROJETOS!A:A),"INSERIR ID DE PROJETO")="INSERIR ID DE PROJETO","INSERIR ID DE PROJETO","PROJETO INSERIDO"))</f>
        <v>PROJETO INSERIDO</v>
      </c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</row>
    <row r="292" spans="1:132" s="22" customFormat="1" ht="20.100000000000001" customHeight="1" thickTop="1" thickBot="1" x14ac:dyDescent="0.3">
      <c r="A292" s="109">
        <v>44936</v>
      </c>
      <c r="B292" s="84" t="s">
        <v>61</v>
      </c>
      <c r="C292" s="84" t="s">
        <v>40</v>
      </c>
      <c r="D292" s="115">
        <v>800000059</v>
      </c>
      <c r="E292" s="132" t="str" cm="1">
        <f t="array" ref="E292">_xlfn.XLOOKUP(D292,Tabela2[[#All],[SAP Code]],Tabela2[[#All],[Supplier Name]])</f>
        <v>MARELLI SISTEMAS AUTOMOTIVOS INDUST</v>
      </c>
      <c r="F292" s="85" t="s">
        <v>61</v>
      </c>
      <c r="G292" s="120">
        <v>0</v>
      </c>
      <c r="H292" s="86"/>
      <c r="I292" s="86">
        <v>0</v>
      </c>
      <c r="J292" s="87">
        <f t="shared" ref="J292:J320" si="18">H292-I292</f>
        <v>0</v>
      </c>
      <c r="K292" s="87">
        <f t="shared" ref="K292:K330" si="19">IF(I292=0,H292,J292)</f>
        <v>0</v>
      </c>
      <c r="L292" s="85" t="s">
        <v>21</v>
      </c>
      <c r="M292" s="85" t="s">
        <v>22</v>
      </c>
      <c r="N292" s="85" t="s">
        <v>23</v>
      </c>
      <c r="O292" s="109">
        <v>44966</v>
      </c>
      <c r="P292" s="88" t="str">
        <f>IF(D:D&gt;800000000,_xlfn.XLOOKUP(B:B,DROPLIST!G:G,DROPLIST!H:H)&amp;RIGHT(C292,3)&amp;"-"&amp;RIGHT(D292,5),_xlfn.XLOOKUP(B:B,DROPLIST!G:G,DROPLIST!H:H)&amp;RIGHT(C292,3)&amp;"-"&amp;_xlfn.XLOOKUP(D:D,Tabela2[SAP Code],Tabela2[Coluna1]))</f>
        <v>CP--00059</v>
      </c>
      <c r="Q292" s="88" t="e">
        <f>_xlfn.XLOOKUP(B:B,DROPLIST!G:G,DROPLIST!H:H) &amp; RIGHT(C292,3) &amp; "-" &amp; RIGHT(D292,5) &amp; "-" &amp; IFERROR(LEFT(#REF!, FIND(" ",#REF!)-1),#REF!) &amp; "-" &amp; _xlfn.XLOOKUP(L:L,DROPLIST!D:D,DROPLIST!E:E)</f>
        <v>#REF!</v>
      </c>
      <c r="R292" s="88" t="str">
        <f>IF(N:N&lt;&gt;"APROVADO","N/A",IF(IFERROR(_xlfn.XLOOKUP(P:P,PROJETOS!A:A,PROJETOS!A:A),"INSERIR ID DE PROJETO")="INSERIR ID DE PROJETO","INSERIR ID DE PROJETO","PROJETO INSERIDO"))</f>
        <v>INSERIR ID DE PROJETO</v>
      </c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</row>
    <row r="293" spans="1:132" s="22" customFormat="1" ht="20.100000000000001" customHeight="1" thickTop="1" thickBot="1" x14ac:dyDescent="0.3">
      <c r="A293" s="109">
        <v>44936</v>
      </c>
      <c r="B293" s="84" t="s">
        <v>61</v>
      </c>
      <c r="C293" s="84" t="s">
        <v>40</v>
      </c>
      <c r="D293" s="115" t="s">
        <v>62</v>
      </c>
      <c r="E293" s="132" t="str" cm="1">
        <f t="array" ref="E293">_xlfn.XLOOKUP(D293,Tabela2[[#All],[SAP Code]],Tabela2[[#All],[Supplier Name]])</f>
        <v>SCHAEFFLER</v>
      </c>
      <c r="F293" s="85" t="s">
        <v>61</v>
      </c>
      <c r="G293" s="120">
        <v>0</v>
      </c>
      <c r="H293" s="86"/>
      <c r="I293" s="86">
        <v>0</v>
      </c>
      <c r="J293" s="87">
        <f t="shared" si="18"/>
        <v>0</v>
      </c>
      <c r="K293" s="87">
        <f t="shared" si="19"/>
        <v>0</v>
      </c>
      <c r="L293" s="85" t="s">
        <v>21</v>
      </c>
      <c r="M293" s="85" t="s">
        <v>22</v>
      </c>
      <c r="N293" s="85" t="s">
        <v>23</v>
      </c>
      <c r="O293" s="109">
        <v>44966</v>
      </c>
      <c r="P293" s="88" t="str">
        <f>IF(D:D&gt;800000000,_xlfn.XLOOKUP(B:B,DROPLIST!G:G,DROPLIST!H:H)&amp;RIGHT(C293,3)&amp;"-"&amp;RIGHT(D293,5),_xlfn.XLOOKUP(B:B,DROPLIST!G:G,DROPLIST!H:H)&amp;RIGHT(C293,3)&amp;"-"&amp;_xlfn.XLOOKUP(D:D,Tabela2[SAP Code],Tabela2[Coluna1]))</f>
        <v>CP--6EMEA</v>
      </c>
      <c r="Q293" s="88" t="e">
        <f>_xlfn.XLOOKUP(B:B,DROPLIST!G:G,DROPLIST!H:H) &amp; RIGHT(C293,3) &amp; "-" &amp; RIGHT(D293,5) &amp; "-" &amp; IFERROR(LEFT(#REF!, FIND(" ",#REF!)-1),#REF!) &amp; "-" &amp; _xlfn.XLOOKUP(L:L,DROPLIST!D:D,DROPLIST!E:E)</f>
        <v>#REF!</v>
      </c>
      <c r="R293" s="88" t="str">
        <f>IF(N:N&lt;&gt;"APROVADO","N/A",IF(IFERROR(_xlfn.XLOOKUP(P:P,PROJETOS!A:A,PROJETOS!A:A),"INSERIR ID DE PROJETO")="INSERIR ID DE PROJETO","INSERIR ID DE PROJETO","PROJETO INSERIDO"))</f>
        <v>INSERIR ID DE PROJETO</v>
      </c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</row>
    <row r="294" spans="1:132" s="22" customFormat="1" ht="20.100000000000001" customHeight="1" thickTop="1" thickBot="1" x14ac:dyDescent="0.3">
      <c r="A294" s="109">
        <v>45538</v>
      </c>
      <c r="B294" s="84" t="s">
        <v>39</v>
      </c>
      <c r="C294" s="84" t="s">
        <v>40</v>
      </c>
      <c r="D294" s="115">
        <v>800031000</v>
      </c>
      <c r="E294" s="132" t="str" cm="1">
        <f t="array" ref="E294">_xlfn.XLOOKUP(D294,Tabela2[[#All],[SAP Code]],Tabela2[[#All],[Supplier Name]])</f>
        <v>MARELLI IND COM COMP AUTOM BRASIL L</v>
      </c>
      <c r="F294" s="85" t="s">
        <v>63</v>
      </c>
      <c r="G294" s="120">
        <v>512467.20000000001</v>
      </c>
      <c r="H294" s="86">
        <f>G294</f>
        <v>512467.20000000001</v>
      </c>
      <c r="I294" s="86">
        <v>448000</v>
      </c>
      <c r="J294" s="87">
        <f t="shared" si="18"/>
        <v>64467.200000000012</v>
      </c>
      <c r="K294" s="87">
        <f t="shared" si="19"/>
        <v>64467.200000000012</v>
      </c>
      <c r="L294" s="85" t="s">
        <v>44</v>
      </c>
      <c r="M294" s="85" t="s">
        <v>22</v>
      </c>
      <c r="N294" s="85" t="s">
        <v>23</v>
      </c>
      <c r="O294" s="109">
        <v>45544</v>
      </c>
      <c r="P294" s="88" t="str">
        <f>IF(D:D&gt;800000000,_xlfn.XLOOKUP(B:B,DROPLIST!G:G,DROPLIST!H:H)&amp;RIGHT(C294,3)&amp;"-"&amp;RIGHT(D294,5),_xlfn.XLOOKUP(B:B,DROPLIST!G:G,DROPLIST!H:H)&amp;RIGHT(C294,3)&amp;"-"&amp;_xlfn.XLOOKUP(D:D,Tabela2[SAP Code],Tabela2[Coluna1]))</f>
        <v>CS--31000</v>
      </c>
      <c r="Q294" s="88" t="e">
        <f>_xlfn.XLOOKUP(B:B,DROPLIST!G:G,DROPLIST!H:H) &amp; RIGHT(C294,3) &amp; "-" &amp; RIGHT(D294,5) &amp; "-" &amp; IFERROR(LEFT(#REF!, FIND(" ",#REF!)-1),#REF!) &amp; "-" &amp; _xlfn.XLOOKUP(L:L,DROPLIST!D:D,DROPLIST!E:E)</f>
        <v>#REF!</v>
      </c>
      <c r="R294" s="88" t="str">
        <f>IF(N:N&lt;&gt;"APROVADO","N/A",IF(IFERROR(_xlfn.XLOOKUP(P:P,PROJETOS!A:A,PROJETOS!A:A),"INSERIR ID DE PROJETO")="INSERIR ID DE PROJETO","INSERIR ID DE PROJETO","PROJETO INSERIDO"))</f>
        <v>INSERIR ID DE PROJETO</v>
      </c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</row>
    <row r="295" spans="1:132" s="22" customFormat="1" ht="20.100000000000001" customHeight="1" thickTop="1" thickBot="1" x14ac:dyDescent="0.3">
      <c r="A295" s="109">
        <v>45450</v>
      </c>
      <c r="B295" s="84" t="s">
        <v>39</v>
      </c>
      <c r="C295" s="84" t="s">
        <v>40</v>
      </c>
      <c r="D295" s="115">
        <v>800033665</v>
      </c>
      <c r="E295" s="132" t="str" cm="1">
        <f t="array" ref="E295">_xlfn.XLOOKUP(D295,Tabela2[[#All],[SAP Code]],Tabela2[[#All],[Supplier Name]])</f>
        <v>REFAL IND COM REBITES E REBITADEIRA</v>
      </c>
      <c r="F295" s="85" t="s">
        <v>64</v>
      </c>
      <c r="G295" s="120">
        <v>207311.94</v>
      </c>
      <c r="H295" s="86">
        <f>G295</f>
        <v>207311.94</v>
      </c>
      <c r="I295" s="86">
        <f>G295</f>
        <v>207311.94</v>
      </c>
      <c r="J295" s="87">
        <f t="shared" si="18"/>
        <v>0</v>
      </c>
      <c r="K295" s="87">
        <f t="shared" si="19"/>
        <v>0</v>
      </c>
      <c r="L295" s="85" t="s">
        <v>44</v>
      </c>
      <c r="M295" s="85" t="s">
        <v>52</v>
      </c>
      <c r="N295" s="85" t="s">
        <v>23</v>
      </c>
      <c r="O295" s="109">
        <v>45639</v>
      </c>
      <c r="P295" s="88" t="str">
        <f>IF(D:D&gt;800000000,_xlfn.XLOOKUP(B:B,DROPLIST!G:G,DROPLIST!H:H)&amp;RIGHT(C295,3)&amp;"-"&amp;RIGHT(D295,5),_xlfn.XLOOKUP(B:B,DROPLIST!G:G,DROPLIST!H:H)&amp;RIGHT(C295,3)&amp;"-"&amp;_xlfn.XLOOKUP(D:D,Tabela2[SAP Code],Tabela2[Coluna1]))</f>
        <v>CS--33665</v>
      </c>
      <c r="Q295" s="88" t="e">
        <f>_xlfn.XLOOKUP(B:B,DROPLIST!G:G,DROPLIST!H:H) &amp; RIGHT(C295,3) &amp; "-" &amp; RIGHT(D295,5) &amp; "-" &amp; IFERROR(LEFT(#REF!, FIND(" ",#REF!)-1),#REF!) &amp; "-" &amp; _xlfn.XLOOKUP(L:L,DROPLIST!D:D,DROPLIST!E:E)</f>
        <v>#REF!</v>
      </c>
      <c r="R295" s="88" t="str">
        <f>IF(N:N&lt;&gt;"APROVADO","N/A",IF(IFERROR(_xlfn.XLOOKUP(P:P,PROJETOS!A:A,PROJETOS!A:A),"INSERIR ID DE PROJETO")="INSERIR ID DE PROJETO","INSERIR ID DE PROJETO","PROJETO INSERIDO"))</f>
        <v>INSERIR ID DE PROJETO</v>
      </c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</row>
    <row r="296" spans="1:132" s="22" customFormat="1" ht="20.100000000000001" customHeight="1" thickTop="1" thickBot="1" x14ac:dyDescent="0.3">
      <c r="A296" s="109">
        <v>45329</v>
      </c>
      <c r="B296" s="84" t="s">
        <v>19</v>
      </c>
      <c r="C296" s="84">
        <v>20240080</v>
      </c>
      <c r="D296" s="115">
        <v>800002635</v>
      </c>
      <c r="E296" s="132" t="str" cm="1">
        <f t="array" ref="E296">_xlfn.XLOOKUP(D296,Tabela2[[#All],[SAP Code]],Tabela2[[#All],[Supplier Name]])</f>
        <v>AETHRA SISTEMAS AUTOMOTIVOS S.A</v>
      </c>
      <c r="F296" s="85" t="s">
        <v>24</v>
      </c>
      <c r="G296" s="120">
        <v>67523.350000000006</v>
      </c>
      <c r="H296" s="86">
        <v>67523.350000000006</v>
      </c>
      <c r="I296" s="86">
        <v>67523.350000000006</v>
      </c>
      <c r="J296" s="87">
        <f t="shared" si="18"/>
        <v>0</v>
      </c>
      <c r="K296" s="87">
        <f t="shared" si="19"/>
        <v>0</v>
      </c>
      <c r="L296" s="85" t="s">
        <v>25</v>
      </c>
      <c r="M296" s="85" t="s">
        <v>22</v>
      </c>
      <c r="N296" s="85" t="s">
        <v>23</v>
      </c>
      <c r="O296" s="109">
        <v>45617</v>
      </c>
      <c r="P296" s="88" t="str">
        <f>IF(D:D&gt;800000000,_xlfn.XLOOKUP(B:B,DROPLIST!G:G,DROPLIST!H:H)&amp;RIGHT(C296,3)&amp;"-"&amp;RIGHT(D296,5),_xlfn.XLOOKUP(B:B,DROPLIST!G:G,DROPLIST!H:H)&amp;RIGHT(C296,3)&amp;"-"&amp;_xlfn.XLOOKUP(D:D,Tabela2[SAP Code],Tabela2[Coluna1]))</f>
        <v>SV080-02635</v>
      </c>
      <c r="Q296" s="88" t="e">
        <f>_xlfn.XLOOKUP(B:B,DROPLIST!G:G,DROPLIST!H:H) &amp; RIGHT(C296,3) &amp; "-" &amp; RIGHT(D296,5) &amp; "-" &amp; IFERROR(LEFT(#REF!, FIND(" ",#REF!)-1),#REF!) &amp; "-" &amp; _xlfn.XLOOKUP(L:L,DROPLIST!D:D,DROPLIST!E:E)</f>
        <v>#REF!</v>
      </c>
      <c r="R296" s="88" t="str">
        <f>IF(N:N&lt;&gt;"APROVADO","N/A",IF(IFERROR(_xlfn.XLOOKUP(P:P,PROJETOS!A:A,PROJETOS!A:A),"INSERIR ID DE PROJETO")="INSERIR ID DE PROJETO","INSERIR ID DE PROJETO","PROJETO INSERIDO"))</f>
        <v>PROJETO INSERIDO</v>
      </c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</row>
    <row r="297" spans="1:132" s="22" customFormat="1" ht="20.100000000000001" customHeight="1" thickTop="1" thickBot="1" x14ac:dyDescent="0.3">
      <c r="A297" s="109">
        <v>45329</v>
      </c>
      <c r="B297" s="84" t="s">
        <v>19</v>
      </c>
      <c r="C297" s="84">
        <v>20240080</v>
      </c>
      <c r="D297" s="115">
        <v>800006557</v>
      </c>
      <c r="E297" s="132" t="str" cm="1">
        <f t="array" ref="E297">_xlfn.XLOOKUP(D297,Tabela2[[#All],[SAP Code]],Tabela2[[#All],[Supplier Name]])</f>
        <v>S RIKO AUTOMOTIVE HOSE TECALON BRAS</v>
      </c>
      <c r="F297" s="85" t="s">
        <v>24</v>
      </c>
      <c r="G297" s="120">
        <v>134326.85999999999</v>
      </c>
      <c r="H297" s="86">
        <v>134326.85999999999</v>
      </c>
      <c r="I297" s="86">
        <v>134326.85999999999</v>
      </c>
      <c r="J297" s="87">
        <f t="shared" si="18"/>
        <v>0</v>
      </c>
      <c r="K297" s="87">
        <f t="shared" si="19"/>
        <v>0</v>
      </c>
      <c r="L297" s="85" t="s">
        <v>25</v>
      </c>
      <c r="M297" s="85" t="s">
        <v>22</v>
      </c>
      <c r="N297" s="85" t="s">
        <v>23</v>
      </c>
      <c r="O297" s="109">
        <v>45589</v>
      </c>
      <c r="P297" s="88" t="str">
        <f>IF(D:D&gt;800000000,_xlfn.XLOOKUP(B:B,DROPLIST!G:G,DROPLIST!H:H)&amp;RIGHT(C297,3)&amp;"-"&amp;RIGHT(D297,5),_xlfn.XLOOKUP(B:B,DROPLIST!G:G,DROPLIST!H:H)&amp;RIGHT(C297,3)&amp;"-"&amp;_xlfn.XLOOKUP(D:D,Tabela2[SAP Code],Tabela2[Coluna1]))</f>
        <v>SV080-06557</v>
      </c>
      <c r="Q297" s="88" t="e">
        <f>_xlfn.XLOOKUP(B:B,DROPLIST!G:G,DROPLIST!H:H) &amp; RIGHT(C297,3) &amp; "-" &amp; RIGHT(D297,5) &amp; "-" &amp; IFERROR(LEFT(#REF!, FIND(" ",#REF!)-1),#REF!) &amp; "-" &amp; _xlfn.XLOOKUP(L:L,DROPLIST!D:D,DROPLIST!E:E)</f>
        <v>#REF!</v>
      </c>
      <c r="R297" s="88" t="str">
        <f>IF(N:N&lt;&gt;"APROVADO","N/A",IF(IFERROR(_xlfn.XLOOKUP(P:P,PROJETOS!A:A,PROJETOS!A:A),"INSERIR ID DE PROJETO")="INSERIR ID DE PROJETO","INSERIR ID DE PROJETO","PROJETO INSERIDO"))</f>
        <v>PROJETO INSERIDO</v>
      </c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</row>
    <row r="298" spans="1:132" s="22" customFormat="1" ht="20.100000000000001" customHeight="1" thickTop="1" thickBot="1" x14ac:dyDescent="0.3">
      <c r="A298" s="109">
        <v>45791</v>
      </c>
      <c r="B298" s="84" t="s">
        <v>19</v>
      </c>
      <c r="C298" s="84" t="s">
        <v>65</v>
      </c>
      <c r="D298" s="115">
        <v>800005740</v>
      </c>
      <c r="E298" s="132" t="str" cm="1">
        <f t="array" ref="E298">_xlfn.XLOOKUP(D298,Tabela2[[#All],[SAP Code]],Tabela2[[#All],[Supplier Name]])</f>
        <v>HBA HUTCHINSON BRASIL AUTOMOTIVE LT</v>
      </c>
      <c r="F298" s="85" t="s">
        <v>66</v>
      </c>
      <c r="G298" s="120">
        <v>354998.16</v>
      </c>
      <c r="H298" s="86">
        <v>0</v>
      </c>
      <c r="I298" s="86">
        <v>0</v>
      </c>
      <c r="J298" s="87">
        <f t="shared" si="18"/>
        <v>0</v>
      </c>
      <c r="K298" s="87">
        <f t="shared" si="19"/>
        <v>0</v>
      </c>
      <c r="L298" s="85" t="s">
        <v>21</v>
      </c>
      <c r="M298" s="85" t="s">
        <v>22</v>
      </c>
      <c r="N298" s="85" t="s">
        <v>53</v>
      </c>
      <c r="O298" s="109"/>
      <c r="P298" s="88" t="str">
        <f>IF(D:D&gt;800000000,_xlfn.XLOOKUP(B:B,DROPLIST!G:G,DROPLIST!H:H)&amp;RIGHT(C298,3)&amp;"-"&amp;RIGHT(D298,5),_xlfn.XLOOKUP(B:B,DROPLIST!G:G,DROPLIST!H:H)&amp;RIGHT(C298,3)&amp;"-"&amp;_xlfn.XLOOKUP(D:D,Tabela2[SAP Code],Tabela2[Coluna1]))</f>
        <v>SV190-05740</v>
      </c>
      <c r="Q298" s="88" t="e">
        <f>_xlfn.XLOOKUP(B:B,DROPLIST!G:G,DROPLIST!H:H) &amp; RIGHT(C298,3) &amp; "-" &amp; RIGHT(D298,5) &amp; "-" &amp; IFERROR(LEFT(#REF!, FIND(" ",#REF!)-1),#REF!) &amp; "-" &amp; _xlfn.XLOOKUP(L:L,DROPLIST!D:D,DROPLIST!E:E)</f>
        <v>#REF!</v>
      </c>
      <c r="R298" s="88" t="str">
        <f>IF(N:N&lt;&gt;"APROVADO","N/A",IF(IFERROR(_xlfn.XLOOKUP(P:P,PROJETOS!A:A,PROJETOS!A:A),"INSERIR ID DE PROJETO")="INSERIR ID DE PROJETO","INSERIR ID DE PROJETO","PROJETO INSERIDO"))</f>
        <v>N/A</v>
      </c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</row>
    <row r="299" spans="1:132" s="22" customFormat="1" ht="20.100000000000001" customHeight="1" thickTop="1" thickBot="1" x14ac:dyDescent="0.3">
      <c r="A299" s="109">
        <v>45791</v>
      </c>
      <c r="B299" s="84" t="s">
        <v>19</v>
      </c>
      <c r="C299" s="84" t="s">
        <v>65</v>
      </c>
      <c r="D299" s="115">
        <v>800005741</v>
      </c>
      <c r="E299" s="132" t="str" cm="1">
        <f t="array" ref="E299">_xlfn.XLOOKUP(D299,Tabela2[[#All],[SAP Code]],Tabela2[[#All],[Supplier Name]])</f>
        <v>HBA HUTCHINSON BRASIL AUTOMOTIVE LT</v>
      </c>
      <c r="F299" s="85" t="s">
        <v>66</v>
      </c>
      <c r="G299" s="120">
        <v>1199998.8</v>
      </c>
      <c r="H299" s="86">
        <v>0</v>
      </c>
      <c r="I299" s="86">
        <v>0</v>
      </c>
      <c r="J299" s="87">
        <f t="shared" si="18"/>
        <v>0</v>
      </c>
      <c r="K299" s="87">
        <f t="shared" si="19"/>
        <v>0</v>
      </c>
      <c r="L299" s="85" t="s">
        <v>21</v>
      </c>
      <c r="M299" s="85" t="s">
        <v>22</v>
      </c>
      <c r="N299" s="85" t="s">
        <v>53</v>
      </c>
      <c r="O299" s="109"/>
      <c r="P299" s="88" t="str">
        <f>IF(D:D&gt;800000000,_xlfn.XLOOKUP(B:B,DROPLIST!G:G,DROPLIST!H:H)&amp;RIGHT(C299,3)&amp;"-"&amp;RIGHT(D299,5),_xlfn.XLOOKUP(B:B,DROPLIST!G:G,DROPLIST!H:H)&amp;RIGHT(C299,3)&amp;"-"&amp;_xlfn.XLOOKUP(D:D,Tabela2[SAP Code],Tabela2[Coluna1]))</f>
        <v>SV190-05741</v>
      </c>
      <c r="Q299" s="88" t="e">
        <f>_xlfn.XLOOKUP(B:B,DROPLIST!G:G,DROPLIST!H:H) &amp; RIGHT(C299,3) &amp; "-" &amp; RIGHT(D299,5) &amp; "-" &amp; IFERROR(LEFT(#REF!, FIND(" ",#REF!)-1),#REF!) &amp; "-" &amp; _xlfn.XLOOKUP(L:L,DROPLIST!D:D,DROPLIST!E:E)</f>
        <v>#REF!</v>
      </c>
      <c r="R299" s="88" t="str">
        <f>IF(N:N&lt;&gt;"APROVADO","N/A",IF(IFERROR(_xlfn.XLOOKUP(P:P,PROJETOS!A:A,PROJETOS!A:A),"INSERIR ID DE PROJETO")="INSERIR ID DE PROJETO","INSERIR ID DE PROJETO","PROJETO INSERIDO"))</f>
        <v>N/A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</row>
    <row r="300" spans="1:132" s="22" customFormat="1" ht="20.100000000000001" customHeight="1" thickTop="1" thickBot="1" x14ac:dyDescent="0.3">
      <c r="A300" s="109">
        <v>45791</v>
      </c>
      <c r="B300" s="84" t="s">
        <v>19</v>
      </c>
      <c r="C300" s="84" t="s">
        <v>65</v>
      </c>
      <c r="D300" s="115">
        <v>800014279</v>
      </c>
      <c r="E300" s="132" t="str" cm="1">
        <f t="array" ref="E300">_xlfn.XLOOKUP(D300,Tabela2[[#All],[SAP Code]],Tabela2[[#All],[Supplier Name]])</f>
        <v>GKN SINTER METALS LTDA</v>
      </c>
      <c r="F300" s="85" t="s">
        <v>66</v>
      </c>
      <c r="G300" s="120">
        <v>0</v>
      </c>
      <c r="H300" s="86"/>
      <c r="I300" s="86">
        <v>0</v>
      </c>
      <c r="J300" s="87">
        <f t="shared" si="18"/>
        <v>0</v>
      </c>
      <c r="K300" s="87">
        <f t="shared" si="19"/>
        <v>0</v>
      </c>
      <c r="L300" s="85" t="s">
        <v>21</v>
      </c>
      <c r="M300" s="85" t="s">
        <v>22</v>
      </c>
      <c r="N300" s="85" t="s">
        <v>53</v>
      </c>
      <c r="O300" s="109"/>
      <c r="P300" s="88" t="str">
        <f>IF(D:D&gt;800000000,_xlfn.XLOOKUP(B:B,DROPLIST!G:G,DROPLIST!H:H)&amp;RIGHT(C300,3)&amp;"-"&amp;RIGHT(D300,5),_xlfn.XLOOKUP(B:B,DROPLIST!G:G,DROPLIST!H:H)&amp;RIGHT(C300,3)&amp;"-"&amp;_xlfn.XLOOKUP(D:D,Tabela2[SAP Code],Tabela2[Coluna1]))</f>
        <v>SV190-14279</v>
      </c>
      <c r="Q300" s="88" t="e">
        <f>_xlfn.XLOOKUP(B:B,DROPLIST!G:G,DROPLIST!H:H) &amp; RIGHT(C300,3) &amp; "-" &amp; RIGHT(D300,5) &amp; "-" &amp; IFERROR(LEFT(#REF!, FIND(" ",#REF!)-1),#REF!) &amp; "-" &amp; _xlfn.XLOOKUP(L:L,DROPLIST!D:D,DROPLIST!E:E)</f>
        <v>#REF!</v>
      </c>
      <c r="R300" s="88" t="str">
        <f>IF(N:N&lt;&gt;"APROVADO","N/A",IF(IFERROR(_xlfn.XLOOKUP(P:P,PROJETOS!A:A,PROJETOS!A:A),"INSERIR ID DE PROJETO")="INSERIR ID DE PROJETO","INSERIR ID DE PROJETO","PROJETO INSERIDO"))</f>
        <v>N/A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</row>
    <row r="301" spans="1:132" s="22" customFormat="1" ht="20.100000000000001" customHeight="1" thickTop="1" thickBot="1" x14ac:dyDescent="0.3">
      <c r="A301" s="109">
        <v>45792</v>
      </c>
      <c r="B301" s="84" t="s">
        <v>67</v>
      </c>
      <c r="C301" s="84" t="s">
        <v>65</v>
      </c>
      <c r="D301" s="115">
        <v>800028822</v>
      </c>
      <c r="E301" s="132" t="str" cm="1">
        <f t="array" ref="E301">_xlfn.XLOOKUP(D301,Tabela2[[#All],[SAP Code]],Tabela2[[#All],[Supplier Name]])</f>
        <v>BONTAZ CENTRE B. I. C. A. LTDA</v>
      </c>
      <c r="F301" s="85" t="s">
        <v>66</v>
      </c>
      <c r="G301" s="120">
        <v>63000</v>
      </c>
      <c r="H301" s="86"/>
      <c r="I301" s="86">
        <v>0</v>
      </c>
      <c r="J301" s="87">
        <f t="shared" si="18"/>
        <v>0</v>
      </c>
      <c r="K301" s="87">
        <f t="shared" si="19"/>
        <v>0</v>
      </c>
      <c r="L301" s="85" t="s">
        <v>21</v>
      </c>
      <c r="M301" s="85" t="s">
        <v>22</v>
      </c>
      <c r="N301" s="85" t="s">
        <v>53</v>
      </c>
      <c r="O301" s="109"/>
      <c r="P301" s="88" t="str">
        <f>IF(D:D&gt;800000000,_xlfn.XLOOKUP(B:B,DROPLIST!G:G,DROPLIST!H:H)&amp;RIGHT(C301,3)&amp;"-"&amp;RIGHT(D301,5),_xlfn.XLOOKUP(B:B,DROPLIST!G:G,DROPLIST!H:H)&amp;RIGHT(C301,3)&amp;"-"&amp;_xlfn.XLOOKUP(D:D,Tabela2[SAP Code],Tabela2[Coluna1]))</f>
        <v>SV190-28822</v>
      </c>
      <c r="Q301" s="88" t="e">
        <f>_xlfn.XLOOKUP(B:B,DROPLIST!G:G,DROPLIST!H:H) &amp; RIGHT(C301,3) &amp; "-" &amp; RIGHT(D301,5) &amp; "-" &amp; IFERROR(LEFT(#REF!, FIND(" ",#REF!)-1),#REF!) &amp; "-" &amp; _xlfn.XLOOKUP(L:L,DROPLIST!D:D,DROPLIST!E:E)</f>
        <v>#REF!</v>
      </c>
      <c r="R301" s="88" t="str">
        <f>IF(N:N&lt;&gt;"APROVADO","N/A",IF(IFERROR(_xlfn.XLOOKUP(P:P,PROJETOS!A:A,PROJETOS!A:A),"INSERIR ID DE PROJETO")="INSERIR ID DE PROJETO","INSERIR ID DE PROJETO","PROJETO INSERIDO"))</f>
        <v>N/A</v>
      </c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</row>
    <row r="302" spans="1:132" s="22" customFormat="1" ht="20.100000000000001" customHeight="1" thickTop="1" thickBot="1" x14ac:dyDescent="0.3">
      <c r="A302" s="109">
        <v>45793</v>
      </c>
      <c r="B302" s="84" t="s">
        <v>19</v>
      </c>
      <c r="C302" s="84" t="s">
        <v>68</v>
      </c>
      <c r="D302" s="115">
        <v>800006612</v>
      </c>
      <c r="E302" s="132" t="str" cm="1">
        <f t="array" ref="E302">_xlfn.XLOOKUP(D302,Tabela2[[#All],[SAP Code]],Tabela2[[#All],[Supplier Name]])</f>
        <v>TW ESPUMAS LTDA</v>
      </c>
      <c r="F302" s="85" t="s">
        <v>69</v>
      </c>
      <c r="G302" s="120">
        <v>83864</v>
      </c>
      <c r="H302" s="86"/>
      <c r="I302" s="86">
        <v>0</v>
      </c>
      <c r="J302" s="87">
        <f t="shared" si="18"/>
        <v>0</v>
      </c>
      <c r="K302" s="87">
        <f t="shared" si="19"/>
        <v>0</v>
      </c>
      <c r="L302" s="85" t="s">
        <v>70</v>
      </c>
      <c r="M302" s="85" t="s">
        <v>22</v>
      </c>
      <c r="N302" s="85" t="s">
        <v>53</v>
      </c>
      <c r="O302" s="109"/>
      <c r="P302" s="88" t="str">
        <f>IF(D:D&gt;800000000,_xlfn.XLOOKUP(B:B,DROPLIST!G:G,DROPLIST!H:H)&amp;RIGHT(C302,3)&amp;"-"&amp;RIGHT(D302,5),_xlfn.XLOOKUP(B:B,DROPLIST!G:G,DROPLIST!H:H)&amp;RIGHT(C302,3)&amp;"-"&amp;_xlfn.XLOOKUP(D:D,Tabela2[SAP Code],Tabela2[Coluna1]))</f>
        <v>SV186-06612</v>
      </c>
      <c r="Q302" s="88" t="e">
        <f>_xlfn.XLOOKUP(B:B,DROPLIST!G:G,DROPLIST!H:H) &amp; RIGHT(C302,3) &amp; "-" &amp; RIGHT(D302,5) &amp; "-" &amp; IFERROR(LEFT(#REF!, FIND(" ",#REF!)-1),#REF!) &amp; "-" &amp; _xlfn.XLOOKUP(L:L,DROPLIST!D:D,DROPLIST!E:E)</f>
        <v>#REF!</v>
      </c>
      <c r="R302" s="88" t="str">
        <f>IF(N:N&lt;&gt;"APROVADO","N/A",IF(IFERROR(_xlfn.XLOOKUP(P:P,PROJETOS!A:A,PROJETOS!A:A),"INSERIR ID DE PROJETO")="INSERIR ID DE PROJETO","INSERIR ID DE PROJETO","PROJETO INSERIDO"))</f>
        <v>N/A</v>
      </c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</row>
    <row r="303" spans="1:132" s="22" customFormat="1" ht="20.100000000000001" customHeight="1" thickTop="1" thickBot="1" x14ac:dyDescent="0.3">
      <c r="A303" s="109">
        <v>45793</v>
      </c>
      <c r="B303" s="84" t="s">
        <v>19</v>
      </c>
      <c r="C303" s="130">
        <v>20250186</v>
      </c>
      <c r="D303" s="115">
        <v>800004559</v>
      </c>
      <c r="E303" s="132" t="str" cm="1">
        <f t="array" ref="E303">_xlfn.XLOOKUP(D303,Tabela2[[#All],[SAP Code]],Tabela2[[#All],[Supplier Name]])</f>
        <v>BROSE DO BRASIL LTDA</v>
      </c>
      <c r="F303" s="85" t="s">
        <v>69</v>
      </c>
      <c r="G303" s="120">
        <v>0</v>
      </c>
      <c r="H303" s="86"/>
      <c r="I303" s="86">
        <v>0</v>
      </c>
      <c r="J303" s="87">
        <f t="shared" si="18"/>
        <v>0</v>
      </c>
      <c r="K303" s="87">
        <f t="shared" si="19"/>
        <v>0</v>
      </c>
      <c r="L303" s="85" t="s">
        <v>70</v>
      </c>
      <c r="M303" s="85" t="s">
        <v>33</v>
      </c>
      <c r="N303" s="85" t="s">
        <v>53</v>
      </c>
      <c r="O303" s="109"/>
      <c r="P303" s="88" t="str">
        <f>IF(D:D&gt;800000000,_xlfn.XLOOKUP(B:B,DROPLIST!G:G,DROPLIST!H:H)&amp;RIGHT(C303,3)&amp;"-"&amp;RIGHT(D303,5),_xlfn.XLOOKUP(B:B,DROPLIST!G:G,DROPLIST!H:H)&amp;RIGHT(C303,3)&amp;"-"&amp;_xlfn.XLOOKUP(D:D,Tabela2[SAP Code],Tabela2[Coluna1]))</f>
        <v>SV186-04559</v>
      </c>
      <c r="Q303" s="88" t="e">
        <f>_xlfn.XLOOKUP(B:B,DROPLIST!G:G,DROPLIST!H:H) &amp; RIGHT(C303,3) &amp; "-" &amp; RIGHT(D303,5) &amp; "-" &amp; IFERROR(LEFT(#REF!, FIND(" ",#REF!)-1),#REF!) &amp; "-" &amp; _xlfn.XLOOKUP(L:L,DROPLIST!D:D,DROPLIST!E:E)</f>
        <v>#REF!</v>
      </c>
      <c r="R303" s="88" t="str">
        <f>IF(N:N&lt;&gt;"APROVADO","N/A",IF(IFERROR(_xlfn.XLOOKUP(P:P,PROJETOS!A:A,PROJETOS!A:A),"INSERIR ID DE PROJETO")="INSERIR ID DE PROJETO","INSERIR ID DE PROJETO","PROJETO INSERIDO"))</f>
        <v>N/A</v>
      </c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</row>
    <row r="304" spans="1:132" s="22" customFormat="1" ht="20.100000000000001" customHeight="1" thickTop="1" thickBot="1" x14ac:dyDescent="0.3">
      <c r="A304" s="109">
        <v>45793</v>
      </c>
      <c r="B304" s="84" t="s">
        <v>19</v>
      </c>
      <c r="C304" s="130">
        <v>20250186</v>
      </c>
      <c r="D304" s="115">
        <v>800027687</v>
      </c>
      <c r="E304" s="132" t="str" cm="1">
        <f t="array" ref="E304">_xlfn.XLOOKUP(D304,Tabela2[[#All],[SAP Code]],Tabela2[[#All],[Supplier Name]])</f>
        <v>BAOMARC SOLUCOES AUTOMOTIVAS BRASIL</v>
      </c>
      <c r="F304" s="85" t="s">
        <v>69</v>
      </c>
      <c r="G304" s="120">
        <v>550000</v>
      </c>
      <c r="H304" s="86"/>
      <c r="I304" s="86">
        <v>0</v>
      </c>
      <c r="J304" s="87">
        <f t="shared" si="18"/>
        <v>0</v>
      </c>
      <c r="K304" s="87">
        <f t="shared" si="19"/>
        <v>0</v>
      </c>
      <c r="L304" s="85" t="s">
        <v>70</v>
      </c>
      <c r="M304" s="85" t="s">
        <v>22</v>
      </c>
      <c r="N304" s="85" t="s">
        <v>53</v>
      </c>
      <c r="O304" s="109"/>
      <c r="P304" s="88" t="str">
        <f>IF(D:D&gt;800000000,_xlfn.XLOOKUP(B:B,DROPLIST!G:G,DROPLIST!H:H)&amp;RIGHT(C304,3)&amp;"-"&amp;RIGHT(D304,5),_xlfn.XLOOKUP(B:B,DROPLIST!G:G,DROPLIST!H:H)&amp;RIGHT(C304,3)&amp;"-"&amp;_xlfn.XLOOKUP(D:D,Tabela2[SAP Code],Tabela2[Coluna1]))</f>
        <v>SV186-27687</v>
      </c>
      <c r="Q304" s="88" t="e">
        <f>_xlfn.XLOOKUP(B:B,DROPLIST!G:G,DROPLIST!H:H) &amp; RIGHT(C304,3) &amp; "-" &amp; RIGHT(D304,5) &amp; "-" &amp; IFERROR(LEFT(#REF!, FIND(" ",#REF!)-1),#REF!) &amp; "-" &amp; _xlfn.XLOOKUP(L:L,DROPLIST!D:D,DROPLIST!E:E)</f>
        <v>#REF!</v>
      </c>
      <c r="R304" s="88" t="str">
        <f>IF(N:N&lt;&gt;"APROVADO","N/A",IF(IFERROR(_xlfn.XLOOKUP(P:P,PROJETOS!A:A,PROJETOS!A:A),"INSERIR ID DE PROJETO")="INSERIR ID DE PROJETO","INSERIR ID DE PROJETO","PROJETO INSERIDO"))</f>
        <v>N/A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</row>
    <row r="305" spans="1:132" s="22" customFormat="1" ht="20.100000000000001" customHeight="1" thickTop="1" thickBot="1" x14ac:dyDescent="0.3">
      <c r="A305" s="109">
        <v>45793</v>
      </c>
      <c r="B305" s="84" t="s">
        <v>19</v>
      </c>
      <c r="C305" s="130">
        <v>20250186</v>
      </c>
      <c r="D305" s="115">
        <v>800000823</v>
      </c>
      <c r="E305" s="132" t="str" cm="1">
        <f t="array" ref="E305">_xlfn.XLOOKUP(D305,Tabela2[[#All],[SAP Code]],Tabela2[[#All],[Supplier Name]])</f>
        <v>JOHNSON ELECTRIC AUTOMOTIVO BRASIL</v>
      </c>
      <c r="F305" s="85" t="s">
        <v>69</v>
      </c>
      <c r="G305" s="120">
        <v>0</v>
      </c>
      <c r="H305" s="86"/>
      <c r="I305" s="86">
        <v>0</v>
      </c>
      <c r="J305" s="87">
        <f t="shared" si="18"/>
        <v>0</v>
      </c>
      <c r="K305" s="87">
        <f t="shared" si="19"/>
        <v>0</v>
      </c>
      <c r="L305" s="85" t="s">
        <v>70</v>
      </c>
      <c r="M305" s="85" t="s">
        <v>30</v>
      </c>
      <c r="N305" s="85" t="s">
        <v>53</v>
      </c>
      <c r="O305" s="109"/>
      <c r="P305" s="88" t="str">
        <f>IF(D:D&gt;800000000,_xlfn.XLOOKUP(B:B,DROPLIST!G:G,DROPLIST!H:H)&amp;RIGHT(C305,3)&amp;"-"&amp;RIGHT(D305,5),_xlfn.XLOOKUP(B:B,DROPLIST!G:G,DROPLIST!H:H)&amp;RIGHT(C305,3)&amp;"-"&amp;_xlfn.XLOOKUP(D:D,Tabela2[SAP Code],Tabela2[Coluna1]))</f>
        <v>SV186-00823</v>
      </c>
      <c r="Q305" s="88" t="e">
        <f>_xlfn.XLOOKUP(B:B,DROPLIST!G:G,DROPLIST!H:H) &amp; RIGHT(C305,3) &amp; "-" &amp; RIGHT(D305,5) &amp; "-" &amp; IFERROR(LEFT(#REF!, FIND(" ",#REF!)-1),#REF!) &amp; "-" &amp; _xlfn.XLOOKUP(L:L,DROPLIST!D:D,DROPLIST!E:E)</f>
        <v>#REF!</v>
      </c>
      <c r="R305" s="88" t="str">
        <f>IF(N:N&lt;&gt;"APROVADO","N/A",IF(IFERROR(_xlfn.XLOOKUP(P:P,PROJETOS!A:A,PROJETOS!A:A),"INSERIR ID DE PROJETO")="INSERIR ID DE PROJETO","INSERIR ID DE PROJETO","PROJETO INSERIDO"))</f>
        <v>N/A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</row>
    <row r="306" spans="1:132" s="22" customFormat="1" ht="20.100000000000001" customHeight="1" thickTop="1" thickBot="1" x14ac:dyDescent="0.3">
      <c r="A306" s="109">
        <v>45796</v>
      </c>
      <c r="B306" s="84" t="s">
        <v>19</v>
      </c>
      <c r="C306" s="130">
        <v>20250190</v>
      </c>
      <c r="D306" s="115">
        <v>800006273</v>
      </c>
      <c r="E306" s="132" t="str" cm="1">
        <f t="array" ref="E306">_xlfn.XLOOKUP(D306,Tabela2[[#All],[SAP Code]],Tabela2[[#All],[Supplier Name]])</f>
        <v>NITERRA DO BRASIL LTDA</v>
      </c>
      <c r="F306" s="85" t="s">
        <v>66</v>
      </c>
      <c r="G306" s="120">
        <v>0</v>
      </c>
      <c r="H306" s="86"/>
      <c r="I306" s="86">
        <v>0</v>
      </c>
      <c r="J306" s="87">
        <f t="shared" si="18"/>
        <v>0</v>
      </c>
      <c r="K306" s="87">
        <f t="shared" si="19"/>
        <v>0</v>
      </c>
      <c r="L306" s="85" t="s">
        <v>21</v>
      </c>
      <c r="M306" s="85" t="s">
        <v>22</v>
      </c>
      <c r="N306" s="85" t="s">
        <v>53</v>
      </c>
      <c r="O306" s="109"/>
      <c r="P306" s="88" t="str">
        <f>IF(D:D&gt;800000000,_xlfn.XLOOKUP(B:B,DROPLIST!G:G,DROPLIST!H:H)&amp;RIGHT(C306,3)&amp;"-"&amp;RIGHT(D306,5),_xlfn.XLOOKUP(B:B,DROPLIST!G:G,DROPLIST!H:H)&amp;RIGHT(C306,3)&amp;"-"&amp;_xlfn.XLOOKUP(D:D,Tabela2[SAP Code],Tabela2[Coluna1]))</f>
        <v>SV190-06273</v>
      </c>
      <c r="Q306" s="88" t="e">
        <f>_xlfn.XLOOKUP(B:B,DROPLIST!G:G,DROPLIST!H:H) &amp; RIGHT(C306,3) &amp; "-" &amp; RIGHT(D306,5) &amp; "-" &amp; IFERROR(LEFT(#REF!, FIND(" ",#REF!)-1),#REF!) &amp; "-" &amp; _xlfn.XLOOKUP(L:L,DROPLIST!D:D,DROPLIST!E:E)</f>
        <v>#REF!</v>
      </c>
      <c r="R306" s="88" t="str">
        <f>IF(N:N&lt;&gt;"APROVADO","N/A",IF(IFERROR(_xlfn.XLOOKUP(P:P,PROJETOS!A:A,PROJETOS!A:A),"INSERIR ID DE PROJETO")="INSERIR ID DE PROJETO","INSERIR ID DE PROJETO","PROJETO INSERIDO"))</f>
        <v>N/A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</row>
    <row r="307" spans="1:132" s="22" customFormat="1" ht="20.100000000000001" customHeight="1" thickTop="1" thickBot="1" x14ac:dyDescent="0.3">
      <c r="A307" s="109">
        <v>45796</v>
      </c>
      <c r="B307" s="84" t="s">
        <v>19</v>
      </c>
      <c r="C307" s="130">
        <v>20250190</v>
      </c>
      <c r="D307" s="115">
        <v>800031340</v>
      </c>
      <c r="E307" s="132" t="str" cm="1">
        <f t="array" ref="E307">_xlfn.XLOOKUP(D307,Tabela2[[#All],[SAP Code]],Tabela2[[#All],[Supplier Name]])</f>
        <v>STAMPTEC IND COM PECAS ESTAMPADAS</v>
      </c>
      <c r="F307" s="85" t="s">
        <v>66</v>
      </c>
      <c r="G307" s="120">
        <v>0</v>
      </c>
      <c r="H307" s="86"/>
      <c r="I307" s="86">
        <v>0</v>
      </c>
      <c r="J307" s="87">
        <f t="shared" si="18"/>
        <v>0</v>
      </c>
      <c r="K307" s="87">
        <f t="shared" si="19"/>
        <v>0</v>
      </c>
      <c r="L307" s="85" t="s">
        <v>21</v>
      </c>
      <c r="M307" s="85" t="s">
        <v>22</v>
      </c>
      <c r="N307" s="85" t="s">
        <v>53</v>
      </c>
      <c r="O307" s="109"/>
      <c r="P307" s="88" t="str">
        <f>IF(D:D&gt;800000000,_xlfn.XLOOKUP(B:B,DROPLIST!G:G,DROPLIST!H:H)&amp;RIGHT(C307,3)&amp;"-"&amp;RIGHT(D307,5),_xlfn.XLOOKUP(B:B,DROPLIST!G:G,DROPLIST!H:H)&amp;RIGHT(C307,3)&amp;"-"&amp;_xlfn.XLOOKUP(D:D,Tabela2[SAP Code],Tabela2[Coluna1]))</f>
        <v>SV190-31340</v>
      </c>
      <c r="Q307" s="88" t="e">
        <f>_xlfn.XLOOKUP(B:B,DROPLIST!G:G,DROPLIST!H:H) &amp; RIGHT(C307,3) &amp; "-" &amp; RIGHT(D307,5) &amp; "-" &amp; IFERROR(LEFT(#REF!, FIND(" ",#REF!)-1),#REF!) &amp; "-" &amp; _xlfn.XLOOKUP(L:L,DROPLIST!D:D,DROPLIST!E:E)</f>
        <v>#REF!</v>
      </c>
      <c r="R307" s="88" t="str">
        <f>IF(N:N&lt;&gt;"APROVADO","N/A",IF(IFERROR(_xlfn.XLOOKUP(P:P,PROJETOS!A:A,PROJETOS!A:A),"INSERIR ID DE PROJETO")="INSERIR ID DE PROJETO","INSERIR ID DE PROJETO","PROJETO INSERIDO"))</f>
        <v>N/A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</row>
    <row r="308" spans="1:132" s="22" customFormat="1" ht="20.100000000000001" customHeight="1" thickTop="1" thickBot="1" x14ac:dyDescent="0.3">
      <c r="A308" s="109">
        <v>45796</v>
      </c>
      <c r="B308" s="84" t="s">
        <v>19</v>
      </c>
      <c r="C308" s="130">
        <v>20250186</v>
      </c>
      <c r="D308" s="115">
        <v>800030798</v>
      </c>
      <c r="E308" s="132" t="str" cm="1">
        <f t="array" ref="E308">_xlfn.XLOOKUP(D308,Tabela2[[#All],[SAP Code]],Tabela2[[#All],[Supplier Name]])</f>
        <v>TIBERINA AUT MG COMP MET IND</v>
      </c>
      <c r="F308" s="85" t="s">
        <v>69</v>
      </c>
      <c r="G308" s="120">
        <v>4029000</v>
      </c>
      <c r="H308" s="86"/>
      <c r="I308" s="86">
        <v>0</v>
      </c>
      <c r="J308" s="87">
        <f t="shared" si="18"/>
        <v>0</v>
      </c>
      <c r="K308" s="87">
        <f t="shared" si="19"/>
        <v>0</v>
      </c>
      <c r="L308" s="85" t="s">
        <v>70</v>
      </c>
      <c r="M308" s="85" t="s">
        <v>22</v>
      </c>
      <c r="N308" s="85" t="s">
        <v>53</v>
      </c>
      <c r="O308" s="109"/>
      <c r="P308" s="88" t="str">
        <f>IF(D:D&gt;800000000,_xlfn.XLOOKUP(B:B,DROPLIST!G:G,DROPLIST!H:H)&amp;RIGHT(C308,3)&amp;"-"&amp;RIGHT(D308,5),_xlfn.XLOOKUP(B:B,DROPLIST!G:G,DROPLIST!H:H)&amp;RIGHT(C308,3)&amp;"-"&amp;_xlfn.XLOOKUP(D:D,Tabela2[SAP Code],Tabela2[Coluna1]))</f>
        <v>SV186-30798</v>
      </c>
      <c r="Q308" s="88" t="e">
        <f>_xlfn.XLOOKUP(B:B,DROPLIST!G:G,DROPLIST!H:H) &amp; RIGHT(C308,3) &amp; "-" &amp; RIGHT(D308,5) &amp; "-" &amp; IFERROR(LEFT(#REF!, FIND(" ",#REF!)-1),#REF!) &amp; "-" &amp; _xlfn.XLOOKUP(L:L,DROPLIST!D:D,DROPLIST!E:E)</f>
        <v>#REF!</v>
      </c>
      <c r="R308" s="88" t="str">
        <f>IF(N:N&lt;&gt;"APROVADO","N/A",IF(IFERROR(_xlfn.XLOOKUP(P:P,PROJETOS!A:A,PROJETOS!A:A),"INSERIR ID DE PROJETO")="INSERIR ID DE PROJETO","INSERIR ID DE PROJETO","PROJETO INSERIDO"))</f>
        <v>N/A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</row>
    <row r="309" spans="1:132" s="22" customFormat="1" ht="20.100000000000001" customHeight="1" thickTop="1" thickBot="1" x14ac:dyDescent="0.3">
      <c r="A309" s="109">
        <v>45796</v>
      </c>
      <c r="B309" s="84" t="s">
        <v>19</v>
      </c>
      <c r="C309" s="130">
        <v>20250186</v>
      </c>
      <c r="D309" s="115">
        <v>800004348</v>
      </c>
      <c r="E309" s="132" t="str" cm="1">
        <f t="array" ref="E309">_xlfn.XLOOKUP(D309,Tabela2[[#All],[SAP Code]],Tabela2[[#All],[Supplier Name]])</f>
        <v>SEOYON INTECH FAB. DE SIST. INT. AU</v>
      </c>
      <c r="F309" s="85" t="s">
        <v>69</v>
      </c>
      <c r="G309" s="120">
        <v>335761.84</v>
      </c>
      <c r="H309" s="86"/>
      <c r="I309" s="86">
        <v>0</v>
      </c>
      <c r="J309" s="87">
        <f t="shared" si="18"/>
        <v>0</v>
      </c>
      <c r="K309" s="87">
        <f t="shared" si="19"/>
        <v>0</v>
      </c>
      <c r="L309" s="85" t="s">
        <v>70</v>
      </c>
      <c r="M309" s="85" t="s">
        <v>22</v>
      </c>
      <c r="N309" s="85" t="s">
        <v>53</v>
      </c>
      <c r="O309" s="109"/>
      <c r="P309" s="88" t="str">
        <f>IF(D:D&gt;800000000,_xlfn.XLOOKUP(B:B,DROPLIST!G:G,DROPLIST!H:H)&amp;RIGHT(C309,3)&amp;"-"&amp;RIGHT(D309,5),_xlfn.XLOOKUP(B:B,DROPLIST!G:G,DROPLIST!H:H)&amp;RIGHT(C309,3)&amp;"-"&amp;_xlfn.XLOOKUP(D:D,Tabela2[SAP Code],Tabela2[Coluna1]))</f>
        <v>SV186-04348</v>
      </c>
      <c r="Q309" s="88" t="e">
        <f>_xlfn.XLOOKUP(B:B,DROPLIST!G:G,DROPLIST!H:H) &amp; RIGHT(C309,3) &amp; "-" &amp; RIGHT(D309,5) &amp; "-" &amp; IFERROR(LEFT(#REF!, FIND(" ",#REF!)-1),#REF!) &amp; "-" &amp; _xlfn.XLOOKUP(L:L,DROPLIST!D:D,DROPLIST!E:E)</f>
        <v>#REF!</v>
      </c>
      <c r="R309" s="88" t="str">
        <f>IF(N:N&lt;&gt;"APROVADO","N/A",IF(IFERROR(_xlfn.XLOOKUP(P:P,PROJETOS!A:A,PROJETOS!A:A),"INSERIR ID DE PROJETO")="INSERIR ID DE PROJETO","INSERIR ID DE PROJETO","PROJETO INSERIDO"))</f>
        <v>N/A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</row>
    <row r="310" spans="1:132" s="22" customFormat="1" ht="20.100000000000001" customHeight="1" thickTop="1" thickBot="1" x14ac:dyDescent="0.3">
      <c r="A310" s="109">
        <v>45797</v>
      </c>
      <c r="B310" s="84" t="s">
        <v>19</v>
      </c>
      <c r="C310" s="130">
        <v>20250186</v>
      </c>
      <c r="D310" s="115">
        <v>800006192</v>
      </c>
      <c r="E310" s="132" t="str" cm="1">
        <f t="array" ref="E310">_xlfn.XLOOKUP(D310,Tabela2[[#All],[SAP Code]],Tabela2[[#All],[Supplier Name]])</f>
        <v>METALKRAFT S/A SISTEMAS AUTOMOTIVOS</v>
      </c>
      <c r="F310" s="85" t="s">
        <v>69</v>
      </c>
      <c r="G310" s="120">
        <v>559600</v>
      </c>
      <c r="H310" s="86"/>
      <c r="I310" s="86">
        <v>0</v>
      </c>
      <c r="J310" s="87">
        <f t="shared" si="18"/>
        <v>0</v>
      </c>
      <c r="K310" s="87">
        <f t="shared" si="19"/>
        <v>0</v>
      </c>
      <c r="L310" s="85" t="s">
        <v>70</v>
      </c>
      <c r="M310" s="85" t="s">
        <v>22</v>
      </c>
      <c r="N310" s="85" t="s">
        <v>53</v>
      </c>
      <c r="O310" s="109"/>
      <c r="P310" s="88" t="str">
        <f>IF(D:D&gt;800000000,_xlfn.XLOOKUP(B:B,DROPLIST!G:G,DROPLIST!H:H)&amp;RIGHT(C310,3)&amp;"-"&amp;RIGHT(D310,5),_xlfn.XLOOKUP(B:B,DROPLIST!G:G,DROPLIST!H:H)&amp;RIGHT(C310,3)&amp;"-"&amp;_xlfn.XLOOKUP(D:D,Tabela2[SAP Code],Tabela2[Coluna1]))</f>
        <v>SV186-06192</v>
      </c>
      <c r="Q310" s="88" t="e">
        <f>_xlfn.XLOOKUP(B:B,DROPLIST!G:G,DROPLIST!H:H) &amp; RIGHT(C310,3) &amp; "-" &amp; RIGHT(D310,5) &amp; "-" &amp; IFERROR(LEFT(#REF!, FIND(" ",#REF!)-1),#REF!) &amp; "-" &amp; _xlfn.XLOOKUP(L:L,DROPLIST!D:D,DROPLIST!E:E)</f>
        <v>#REF!</v>
      </c>
      <c r="R310" s="88" t="str">
        <f>IF(N:N&lt;&gt;"APROVADO","N/A",IF(IFERROR(_xlfn.XLOOKUP(P:P,PROJETOS!A:A,PROJETOS!A:A),"INSERIR ID DE PROJETO")="INSERIR ID DE PROJETO","INSERIR ID DE PROJETO","PROJETO INSERIDO"))</f>
        <v>N/A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</row>
    <row r="311" spans="1:132" s="22" customFormat="1" ht="20.100000000000001" customHeight="1" thickTop="1" thickBot="1" x14ac:dyDescent="0.3">
      <c r="A311" s="109">
        <v>45797</v>
      </c>
      <c r="B311" s="84" t="s">
        <v>19</v>
      </c>
      <c r="C311" s="130">
        <v>20250186</v>
      </c>
      <c r="D311" s="115">
        <v>800003602</v>
      </c>
      <c r="E311" s="132" t="str" cm="1">
        <f t="array" ref="E311">_xlfn.XLOOKUP(D311,Tabela2[[#All],[SAP Code]],Tabela2[[#All],[Supplier Name]])</f>
        <v>AUTOMETAL S  A</v>
      </c>
      <c r="F311" s="85" t="s">
        <v>69</v>
      </c>
      <c r="G311" s="120">
        <v>1900000</v>
      </c>
      <c r="H311" s="86"/>
      <c r="I311" s="86">
        <v>0</v>
      </c>
      <c r="J311" s="87">
        <f t="shared" si="18"/>
        <v>0</v>
      </c>
      <c r="K311" s="87">
        <f t="shared" si="19"/>
        <v>0</v>
      </c>
      <c r="L311" s="85" t="s">
        <v>70</v>
      </c>
      <c r="M311" s="85" t="s">
        <v>22</v>
      </c>
      <c r="N311" s="85" t="s">
        <v>53</v>
      </c>
      <c r="O311" s="109"/>
      <c r="P311" s="88" t="str">
        <f>IF(D:D&gt;800000000,_xlfn.XLOOKUP(B:B,DROPLIST!G:G,DROPLIST!H:H)&amp;RIGHT(C311,3)&amp;"-"&amp;RIGHT(D311,5),_xlfn.XLOOKUP(B:B,DROPLIST!G:G,DROPLIST!H:H)&amp;RIGHT(C311,3)&amp;"-"&amp;_xlfn.XLOOKUP(D:D,Tabela2[SAP Code],Tabela2[Coluna1]))</f>
        <v>SV186-03602</v>
      </c>
      <c r="Q311" s="88" t="e">
        <f>_xlfn.XLOOKUP(B:B,DROPLIST!G:G,DROPLIST!H:H) &amp; RIGHT(C311,3) &amp; "-" &amp; RIGHT(D311,5) &amp; "-" &amp; IFERROR(LEFT(#REF!, FIND(" ",#REF!)-1),#REF!) &amp; "-" &amp; _xlfn.XLOOKUP(L:L,DROPLIST!D:D,DROPLIST!E:E)</f>
        <v>#REF!</v>
      </c>
      <c r="R311" s="88" t="str">
        <f>IF(N:N&lt;&gt;"APROVADO","N/A",IF(IFERROR(_xlfn.XLOOKUP(P:P,PROJETOS!A:A,PROJETOS!A:A),"INSERIR ID DE PROJETO")="INSERIR ID DE PROJETO","INSERIR ID DE PROJETO","PROJETO INSERIDO"))</f>
        <v>N/A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</row>
    <row r="312" spans="1:132" s="22" customFormat="1" ht="20.100000000000001" customHeight="1" thickTop="1" thickBot="1" x14ac:dyDescent="0.3">
      <c r="A312" s="109">
        <v>45797</v>
      </c>
      <c r="B312" s="84" t="s">
        <v>19</v>
      </c>
      <c r="C312" s="130">
        <v>20250190</v>
      </c>
      <c r="D312" s="115">
        <v>800006220</v>
      </c>
      <c r="E312" s="132" t="str" cm="1">
        <f t="array" ref="E312">_xlfn.XLOOKUP(D312,Tabela2[[#All],[SAP Code]],Tabela2[[#All],[Supplier Name]])</f>
        <v>MAHLE METAL LEVE S.A.</v>
      </c>
      <c r="F312" s="85" t="s">
        <v>66</v>
      </c>
      <c r="G312" s="120">
        <v>0</v>
      </c>
      <c r="H312" s="86"/>
      <c r="I312" s="86">
        <v>0</v>
      </c>
      <c r="J312" s="87">
        <f t="shared" si="18"/>
        <v>0</v>
      </c>
      <c r="K312" s="87">
        <f t="shared" si="19"/>
        <v>0</v>
      </c>
      <c r="L312" s="85" t="s">
        <v>21</v>
      </c>
      <c r="M312" s="85" t="s">
        <v>22</v>
      </c>
      <c r="N312" s="85" t="s">
        <v>53</v>
      </c>
      <c r="O312" s="109"/>
      <c r="P312" s="88" t="str">
        <f>IF(D:D&gt;800000000,_xlfn.XLOOKUP(B:B,DROPLIST!G:G,DROPLIST!H:H)&amp;RIGHT(C312,3)&amp;"-"&amp;RIGHT(D312,5),_xlfn.XLOOKUP(B:B,DROPLIST!G:G,DROPLIST!H:H)&amp;RIGHT(C312,3)&amp;"-"&amp;_xlfn.XLOOKUP(D:D,Tabela2[SAP Code],Tabela2[Coluna1]))</f>
        <v>SV190-06220</v>
      </c>
      <c r="Q312" s="88" t="e">
        <f>_xlfn.XLOOKUP(B:B,DROPLIST!G:G,DROPLIST!H:H) &amp; RIGHT(C312,3) &amp; "-" &amp; RIGHT(D312,5) &amp; "-" &amp; IFERROR(LEFT(#REF!, FIND(" ",#REF!)-1),#REF!) &amp; "-" &amp; _xlfn.XLOOKUP(L:L,DROPLIST!D:D,DROPLIST!E:E)</f>
        <v>#REF!</v>
      </c>
      <c r="R312" s="88" t="str">
        <f>IF(N:N&lt;&gt;"APROVADO","N/A",IF(IFERROR(_xlfn.XLOOKUP(P:P,PROJETOS!A:A,PROJETOS!A:A),"INSERIR ID DE PROJETO")="INSERIR ID DE PROJETO","INSERIR ID DE PROJETO","PROJETO INSERIDO"))</f>
        <v>N/A</v>
      </c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</row>
    <row r="313" spans="1:132" s="22" customFormat="1" ht="20.100000000000001" customHeight="1" thickTop="1" thickBot="1" x14ac:dyDescent="0.3">
      <c r="A313" s="109">
        <v>45797</v>
      </c>
      <c r="B313" s="84" t="s">
        <v>19</v>
      </c>
      <c r="C313" s="130">
        <v>20250186</v>
      </c>
      <c r="D313" s="115">
        <v>800041167</v>
      </c>
      <c r="E313" s="132" t="str" cm="1">
        <f t="array" ref="E313">_xlfn.XLOOKUP(D313,Tabela2[[#All],[SAP Code]],Tabela2[[#All],[Supplier Name]])</f>
        <v>Merit Automotive Eletronics Sytems</v>
      </c>
      <c r="F313" s="85" t="s">
        <v>69</v>
      </c>
      <c r="G313" s="121">
        <v>1770120</v>
      </c>
      <c r="H313" s="86"/>
      <c r="I313" s="86">
        <v>0</v>
      </c>
      <c r="J313" s="87">
        <f t="shared" si="18"/>
        <v>0</v>
      </c>
      <c r="K313" s="87">
        <f t="shared" si="19"/>
        <v>0</v>
      </c>
      <c r="L313" s="85" t="s">
        <v>70</v>
      </c>
      <c r="M313" s="85" t="s">
        <v>22</v>
      </c>
      <c r="N313" s="85" t="s">
        <v>53</v>
      </c>
      <c r="O313" s="109"/>
      <c r="P313" s="88" t="str">
        <f>IF(D:D&gt;800000000,_xlfn.XLOOKUP(B:B,DROPLIST!G:G,DROPLIST!H:H)&amp;RIGHT(C313,3)&amp;"-"&amp;RIGHT(D313,5),_xlfn.XLOOKUP(B:B,DROPLIST!G:G,DROPLIST!H:H)&amp;RIGHT(C313,3)&amp;"-"&amp;_xlfn.XLOOKUP(D:D,Tabela2[SAP Code],Tabela2[Coluna1]))</f>
        <v>SV186-41167</v>
      </c>
      <c r="Q313" s="88" t="e">
        <f>_xlfn.XLOOKUP(B:B,DROPLIST!G:G,DROPLIST!H:H) &amp; RIGHT(C313,3) &amp; "-" &amp; RIGHT(D313,5) &amp; "-" &amp; IFERROR(LEFT(#REF!, FIND(" ",#REF!)-1),#REF!) &amp; "-" &amp; _xlfn.XLOOKUP(L:L,DROPLIST!D:D,DROPLIST!E:E)</f>
        <v>#REF!</v>
      </c>
      <c r="R313" s="88" t="str">
        <f>IF(N:N&lt;&gt;"APROVADO","N/A",IF(IFERROR(_xlfn.XLOOKUP(P:P,PROJETOS!A:A,PROJETOS!A:A),"INSERIR ID DE PROJETO")="INSERIR ID DE PROJETO","INSERIR ID DE PROJETO","PROJETO INSERIDO"))</f>
        <v>N/A</v>
      </c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</row>
    <row r="314" spans="1:132" s="22" customFormat="1" ht="20.100000000000001" customHeight="1" thickTop="1" thickBot="1" x14ac:dyDescent="0.3">
      <c r="A314" s="109">
        <v>45797</v>
      </c>
      <c r="B314" s="84" t="s">
        <v>19</v>
      </c>
      <c r="C314" s="130">
        <v>20250190</v>
      </c>
      <c r="D314" s="115">
        <v>800016859</v>
      </c>
      <c r="E314" s="132" t="str" cm="1">
        <f t="array" ref="E314">_xlfn.XLOOKUP(D314,Tabela2[[#All],[SAP Code]],Tabela2[[#All],[Supplier Name]])</f>
        <v>CONTINENTAL AUTOMOTIVE DO BRASIL LT</v>
      </c>
      <c r="F314" s="85" t="s">
        <v>66</v>
      </c>
      <c r="G314" s="120">
        <v>0</v>
      </c>
      <c r="H314" s="86"/>
      <c r="I314" s="86">
        <v>0</v>
      </c>
      <c r="J314" s="87">
        <f t="shared" si="18"/>
        <v>0</v>
      </c>
      <c r="K314" s="87">
        <f t="shared" si="19"/>
        <v>0</v>
      </c>
      <c r="L314" s="85" t="s">
        <v>21</v>
      </c>
      <c r="M314" s="85" t="s">
        <v>22</v>
      </c>
      <c r="N314" s="85" t="s">
        <v>53</v>
      </c>
      <c r="O314" s="109"/>
      <c r="P314" s="88" t="str">
        <f>IF(D:D&gt;800000000,_xlfn.XLOOKUP(B:B,DROPLIST!G:G,DROPLIST!H:H)&amp;RIGHT(C314,3)&amp;"-"&amp;RIGHT(D314,5),_xlfn.XLOOKUP(B:B,DROPLIST!G:G,DROPLIST!H:H)&amp;RIGHT(C314,3)&amp;"-"&amp;_xlfn.XLOOKUP(D:D,Tabela2[SAP Code],Tabela2[Coluna1]))</f>
        <v>SV190-16859</v>
      </c>
      <c r="Q314" s="88" t="e">
        <f>_xlfn.XLOOKUP(B:B,DROPLIST!G:G,DROPLIST!H:H) &amp; RIGHT(C314,3) &amp; "-" &amp; RIGHT(D314,5) &amp; "-" &amp; IFERROR(LEFT(#REF!, FIND(" ",#REF!)-1),#REF!) &amp; "-" &amp; _xlfn.XLOOKUP(L:L,DROPLIST!D:D,DROPLIST!E:E)</f>
        <v>#REF!</v>
      </c>
      <c r="R314" s="88" t="str">
        <f>IF(N:N&lt;&gt;"APROVADO","N/A",IF(IFERROR(_xlfn.XLOOKUP(P:P,PROJETOS!A:A,PROJETOS!A:A),"INSERIR ID DE PROJETO")="INSERIR ID DE PROJETO","INSERIR ID DE PROJETO","PROJETO INSERIDO"))</f>
        <v>N/A</v>
      </c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</row>
    <row r="315" spans="1:132" s="22" customFormat="1" ht="20.100000000000001" customHeight="1" thickTop="1" thickBot="1" x14ac:dyDescent="0.3">
      <c r="A315" s="109">
        <v>45797</v>
      </c>
      <c r="B315" s="84" t="s">
        <v>19</v>
      </c>
      <c r="C315" s="130">
        <v>20250190</v>
      </c>
      <c r="D315" s="115">
        <v>800021967</v>
      </c>
      <c r="E315" s="132" t="str" cm="1">
        <f t="array" ref="E315">_xlfn.XLOOKUP(D315,Tabela2[[#All],[SAP Code]],Tabela2[[#All],[Supplier Name]])</f>
        <v>CISER FIXADORES AUTOMOTIVOS S/A</v>
      </c>
      <c r="F315" s="85" t="s">
        <v>66</v>
      </c>
      <c r="G315" s="120">
        <v>0</v>
      </c>
      <c r="H315" s="86"/>
      <c r="I315" s="86">
        <v>0</v>
      </c>
      <c r="J315" s="87">
        <f t="shared" si="18"/>
        <v>0</v>
      </c>
      <c r="K315" s="87">
        <f t="shared" si="19"/>
        <v>0</v>
      </c>
      <c r="L315" s="85" t="s">
        <v>21</v>
      </c>
      <c r="M315" s="85" t="s">
        <v>22</v>
      </c>
      <c r="N315" s="85" t="s">
        <v>53</v>
      </c>
      <c r="O315" s="109"/>
      <c r="P315" s="88" t="str">
        <f>IF(D:D&gt;800000000,_xlfn.XLOOKUP(B:B,DROPLIST!G:G,DROPLIST!H:H)&amp;RIGHT(C315,3)&amp;"-"&amp;RIGHT(D315,5),_xlfn.XLOOKUP(B:B,DROPLIST!G:G,DROPLIST!H:H)&amp;RIGHT(C315,3)&amp;"-"&amp;_xlfn.XLOOKUP(D:D,Tabela2[SAP Code],Tabela2[Coluna1]))</f>
        <v>SV190-21967</v>
      </c>
      <c r="Q315" s="88" t="e">
        <f>_xlfn.XLOOKUP(B:B,DROPLIST!G:G,DROPLIST!H:H) &amp; RIGHT(C315,3) &amp; "-" &amp; RIGHT(D315,5) &amp; "-" &amp; IFERROR(LEFT(#REF!, FIND(" ",#REF!)-1),#REF!) &amp; "-" &amp; _xlfn.XLOOKUP(L:L,DROPLIST!D:D,DROPLIST!E:E)</f>
        <v>#REF!</v>
      </c>
      <c r="R315" s="88" t="str">
        <f>IF(N:N&lt;&gt;"APROVADO","N/A",IF(IFERROR(_xlfn.XLOOKUP(P:P,PROJETOS!A:A,PROJETOS!A:A),"INSERIR ID DE PROJETO")="INSERIR ID DE PROJETO","INSERIR ID DE PROJETO","PROJETO INSERIDO"))</f>
        <v>N/A</v>
      </c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</row>
    <row r="316" spans="1:132" s="22" customFormat="1" ht="20.100000000000001" customHeight="1" thickTop="1" thickBot="1" x14ac:dyDescent="0.3">
      <c r="A316" s="109">
        <v>45793</v>
      </c>
      <c r="B316" s="84" t="s">
        <v>19</v>
      </c>
      <c r="C316" s="130">
        <v>20250185</v>
      </c>
      <c r="D316" s="115">
        <v>700000213</v>
      </c>
      <c r="E316" s="132" t="str" cm="1">
        <f t="array" ref="E316">_xlfn.XLOOKUP(D316,Tabela2[[#All],[SAP Code]],Tabela2[[#All],[Supplier Name]])</f>
        <v xml:space="preserve"> LEONI </v>
      </c>
      <c r="F316" s="85" t="s">
        <v>71</v>
      </c>
      <c r="G316" s="120">
        <v>8012</v>
      </c>
      <c r="H316" s="86">
        <v>8012</v>
      </c>
      <c r="I316" s="86">
        <v>0</v>
      </c>
      <c r="J316" s="87">
        <f t="shared" si="18"/>
        <v>8012</v>
      </c>
      <c r="K316" s="87">
        <f t="shared" si="19"/>
        <v>8012</v>
      </c>
      <c r="L316" s="85" t="s">
        <v>72</v>
      </c>
      <c r="M316" s="85" t="s">
        <v>73</v>
      </c>
      <c r="N316" s="85" t="s">
        <v>53</v>
      </c>
      <c r="O316" s="109"/>
      <c r="P316" s="88" t="str">
        <f>IF(D:D&gt;800000000,_xlfn.XLOOKUP(B:B,DROPLIST!G:G,DROPLIST!H:H)&amp;RIGHT(C316,3)&amp;"-"&amp;RIGHT(D316,5),_xlfn.XLOOKUP(B:B,DROPLIST!G:G,DROPLIST!H:H)&amp;RIGHT(C316,3)&amp;"-"&amp;_xlfn.XLOOKUP(D:D,Tabela2[SAP Code],Tabela2[Coluna1]))</f>
        <v>SV185-LEONI</v>
      </c>
      <c r="Q316" s="88" t="e">
        <f>_xlfn.XLOOKUP(B:B,DROPLIST!G:G,DROPLIST!H:H) &amp; RIGHT(C316,3) &amp; "-" &amp; RIGHT(D316,5) &amp; "-" &amp; IFERROR(LEFT(#REF!, FIND(" ",#REF!)-1),#REF!) &amp; "-" &amp; _xlfn.XLOOKUP(L:L,DROPLIST!D:D,DROPLIST!E:E)</f>
        <v>#REF!</v>
      </c>
      <c r="R316" s="88" t="str">
        <f>IF(N:N&lt;&gt;"APROVADO","N/A",IF(IFERROR(_xlfn.XLOOKUP(P:P,PROJETOS!A:A,PROJETOS!A:A),"INSERIR ID DE PROJETO")="INSERIR ID DE PROJETO","INSERIR ID DE PROJETO","PROJETO INSERIDO"))</f>
        <v>N/A</v>
      </c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</row>
    <row r="317" spans="1:132" s="22" customFormat="1" ht="20.100000000000001" customHeight="1" thickTop="1" thickBot="1" x14ac:dyDescent="0.3">
      <c r="A317" s="109">
        <v>45791</v>
      </c>
      <c r="B317" s="84" t="s">
        <v>19</v>
      </c>
      <c r="C317" s="130">
        <v>20250185</v>
      </c>
      <c r="D317" s="115">
        <v>800045273</v>
      </c>
      <c r="E317" s="132" t="str" cm="1">
        <f t="array" ref="E317">_xlfn.XLOOKUP(D317,Tabela2[[#All],[SAP Code]],Tabela2[[#All],[Supplier Name]])</f>
        <v>CMP COMPONENTES E MODULOS PLASTICOS</v>
      </c>
      <c r="F317" s="85" t="s">
        <v>71</v>
      </c>
      <c r="G317" s="120">
        <v>240000</v>
      </c>
      <c r="H317" s="86">
        <v>0</v>
      </c>
      <c r="I317" s="86">
        <v>0</v>
      </c>
      <c r="J317" s="87">
        <f t="shared" si="18"/>
        <v>0</v>
      </c>
      <c r="K317" s="87">
        <f t="shared" si="19"/>
        <v>0</v>
      </c>
      <c r="L317" s="85" t="s">
        <v>74</v>
      </c>
      <c r="M317" s="85" t="s">
        <v>73</v>
      </c>
      <c r="N317" s="85" t="s">
        <v>28</v>
      </c>
      <c r="O317" s="109">
        <v>45803</v>
      </c>
      <c r="P317" s="88" t="str">
        <f>IF(D:D&gt;800000000,_xlfn.XLOOKUP(B:B,DROPLIST!G:G,DROPLIST!H:H)&amp;RIGHT(C317,3)&amp;"-"&amp;RIGHT(D317,5),_xlfn.XLOOKUP(B:B,DROPLIST!G:G,DROPLIST!H:H)&amp;RIGHT(C317,3)&amp;"-"&amp;_xlfn.XLOOKUP(D:D,Tabela2[SAP Code],Tabela2[Coluna1]))</f>
        <v>SV185-45273</v>
      </c>
      <c r="Q317" s="88" t="e">
        <f>_xlfn.XLOOKUP(B:B,DROPLIST!G:G,DROPLIST!H:H) &amp; RIGHT(C317,3) &amp; "-" &amp; RIGHT(D317,5) &amp; "-" &amp; IFERROR(LEFT(#REF!, FIND(" ",#REF!)-1),#REF!) &amp; "-" &amp; _xlfn.XLOOKUP(L:L,DROPLIST!D:D,DROPLIST!E:E)</f>
        <v>#REF!</v>
      </c>
      <c r="R317" s="88" t="str">
        <f>IF(N:N&lt;&gt;"APROVADO","N/A",IF(IFERROR(_xlfn.XLOOKUP(P:P,PROJETOS!A:A,PROJETOS!A:A),"INSERIR ID DE PROJETO")="INSERIR ID DE PROJETO","INSERIR ID DE PROJETO","PROJETO INSERIDO"))</f>
        <v>N/A</v>
      </c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</row>
    <row r="318" spans="1:132" s="22" customFormat="1" ht="20.100000000000001" customHeight="1" thickTop="1" thickBot="1" x14ac:dyDescent="0.3">
      <c r="A318" s="109">
        <v>45796</v>
      </c>
      <c r="B318" s="84" t="s">
        <v>19</v>
      </c>
      <c r="C318" s="130">
        <v>20250190</v>
      </c>
      <c r="D318" s="115">
        <v>800041377</v>
      </c>
      <c r="E318" s="132" t="str" cm="1">
        <f t="array" ref="E318">_xlfn.XLOOKUP(D318,Tabela2[[#All],[SAP Code]],Tabela2[[#All],[Supplier Name]])</f>
        <v>THYSSENKRUPP BRASIL LTDA</v>
      </c>
      <c r="F318" s="85" t="s">
        <v>66</v>
      </c>
      <c r="G318" s="120">
        <v>20000000000</v>
      </c>
      <c r="H318" s="86"/>
      <c r="I318" s="86"/>
      <c r="J318" s="87">
        <f>H318-I318</f>
        <v>0</v>
      </c>
      <c r="K318" s="87">
        <f t="shared" si="19"/>
        <v>0</v>
      </c>
      <c r="L318" s="85" t="s">
        <v>21</v>
      </c>
      <c r="M318" s="85" t="s">
        <v>22</v>
      </c>
      <c r="N318" s="85" t="s">
        <v>53</v>
      </c>
      <c r="O318" s="109"/>
      <c r="P318" s="88" t="str">
        <f>IF(D:D&gt;800000000,_xlfn.XLOOKUP(B:B,DROPLIST!G:G,DROPLIST!H:H)&amp;RIGHT(C318,3)&amp;"-"&amp;RIGHT(D318,5),_xlfn.XLOOKUP(B:B,DROPLIST!G:G,DROPLIST!H:H)&amp;RIGHT(C318,3)&amp;"-"&amp;_xlfn.XLOOKUP(D:D,Tabela2[SAP Code],Tabela2[Coluna1]))</f>
        <v>SV190-41377</v>
      </c>
      <c r="Q318" s="88" t="e">
        <f>_xlfn.XLOOKUP(B:B,DROPLIST!G:G,DROPLIST!H:H) &amp; RIGHT(C318,3) &amp; "-" &amp; RIGHT(D318,5) &amp; "-" &amp; IFERROR(LEFT(#REF!, FIND(" ",#REF!)-1),#REF!) &amp; "-" &amp; _xlfn.XLOOKUP(L:L,DROPLIST!D:D,DROPLIST!E:E)</f>
        <v>#REF!</v>
      </c>
      <c r="R318" s="88" t="str">
        <f>IF(N:N&lt;&gt;"APROVADO","N/A",IF(IFERROR(_xlfn.XLOOKUP(P:P,PROJETOS!A:A,PROJETOS!A:A),"INSERIR ID DE PROJETO")="INSERIR ID DE PROJETO","INSERIR ID DE PROJETO","PROJETO INSERIDO"))</f>
        <v>N/A</v>
      </c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</row>
    <row r="319" spans="1:132" s="22" customFormat="1" ht="20.100000000000001" customHeight="1" thickTop="1" thickBot="1" x14ac:dyDescent="0.3">
      <c r="A319" s="109">
        <v>45730</v>
      </c>
      <c r="B319" s="84" t="s">
        <v>33</v>
      </c>
      <c r="C319" s="84" t="s">
        <v>40</v>
      </c>
      <c r="D319" s="115">
        <v>800046899</v>
      </c>
      <c r="E319" s="132" t="str" cm="1">
        <f t="array" ref="E319">_xlfn.XLOOKUP(D319,Tabela2[[#All],[SAP Code]],Tabela2[[#All],[Supplier Name]])</f>
        <v>METALSIDER LTDA</v>
      </c>
      <c r="F319" s="85" t="s">
        <v>75</v>
      </c>
      <c r="G319" s="120">
        <v>1157000</v>
      </c>
      <c r="H319" s="86">
        <v>1157000</v>
      </c>
      <c r="I319" s="86">
        <v>1157000</v>
      </c>
      <c r="J319" s="87">
        <f t="shared" si="18"/>
        <v>0</v>
      </c>
      <c r="K319" s="87">
        <f t="shared" si="19"/>
        <v>0</v>
      </c>
      <c r="L319" s="85" t="s">
        <v>44</v>
      </c>
      <c r="M319" s="85" t="s">
        <v>22</v>
      </c>
      <c r="N319" s="85" t="s">
        <v>23</v>
      </c>
      <c r="O319" s="109">
        <v>45772</v>
      </c>
      <c r="P319" s="88" t="str">
        <f>IF(D:D&gt;800000000,_xlfn.XLOOKUP(B:B,DROPLIST!G:G,DROPLIST!H:H)&amp;RIGHT(C319,3)&amp;"-"&amp;RIGHT(D319,5),_xlfn.XLOOKUP(B:B,DROPLIST!G:G,DROPLIST!H:H)&amp;RIGHT(C319,3)&amp;"-"&amp;_xlfn.XLOOKUP(D:D,Tabela2[SAP Code],Tabela2[Coluna1]))</f>
        <v>SR--46899</v>
      </c>
      <c r="Q319" s="88" t="e">
        <f>_xlfn.XLOOKUP(B:B,DROPLIST!G:G,DROPLIST!H:H) &amp; RIGHT(C319,3) &amp; "-" &amp; RIGHT(D319,5) &amp; "-" &amp; IFERROR(LEFT(#REF!, FIND(" ",#REF!)-1),#REF!) &amp; "-" &amp; _xlfn.XLOOKUP(L:L,DROPLIST!D:D,DROPLIST!E:E)</f>
        <v>#REF!</v>
      </c>
      <c r="R319" s="88" t="str">
        <f>IF(N:N&lt;&gt;"APROVADO","N/A",IF(IFERROR(_xlfn.XLOOKUP(P:P,PROJETOS!A:A,PROJETOS!A:A),"INSERIR ID DE PROJETO")="INSERIR ID DE PROJETO","INSERIR ID DE PROJETO","PROJETO INSERIDO"))</f>
        <v>PROJETO INSERIDO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</row>
    <row r="320" spans="1:132" s="22" customFormat="1" ht="20.100000000000001" customHeight="1" thickTop="1" thickBot="1" x14ac:dyDescent="0.3">
      <c r="A320" s="109">
        <v>45796</v>
      </c>
      <c r="B320" s="84" t="s">
        <v>19</v>
      </c>
      <c r="C320" s="130">
        <v>20250190</v>
      </c>
      <c r="D320" s="115">
        <v>800002588</v>
      </c>
      <c r="E320" s="132" t="str" cm="1">
        <f t="array" ref="E320">_xlfn.XLOOKUP(D320,Tabela2[[#All],[SAP Code]],Tabela2[[#All],[Supplier Name]])</f>
        <v>DANA INDUSTRIAS LTDA</v>
      </c>
      <c r="F320" s="85" t="s">
        <v>66</v>
      </c>
      <c r="G320" s="120">
        <v>5500000</v>
      </c>
      <c r="H320" s="86"/>
      <c r="I320" s="86">
        <v>0</v>
      </c>
      <c r="J320" s="87">
        <f t="shared" si="18"/>
        <v>0</v>
      </c>
      <c r="K320" s="87">
        <f t="shared" si="19"/>
        <v>0</v>
      </c>
      <c r="L320" s="85" t="s">
        <v>21</v>
      </c>
      <c r="M320" s="85" t="s">
        <v>22</v>
      </c>
      <c r="N320" s="85" t="s">
        <v>53</v>
      </c>
      <c r="O320" s="109"/>
      <c r="P320" s="88" t="str">
        <f>IF(D:D&gt;800000000,_xlfn.XLOOKUP(B:B,DROPLIST!G:G,DROPLIST!H:H)&amp;RIGHT(C320,3)&amp;"-"&amp;RIGHT(D320,5),_xlfn.XLOOKUP(B:B,DROPLIST!G:G,DROPLIST!H:H)&amp;RIGHT(C320,3)&amp;"-"&amp;_xlfn.XLOOKUP(D:D,Tabela2[SAP Code],Tabela2[Coluna1]))</f>
        <v>SV190-02588</v>
      </c>
      <c r="Q320" s="88" t="e">
        <f>_xlfn.XLOOKUP(B:B,DROPLIST!G:G,DROPLIST!H:H) &amp; RIGHT(C320,3) &amp; "-" &amp; RIGHT(D320,5) &amp; "-" &amp; IFERROR(LEFT(#REF!, FIND(" ",#REF!)-1),#REF!) &amp; "-" &amp; _xlfn.XLOOKUP(L:L,DROPLIST!D:D,DROPLIST!E:E)</f>
        <v>#REF!</v>
      </c>
      <c r="R320" s="88" t="str">
        <f>IF(N:N&lt;&gt;"APROVADO","N/A",IF(IFERROR(_xlfn.XLOOKUP(P:P,PROJETOS!A:A,PROJETOS!A:A),"INSERIR ID DE PROJETO")="INSERIR ID DE PROJETO","INSERIR ID DE PROJETO","PROJETO INSERIDO"))</f>
        <v>N/A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</row>
    <row r="321" spans="1:132" s="22" customFormat="1" ht="20.100000000000001" customHeight="1" thickTop="1" thickBot="1" x14ac:dyDescent="0.3">
      <c r="A321" s="109">
        <v>45793</v>
      </c>
      <c r="B321" s="84" t="s">
        <v>19</v>
      </c>
      <c r="C321" s="130">
        <v>20250186</v>
      </c>
      <c r="D321" s="115">
        <v>800006357</v>
      </c>
      <c r="E321" s="132" t="str" cm="1">
        <f t="array" ref="E321">_xlfn.XLOOKUP(D321,Tabela2[[#All],[SAP Code]],Tabela2[[#All],[Supplier Name]])</f>
        <v>PLASCAR IND. DE COMPONENTES PLASTIC</v>
      </c>
      <c r="F321" s="85" t="s">
        <v>69</v>
      </c>
      <c r="G321" s="121">
        <v>757500</v>
      </c>
      <c r="H321" s="86"/>
      <c r="I321" s="86">
        <v>0</v>
      </c>
      <c r="J321" s="87">
        <f t="shared" ref="J321:J379" si="20">H321-I321</f>
        <v>0</v>
      </c>
      <c r="K321" s="87">
        <f t="shared" si="19"/>
        <v>0</v>
      </c>
      <c r="L321" s="85" t="s">
        <v>70</v>
      </c>
      <c r="M321" s="85" t="s">
        <v>22</v>
      </c>
      <c r="N321" s="85" t="s">
        <v>53</v>
      </c>
      <c r="O321" s="109"/>
      <c r="P321" s="88" t="str">
        <f>IF(D:D&gt;800000000,_xlfn.XLOOKUP(B:B,DROPLIST!G:G,DROPLIST!H:H)&amp;RIGHT(C321,3)&amp;"-"&amp;RIGHT(D321,5),_xlfn.XLOOKUP(B:B,DROPLIST!G:G,DROPLIST!H:H)&amp;RIGHT(C321,3)&amp;"-"&amp;_xlfn.XLOOKUP(D:D,Tabela2[SAP Code],Tabela2[Coluna1]))</f>
        <v>SV186-06357</v>
      </c>
      <c r="Q321" s="88" t="e">
        <f>_xlfn.XLOOKUP(B:B,DROPLIST!G:G,DROPLIST!H:H) &amp; RIGHT(C321,3) &amp; "-" &amp; RIGHT(D321,5) &amp; "-" &amp; IFERROR(LEFT(#REF!, FIND(" ",#REF!)-1),#REF!) &amp; "-" &amp; _xlfn.XLOOKUP(L:L,DROPLIST!D:D,DROPLIST!E:E)</f>
        <v>#REF!</v>
      </c>
      <c r="R321" s="88" t="str">
        <f>IF(N:N&lt;&gt;"APROVADO","N/A",IF(IFERROR(_xlfn.XLOOKUP(P:P,PROJETOS!A:A,PROJETOS!A:A),"INSERIR ID DE PROJETO")="INSERIR ID DE PROJETO","INSERIR ID DE PROJETO","PROJETO INSERIDO"))</f>
        <v>N/A</v>
      </c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</row>
    <row r="322" spans="1:132" s="22" customFormat="1" ht="20.100000000000001" customHeight="1" thickTop="1" thickBot="1" x14ac:dyDescent="0.3">
      <c r="A322" s="109">
        <v>45798</v>
      </c>
      <c r="B322" s="84" t="s">
        <v>19</v>
      </c>
      <c r="C322" s="130">
        <v>20250190</v>
      </c>
      <c r="D322" s="115">
        <v>800005848</v>
      </c>
      <c r="E322" s="132" t="str" cm="1">
        <f t="array" ref="E322">_xlfn.XLOOKUP(D322,Tabela2[[#All],[SAP Code]],Tabela2[[#All],[Supplier Name]])</f>
        <v>A. RAYMOND BRASIL LTDA</v>
      </c>
      <c r="F322" s="85" t="s">
        <v>66</v>
      </c>
      <c r="G322" s="121">
        <v>600000</v>
      </c>
      <c r="H322" s="86">
        <v>0</v>
      </c>
      <c r="I322" s="86">
        <v>0</v>
      </c>
      <c r="J322" s="87">
        <f t="shared" si="20"/>
        <v>0</v>
      </c>
      <c r="K322" s="87">
        <f t="shared" si="19"/>
        <v>0</v>
      </c>
      <c r="L322" s="85" t="s">
        <v>21</v>
      </c>
      <c r="M322" s="85" t="s">
        <v>22</v>
      </c>
      <c r="N322" s="85" t="s">
        <v>53</v>
      </c>
      <c r="O322" s="109"/>
      <c r="P322" s="88" t="str">
        <f>IF(D:D&gt;800000000,_xlfn.XLOOKUP(B:B,DROPLIST!G:G,DROPLIST!H:H)&amp;RIGHT(C322,3)&amp;"-"&amp;RIGHT(D322,5),_xlfn.XLOOKUP(B:B,DROPLIST!G:G,DROPLIST!H:H)&amp;RIGHT(C322,3)&amp;"-"&amp;_xlfn.XLOOKUP(D:D,Tabela2[SAP Code],Tabela2[Coluna1]))</f>
        <v>SV190-05848</v>
      </c>
      <c r="Q322" s="88" t="e">
        <f>_xlfn.XLOOKUP(B:B,DROPLIST!G:G,DROPLIST!H:H) &amp; RIGHT(C322,3) &amp; "-" &amp; RIGHT(D322,5) &amp; "-" &amp; IFERROR(LEFT(#REF!, FIND(" ",#REF!)-1),#REF!) &amp; "-" &amp; _xlfn.XLOOKUP(L:L,DROPLIST!D:D,DROPLIST!E:E)</f>
        <v>#REF!</v>
      </c>
      <c r="R322" s="88" t="str">
        <f>IF(N:N&lt;&gt;"APROVADO","N/A",IF(IFERROR(_xlfn.XLOOKUP(P:P,PROJETOS!A:A,PROJETOS!A:A),"INSERIR ID DE PROJETO")="INSERIR ID DE PROJETO","INSERIR ID DE PROJETO","PROJETO INSERIDO"))</f>
        <v>N/A</v>
      </c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</row>
    <row r="323" spans="1:132" s="22" customFormat="1" ht="20.100000000000001" customHeight="1" thickTop="1" thickBot="1" x14ac:dyDescent="0.3">
      <c r="A323" s="109">
        <v>45798</v>
      </c>
      <c r="B323" s="84" t="s">
        <v>19</v>
      </c>
      <c r="C323" s="130">
        <v>20250190</v>
      </c>
      <c r="D323" s="115">
        <v>800029515</v>
      </c>
      <c r="E323" s="132" t="str" cm="1">
        <f t="array" ref="E323">_xlfn.XLOOKUP(D323,Tabela2[[#All],[SAP Code]],Tabela2[[#All],[Supplier Name]])</f>
        <v>ELDOR DO BRASIL COMPONENTES AUT LTD</v>
      </c>
      <c r="F323" s="85" t="s">
        <v>66</v>
      </c>
      <c r="G323" s="120">
        <v>13000000</v>
      </c>
      <c r="H323" s="86"/>
      <c r="I323" s="86">
        <v>0</v>
      </c>
      <c r="J323" s="87">
        <f t="shared" si="20"/>
        <v>0</v>
      </c>
      <c r="K323" s="87">
        <f t="shared" si="19"/>
        <v>0</v>
      </c>
      <c r="L323" s="85" t="s">
        <v>21</v>
      </c>
      <c r="M323" s="85" t="s">
        <v>22</v>
      </c>
      <c r="N323" s="85" t="s">
        <v>53</v>
      </c>
      <c r="O323" s="109"/>
      <c r="P323" s="88" t="str">
        <f>IF(D:D&gt;800000000,_xlfn.XLOOKUP(B:B,DROPLIST!G:G,DROPLIST!H:H)&amp;RIGHT(C323,3)&amp;"-"&amp;RIGHT(D323,5),_xlfn.XLOOKUP(B:B,DROPLIST!G:G,DROPLIST!H:H)&amp;RIGHT(C323,3)&amp;"-"&amp;_xlfn.XLOOKUP(D:D,Tabela2[SAP Code],Tabela2[Coluna1]))</f>
        <v>SV190-29515</v>
      </c>
      <c r="Q323" s="88" t="e">
        <f>_xlfn.XLOOKUP(B:B,DROPLIST!G:G,DROPLIST!H:H) &amp; RIGHT(C323,3) &amp; "-" &amp; RIGHT(D323,5) &amp; "-" &amp; IFERROR(LEFT(#REF!, FIND(" ",#REF!)-1),#REF!) &amp; "-" &amp; _xlfn.XLOOKUP(L:L,DROPLIST!D:D,DROPLIST!E:E)</f>
        <v>#REF!</v>
      </c>
      <c r="R323" s="88" t="str">
        <f>IF(N:N&lt;&gt;"APROVADO","N/A",IF(IFERROR(_xlfn.XLOOKUP(P:P,PROJETOS!A:A,PROJETOS!A:A),"INSERIR ID DE PROJETO")="INSERIR ID DE PROJETO","INSERIR ID DE PROJETO","PROJETO INSERIDO"))</f>
        <v>N/A</v>
      </c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</row>
    <row r="324" spans="1:132" s="22" customFormat="1" ht="20.100000000000001" customHeight="1" thickTop="1" thickBot="1" x14ac:dyDescent="0.3">
      <c r="A324" s="109">
        <v>45798</v>
      </c>
      <c r="B324" s="84" t="s">
        <v>19</v>
      </c>
      <c r="C324" s="130">
        <v>20250190</v>
      </c>
      <c r="D324" s="130">
        <v>800042863</v>
      </c>
      <c r="E324" s="132" t="str" cm="1">
        <f t="array" ref="E324">_xlfn.XLOOKUP(D324,Tabela2[[#All],[SAP Code]],Tabela2[[#All],[Supplier Name]])</f>
        <v>EAGLE DO BRASIL LTDA</v>
      </c>
      <c r="F324" s="85" t="s">
        <v>66</v>
      </c>
      <c r="G324" s="120">
        <v>2.02</v>
      </c>
      <c r="H324" s="86"/>
      <c r="I324" s="86">
        <v>0</v>
      </c>
      <c r="J324" s="87">
        <f t="shared" si="20"/>
        <v>0</v>
      </c>
      <c r="K324" s="87">
        <f t="shared" si="19"/>
        <v>0</v>
      </c>
      <c r="L324" s="85" t="s">
        <v>21</v>
      </c>
      <c r="M324" s="85" t="s">
        <v>22</v>
      </c>
      <c r="N324" s="85" t="s">
        <v>53</v>
      </c>
      <c r="O324" s="109"/>
      <c r="P324" s="88" t="str">
        <f>IF(D:D&gt;800000000,_xlfn.XLOOKUP(B:B,DROPLIST!G:G,DROPLIST!H:H)&amp;RIGHT(C324,3)&amp;"-"&amp;RIGHT(D324,5),_xlfn.XLOOKUP(B:B,DROPLIST!G:G,DROPLIST!H:H)&amp;RIGHT(C324,3)&amp;"-"&amp;_xlfn.XLOOKUP(D:D,Tabela2[SAP Code],Tabela2[Coluna1]))</f>
        <v>SV190-42863</v>
      </c>
      <c r="Q324" s="88" t="e">
        <f>_xlfn.XLOOKUP(B:B,DROPLIST!G:G,DROPLIST!H:H) &amp; RIGHT(C324,3) &amp; "-" &amp; RIGHT(D324,5) &amp; "-" &amp; IFERROR(LEFT(#REF!, FIND(" ",#REF!)-1),#REF!) &amp; "-" &amp; _xlfn.XLOOKUP(L:L,DROPLIST!D:D,DROPLIST!E:E)</f>
        <v>#REF!</v>
      </c>
      <c r="R324" s="88" t="str">
        <f>IF(N:N&lt;&gt;"APROVADO","N/A",IF(IFERROR(_xlfn.XLOOKUP(P:P,PROJETOS!A:A,PROJETOS!A:A),"INSERIR ID DE PROJETO")="INSERIR ID DE PROJETO","INSERIR ID DE PROJETO","PROJETO INSERIDO"))</f>
        <v>N/A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</row>
    <row r="325" spans="1:132" s="22" customFormat="1" ht="20.100000000000001" customHeight="1" thickTop="1" thickBot="1" x14ac:dyDescent="0.3">
      <c r="A325" s="109">
        <v>45798</v>
      </c>
      <c r="B325" s="84" t="s">
        <v>19</v>
      </c>
      <c r="C325" s="130">
        <v>20250190</v>
      </c>
      <c r="D325" s="130">
        <v>800046226</v>
      </c>
      <c r="E325" s="132" t="str" cm="1">
        <f t="array" ref="E325">_xlfn.XLOOKUP(D325,Tabela2[[#All],[SAP Code]],Tabela2[[#All],[Supplier Name]])</f>
        <v>FUKOKU KOREA LTD</v>
      </c>
      <c r="F325" s="85" t="s">
        <v>66</v>
      </c>
      <c r="G325" s="120">
        <v>403813.08</v>
      </c>
      <c r="H325" s="86"/>
      <c r="I325" s="86">
        <v>0</v>
      </c>
      <c r="J325" s="87">
        <f t="shared" si="20"/>
        <v>0</v>
      </c>
      <c r="K325" s="87">
        <f t="shared" si="19"/>
        <v>0</v>
      </c>
      <c r="L325" s="85" t="s">
        <v>21</v>
      </c>
      <c r="M325" s="85" t="s">
        <v>22</v>
      </c>
      <c r="N325" s="85" t="s">
        <v>53</v>
      </c>
      <c r="O325" s="109"/>
      <c r="P325" s="88" t="str">
        <f>IF(D:D&gt;800000000,_xlfn.XLOOKUP(B:B,DROPLIST!G:G,DROPLIST!H:H)&amp;RIGHT(C325,3)&amp;"-"&amp;RIGHT(D325,5),_xlfn.XLOOKUP(B:B,DROPLIST!G:G,DROPLIST!H:H)&amp;RIGHT(C325,3)&amp;"-"&amp;_xlfn.XLOOKUP(D:D,Tabela2[SAP Code],Tabela2[Coluna1]))</f>
        <v>SV190-46226</v>
      </c>
      <c r="Q325" s="88" t="e">
        <f>_xlfn.XLOOKUP(B:B,DROPLIST!G:G,DROPLIST!H:H) &amp; RIGHT(C325,3) &amp; "-" &amp; RIGHT(D325,5) &amp; "-" &amp; IFERROR(LEFT(#REF!, FIND(" ",#REF!)-1),#REF!) &amp; "-" &amp; _xlfn.XLOOKUP(L:L,DROPLIST!D:D,DROPLIST!E:E)</f>
        <v>#REF!</v>
      </c>
      <c r="R325" s="88" t="str">
        <f>IF(N:N&lt;&gt;"APROVADO","N/A",IF(IFERROR(_xlfn.XLOOKUP(P:P,PROJETOS!A:A,PROJETOS!A:A),"INSERIR ID DE PROJETO")="INSERIR ID DE PROJETO","INSERIR ID DE PROJETO","PROJETO INSERIDO"))</f>
        <v>N/A</v>
      </c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</row>
    <row r="326" spans="1:132" s="22" customFormat="1" ht="20.100000000000001" customHeight="1" thickTop="1" thickBot="1" x14ac:dyDescent="0.3">
      <c r="A326" s="109">
        <v>45799</v>
      </c>
      <c r="B326" s="84" t="s">
        <v>19</v>
      </c>
      <c r="C326" s="130">
        <v>20250190</v>
      </c>
      <c r="D326" s="130">
        <v>800006404</v>
      </c>
      <c r="E326" s="132" t="str" cm="1">
        <f t="array" ref="E326">_xlfn.XLOOKUP(D326,Tabela2[[#All],[SAP Code]],Tabela2[[#All],[Supplier Name]])</f>
        <v>RIVETS INDUSTRIA E COMERCIO LTDA</v>
      </c>
      <c r="F326" s="85" t="s">
        <v>66</v>
      </c>
      <c r="G326" s="120">
        <v>0</v>
      </c>
      <c r="H326" s="86"/>
      <c r="I326" s="86">
        <v>0</v>
      </c>
      <c r="J326" s="87">
        <f t="shared" si="20"/>
        <v>0</v>
      </c>
      <c r="K326" s="87">
        <f t="shared" si="19"/>
        <v>0</v>
      </c>
      <c r="L326" s="85" t="s">
        <v>21</v>
      </c>
      <c r="M326" s="85" t="s">
        <v>22</v>
      </c>
      <c r="N326" s="85" t="s">
        <v>53</v>
      </c>
      <c r="O326" s="109"/>
      <c r="P326" s="88" t="str">
        <f>IF(D:D&gt;800000000,_xlfn.XLOOKUP(B:B,DROPLIST!G:G,DROPLIST!H:H)&amp;RIGHT(C326,3)&amp;"-"&amp;RIGHT(D326,5),_xlfn.XLOOKUP(B:B,DROPLIST!G:G,DROPLIST!H:H)&amp;RIGHT(C326,3)&amp;"-"&amp;_xlfn.XLOOKUP(D:D,Tabela2[SAP Code],Tabela2[Coluna1]))</f>
        <v>SV190-06404</v>
      </c>
      <c r="Q326" s="88" t="e">
        <f>_xlfn.XLOOKUP(B:B,DROPLIST!G:G,DROPLIST!H:H) &amp; RIGHT(C326,3) &amp; "-" &amp; RIGHT(D326,5) &amp; "-" &amp; IFERROR(LEFT(#REF!, FIND(" ",#REF!)-1),#REF!) &amp; "-" &amp; _xlfn.XLOOKUP(L:L,DROPLIST!D:D,DROPLIST!E:E)</f>
        <v>#REF!</v>
      </c>
      <c r="R326" s="88" t="str">
        <f>IF(N:N&lt;&gt;"APROVADO","N/A",IF(IFERROR(_xlfn.XLOOKUP(P:P,PROJETOS!A:A,PROJETOS!A:A),"INSERIR ID DE PROJETO")="INSERIR ID DE PROJETO","INSERIR ID DE PROJETO","PROJETO INSERIDO"))</f>
        <v>N/A</v>
      </c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</row>
    <row r="327" spans="1:132" s="22" customFormat="1" ht="20.100000000000001" customHeight="1" thickTop="1" thickBot="1" x14ac:dyDescent="0.3">
      <c r="A327" s="109">
        <v>45800</v>
      </c>
      <c r="B327" s="84" t="s">
        <v>19</v>
      </c>
      <c r="C327" s="130">
        <v>20250190</v>
      </c>
      <c r="D327" s="130">
        <v>800006554</v>
      </c>
      <c r="E327" s="132" t="str" cm="1">
        <f t="array" ref="E327">_xlfn.XLOOKUP(D327,Tabela2[[#All],[SAP Code]],Tabela2[[#All],[Supplier Name]])</f>
        <v>TEKNIA BRASIL LTDA.</v>
      </c>
      <c r="F327" s="85" t="s">
        <v>66</v>
      </c>
      <c r="G327" s="120">
        <v>1300000</v>
      </c>
      <c r="H327" s="86"/>
      <c r="I327" s="86">
        <v>0</v>
      </c>
      <c r="J327" s="87">
        <f t="shared" si="20"/>
        <v>0</v>
      </c>
      <c r="K327" s="87">
        <f t="shared" si="19"/>
        <v>0</v>
      </c>
      <c r="L327" s="85" t="s">
        <v>21</v>
      </c>
      <c r="M327" s="85" t="s">
        <v>22</v>
      </c>
      <c r="N327" s="85" t="s">
        <v>53</v>
      </c>
      <c r="O327" s="109"/>
      <c r="P327" s="88" t="str">
        <f>IF(D:D&gt;800000000,_xlfn.XLOOKUP(B:B,DROPLIST!G:G,DROPLIST!H:H)&amp;RIGHT(C327,3)&amp;"-"&amp;RIGHT(D327,5),_xlfn.XLOOKUP(B:B,DROPLIST!G:G,DROPLIST!H:H)&amp;RIGHT(C327,3)&amp;"-"&amp;_xlfn.XLOOKUP(D:D,Tabela2[SAP Code],Tabela2[Coluna1]))</f>
        <v>SV190-06554</v>
      </c>
      <c r="Q327" s="88" t="e">
        <f>_xlfn.XLOOKUP(B:B,DROPLIST!G:G,DROPLIST!H:H) &amp; RIGHT(C327,3) &amp; "-" &amp; RIGHT(D327,5) &amp; "-" &amp; IFERROR(LEFT(#REF!, FIND(" ",#REF!)-1),#REF!) &amp; "-" &amp; _xlfn.XLOOKUP(L:L,DROPLIST!D:D,DROPLIST!E:E)</f>
        <v>#REF!</v>
      </c>
      <c r="R327" s="88" t="str">
        <f>IF(N:N&lt;&gt;"APROVADO","N/A",IF(IFERROR(_xlfn.XLOOKUP(P:P,PROJETOS!A:A,PROJETOS!A:A),"INSERIR ID DE PROJETO")="INSERIR ID DE PROJETO","INSERIR ID DE PROJETO","PROJETO INSERIDO"))</f>
        <v>N/A</v>
      </c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</row>
    <row r="328" spans="1:132" s="22" customFormat="1" ht="20.100000000000001" customHeight="1" thickTop="1" thickBot="1" x14ac:dyDescent="0.3">
      <c r="A328" s="109">
        <v>45800</v>
      </c>
      <c r="B328" s="84" t="s">
        <v>19</v>
      </c>
      <c r="C328" s="130">
        <v>20250190</v>
      </c>
      <c r="D328" s="115">
        <v>800000043</v>
      </c>
      <c r="E328" s="132" t="str" cm="1">
        <f t="array" ref="E328">_xlfn.XLOOKUP(D328,Tabela2[[#All],[SAP Code]],Tabela2[[#All],[Supplier Name]])</f>
        <v>NEMAK ALUMINIO DO BRASIL LTDA</v>
      </c>
      <c r="F328" s="85" t="s">
        <v>66</v>
      </c>
      <c r="G328" s="120">
        <v>6</v>
      </c>
      <c r="H328" s="86"/>
      <c r="I328" s="86">
        <v>0</v>
      </c>
      <c r="J328" s="87">
        <f t="shared" si="20"/>
        <v>0</v>
      </c>
      <c r="K328" s="87">
        <f t="shared" si="19"/>
        <v>0</v>
      </c>
      <c r="L328" s="85" t="s">
        <v>21</v>
      </c>
      <c r="M328" s="85" t="s">
        <v>22</v>
      </c>
      <c r="N328" s="85" t="s">
        <v>53</v>
      </c>
      <c r="O328" s="109"/>
      <c r="P328" s="88" t="str">
        <f>IF(D:D&gt;800000000,_xlfn.XLOOKUP(B:B,DROPLIST!G:G,DROPLIST!H:H)&amp;RIGHT(C328,3)&amp;"-"&amp;RIGHT(D328,5),_xlfn.XLOOKUP(B:B,DROPLIST!G:G,DROPLIST!H:H)&amp;RIGHT(C328,3)&amp;"-"&amp;_xlfn.XLOOKUP(D:D,Tabela2[SAP Code],Tabela2[Coluna1]))</f>
        <v>SV190-00043</v>
      </c>
      <c r="Q328" s="88" t="e">
        <f>_xlfn.XLOOKUP(B:B,DROPLIST!G:G,DROPLIST!H:H) &amp; RIGHT(C328,3) &amp; "-" &amp; RIGHT(D328,5) &amp; "-" &amp; IFERROR(LEFT(#REF!, FIND(" ",#REF!)-1),#REF!) &amp; "-" &amp; _xlfn.XLOOKUP(L:L,DROPLIST!D:D,DROPLIST!E:E)</f>
        <v>#REF!</v>
      </c>
      <c r="R328" s="88" t="str">
        <f>IF(N:N&lt;&gt;"APROVADO","N/A",IF(IFERROR(_xlfn.XLOOKUP(P:P,PROJETOS!A:A,PROJETOS!A:A),"INSERIR ID DE PROJETO")="INSERIR ID DE PROJETO","INSERIR ID DE PROJETO","PROJETO INSERIDO"))</f>
        <v>N/A</v>
      </c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</row>
    <row r="329" spans="1:132" s="22" customFormat="1" ht="20.100000000000001" customHeight="1" thickTop="1" thickBot="1" x14ac:dyDescent="0.3">
      <c r="A329" s="109">
        <v>45800</v>
      </c>
      <c r="B329" s="84" t="s">
        <v>19</v>
      </c>
      <c r="C329" s="130">
        <v>20250190</v>
      </c>
      <c r="D329" s="115">
        <v>800003531</v>
      </c>
      <c r="E329" s="132" t="str" cm="1">
        <f t="array" ref="E329">_xlfn.XLOOKUP(D329,Tabela2[[#All],[SAP Code]],Tabela2[[#All],[Supplier Name]])</f>
        <v>KSPG AUTOMOTIVE BRAZIL LTDA - DIV P</v>
      </c>
      <c r="F329" s="85" t="s">
        <v>66</v>
      </c>
      <c r="G329" s="120">
        <v>1050000</v>
      </c>
      <c r="H329" s="86"/>
      <c r="I329" s="86">
        <v>0</v>
      </c>
      <c r="J329" s="87">
        <f t="shared" si="20"/>
        <v>0</v>
      </c>
      <c r="K329" s="87">
        <f t="shared" si="19"/>
        <v>0</v>
      </c>
      <c r="L329" s="85" t="s">
        <v>21</v>
      </c>
      <c r="M329" s="85" t="s">
        <v>22</v>
      </c>
      <c r="N329" s="85" t="s">
        <v>53</v>
      </c>
      <c r="O329" s="109"/>
      <c r="P329" s="88" t="str">
        <f>IF(D:D&gt;800000000,_xlfn.XLOOKUP(B:B,DROPLIST!G:G,DROPLIST!H:H)&amp;RIGHT(C329,3)&amp;"-"&amp;RIGHT(D329,5),_xlfn.XLOOKUP(B:B,DROPLIST!G:G,DROPLIST!H:H)&amp;RIGHT(C329,3)&amp;"-"&amp;_xlfn.XLOOKUP(D:D,Tabela2[SAP Code],Tabela2[Coluna1]))</f>
        <v>SV190-03531</v>
      </c>
      <c r="Q329" s="88" t="e">
        <f>_xlfn.XLOOKUP(B:B,DROPLIST!G:G,DROPLIST!H:H) &amp; RIGHT(C329,3) &amp; "-" &amp; RIGHT(D329,5) &amp; "-" &amp; IFERROR(LEFT(#REF!, FIND(" ",#REF!)-1),#REF!) &amp; "-" &amp; _xlfn.XLOOKUP(L:L,DROPLIST!D:D,DROPLIST!E:E)</f>
        <v>#REF!</v>
      </c>
      <c r="R329" s="88" t="str">
        <f>IF(N:N&lt;&gt;"APROVADO","N/A",IF(IFERROR(_xlfn.XLOOKUP(P:P,PROJETOS!A:A,PROJETOS!A:A),"INSERIR ID DE PROJETO")="INSERIR ID DE PROJETO","INSERIR ID DE PROJETO","PROJETO INSERIDO"))</f>
        <v>N/A</v>
      </c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</row>
    <row r="330" spans="1:132" s="22" customFormat="1" ht="20.100000000000001" customHeight="1" thickTop="1" thickBot="1" x14ac:dyDescent="0.3">
      <c r="A330" s="109">
        <v>45800</v>
      </c>
      <c r="B330" s="84" t="s">
        <v>19</v>
      </c>
      <c r="C330" s="130">
        <v>20250190</v>
      </c>
      <c r="D330" s="115">
        <v>800003752</v>
      </c>
      <c r="E330" s="132" t="str" cm="1">
        <f t="array" ref="E330">_xlfn.XLOOKUP(D330,Tabela2[[#All],[SAP Code]],Tabela2[[#All],[Supplier Name]])</f>
        <v>MAHLE METAL LEVE S.A.</v>
      </c>
      <c r="F330" s="85" t="s">
        <v>66</v>
      </c>
      <c r="G330" s="120">
        <v>5234073.99</v>
      </c>
      <c r="H330" s="86"/>
      <c r="I330" s="86">
        <v>0</v>
      </c>
      <c r="J330" s="87">
        <f t="shared" si="20"/>
        <v>0</v>
      </c>
      <c r="K330" s="87">
        <f t="shared" si="19"/>
        <v>0</v>
      </c>
      <c r="L330" s="85" t="s">
        <v>21</v>
      </c>
      <c r="M330" s="85" t="s">
        <v>22</v>
      </c>
      <c r="N330" s="85" t="s">
        <v>53</v>
      </c>
      <c r="O330" s="109"/>
      <c r="P330" s="88" t="str">
        <f>IF(D:D&gt;800000000,_xlfn.XLOOKUP(B:B,DROPLIST!G:G,DROPLIST!H:H)&amp;RIGHT(C330,3)&amp;"-"&amp;RIGHT(D330,5),_xlfn.XLOOKUP(B:B,DROPLIST!G:G,DROPLIST!H:H)&amp;RIGHT(C330,3)&amp;"-"&amp;_xlfn.XLOOKUP(D:D,Tabela2[SAP Code],Tabela2[Coluna1]))</f>
        <v>SV190-03752</v>
      </c>
      <c r="Q330" s="88" t="e">
        <f>_xlfn.XLOOKUP(B:B,DROPLIST!G:G,DROPLIST!H:H) &amp; RIGHT(C330,3) &amp; "-" &amp; RIGHT(D330,5) &amp; "-" &amp; IFERROR(LEFT(#REF!, FIND(" ",#REF!)-1),#REF!) &amp; "-" &amp; _xlfn.XLOOKUP(L:L,DROPLIST!D:D,DROPLIST!E:E)</f>
        <v>#REF!</v>
      </c>
      <c r="R330" s="88" t="str">
        <f>IF(N:N&lt;&gt;"APROVADO","N/A",IF(IFERROR(_xlfn.XLOOKUP(P:P,PROJETOS!A:A,PROJETOS!A:A),"INSERIR ID DE PROJETO")="INSERIR ID DE PROJETO","INSERIR ID DE PROJETO","PROJETO INSERIDO"))</f>
        <v>N/A</v>
      </c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</row>
    <row r="331" spans="1:132" s="22" customFormat="1" ht="20.100000000000001" customHeight="1" thickTop="1" thickBot="1" x14ac:dyDescent="0.3">
      <c r="A331" s="109">
        <v>45800</v>
      </c>
      <c r="B331" s="84" t="s">
        <v>19</v>
      </c>
      <c r="C331" s="130">
        <v>20250190</v>
      </c>
      <c r="D331" s="115">
        <v>800006170</v>
      </c>
      <c r="E331" s="132" t="str" cm="1">
        <f t="array" ref="E331">_xlfn.XLOOKUP(D331,Tabela2[[#All],[SAP Code]],Tabela2[[#All],[Supplier Name]])</f>
        <v>MAHLE METAL LEVE S.A.</v>
      </c>
      <c r="F331" s="85" t="s">
        <v>66</v>
      </c>
      <c r="G331" s="120">
        <v>0</v>
      </c>
      <c r="H331" s="86"/>
      <c r="I331" s="86">
        <v>0</v>
      </c>
      <c r="J331" s="87">
        <f t="shared" si="20"/>
        <v>0</v>
      </c>
      <c r="K331" s="87">
        <f t="shared" ref="K331:K393" si="21">IF(I331=0,H331,J331)</f>
        <v>0</v>
      </c>
      <c r="L331" s="85" t="s">
        <v>21</v>
      </c>
      <c r="M331" s="85" t="s">
        <v>22</v>
      </c>
      <c r="N331" s="85" t="s">
        <v>53</v>
      </c>
      <c r="O331" s="109"/>
      <c r="P331" s="88" t="str">
        <f>IF(D:D&gt;800000000,_xlfn.XLOOKUP(B:B,DROPLIST!G:G,DROPLIST!H:H)&amp;RIGHT(C331,3)&amp;"-"&amp;RIGHT(D331,5),_xlfn.XLOOKUP(B:B,DROPLIST!G:G,DROPLIST!H:H)&amp;RIGHT(C331,3)&amp;"-"&amp;_xlfn.XLOOKUP(D:D,Tabela2[SAP Code],Tabela2[Coluna1]))</f>
        <v>SV190-06170</v>
      </c>
      <c r="Q331" s="88" t="e">
        <f>_xlfn.XLOOKUP(B:B,DROPLIST!G:G,DROPLIST!H:H) &amp; RIGHT(C331,3) &amp; "-" &amp; RIGHT(D331,5) &amp; "-" &amp; IFERROR(LEFT(#REF!, FIND(" ",#REF!)-1),#REF!) &amp; "-" &amp; _xlfn.XLOOKUP(L:L,DROPLIST!D:D,DROPLIST!E:E)</f>
        <v>#REF!</v>
      </c>
      <c r="R331" s="88" t="str">
        <f>IF(N:N&lt;&gt;"APROVADO","N/A",IF(IFERROR(_xlfn.XLOOKUP(P:P,PROJETOS!A:A,PROJETOS!A:A),"INSERIR ID DE PROJETO")="INSERIR ID DE PROJETO","INSERIR ID DE PROJETO","PROJETO INSERIDO"))</f>
        <v>N/A</v>
      </c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</row>
    <row r="332" spans="1:132" s="22" customFormat="1" ht="20.100000000000001" customHeight="1" thickTop="1" thickBot="1" x14ac:dyDescent="0.3">
      <c r="A332" s="109">
        <v>45803</v>
      </c>
      <c r="B332" s="84" t="s">
        <v>39</v>
      </c>
      <c r="C332" s="130" t="s">
        <v>40</v>
      </c>
      <c r="D332" s="115">
        <v>800000043</v>
      </c>
      <c r="E332" s="132" t="str" cm="1">
        <f t="array" ref="E332">_xlfn.XLOOKUP(D332,Tabela2[[#All],[SAP Code]],Tabela2[[#All],[Supplier Name]])</f>
        <v>NEMAK ALUMINIO DO BRASIL LTDA</v>
      </c>
      <c r="F332" s="85" t="s">
        <v>1831</v>
      </c>
      <c r="G332" s="120">
        <v>0</v>
      </c>
      <c r="H332" s="86">
        <v>8531000</v>
      </c>
      <c r="I332" s="86">
        <v>8531000</v>
      </c>
      <c r="J332" s="87">
        <f t="shared" si="20"/>
        <v>0</v>
      </c>
      <c r="K332" s="87">
        <f t="shared" si="21"/>
        <v>0</v>
      </c>
      <c r="L332" s="85" t="s">
        <v>21</v>
      </c>
      <c r="M332" s="85" t="s">
        <v>37</v>
      </c>
      <c r="N332" s="85" t="s">
        <v>23</v>
      </c>
      <c r="O332" s="109">
        <v>45804</v>
      </c>
      <c r="P332" s="88" t="str">
        <f>IF(D:D&gt;800000000,_xlfn.XLOOKUP(B:B,DROPLIST!G:G,DROPLIST!H:H)&amp;RIGHT(C332,3)&amp;"-"&amp;RIGHT(D332,5),_xlfn.XLOOKUP(B:B,DROPLIST!G:G,DROPLIST!H:H)&amp;RIGHT(C332,3)&amp;"-"&amp;_xlfn.XLOOKUP(D:D,Tabela2[SAP Code],Tabela2[Coluna1]))</f>
        <v>CS--00043</v>
      </c>
      <c r="Q332" s="88" t="e">
        <f>_xlfn.XLOOKUP(B:B,DROPLIST!G:G,DROPLIST!H:H) &amp; RIGHT(C332,3) &amp; "-" &amp; RIGHT(D332,5) &amp; "-" &amp; IFERROR(LEFT(#REF!, FIND(" ",#REF!)-1),#REF!) &amp; "-" &amp; _xlfn.XLOOKUP(L:L,DROPLIST!D:D,DROPLIST!E:E)</f>
        <v>#REF!</v>
      </c>
      <c r="R332" s="88" t="str">
        <f>IF(N:N&lt;&gt;"APROVADO","N/A",IF(IFERROR(_xlfn.XLOOKUP(P:P,PROJETOS!A:A,PROJETOS!A:A),"INSERIR ID DE PROJETO")="INSERIR ID DE PROJETO","INSERIR ID DE PROJETO","PROJETO INSERIDO"))</f>
        <v>PROJETO INSERIDO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</row>
    <row r="333" spans="1:132" s="22" customFormat="1" ht="20.100000000000001" customHeight="1" thickTop="1" thickBot="1" x14ac:dyDescent="0.3">
      <c r="A333" s="109">
        <v>45793</v>
      </c>
      <c r="B333" s="84" t="s">
        <v>543</v>
      </c>
      <c r="C333" s="84" t="s">
        <v>40</v>
      </c>
      <c r="D333" s="115">
        <v>800002635</v>
      </c>
      <c r="E333" s="132" t="str" cm="1">
        <f t="array" ref="E333">_xlfn.XLOOKUP(D333,Tabela2[[#All],[SAP Code]],Tabela2[[#All],[Supplier Name]])</f>
        <v>AETHRA SISTEMAS AUTOMOTIVOS S.A</v>
      </c>
      <c r="F333" s="85" t="s">
        <v>1814</v>
      </c>
      <c r="G333" s="120">
        <v>133831.35999999999</v>
      </c>
      <c r="H333" s="120">
        <v>133831.35999999999</v>
      </c>
      <c r="I333" s="120">
        <v>133831.35999999999</v>
      </c>
      <c r="J333" s="87">
        <f>H333-I333</f>
        <v>0</v>
      </c>
      <c r="K333" s="87">
        <f>IF(I333=0,H333,J333)</f>
        <v>0</v>
      </c>
      <c r="L333" s="85" t="s">
        <v>32</v>
      </c>
      <c r="M333" s="85" t="s">
        <v>22</v>
      </c>
      <c r="N333" s="85" t="s">
        <v>23</v>
      </c>
      <c r="O333" s="109">
        <v>45797</v>
      </c>
      <c r="P333" s="88" t="str">
        <f>IF(D:D&gt;800000000,_xlfn.XLOOKUP(B:B,DROPLIST!G:G,DROPLIST!H:H)&amp;RIGHT(C333,3)&amp;"-"&amp;RIGHT(D333,5),_xlfn.XLOOKUP(B:B,DROPLIST!G:G,DROPLIST!H:H)&amp;RIGHT(C333,3)&amp;"-"&amp;_xlfn.XLOOKUP(D:D,Tabela2[SAP Code],Tabela2[Coluna1]))</f>
        <v>SS--02635</v>
      </c>
      <c r="Q333" s="88" t="e">
        <f>_xlfn.XLOOKUP(B:B,DROPLIST!G:G,DROPLIST!H:H) &amp; RIGHT(C333,3) &amp; "-" &amp; RIGHT(D333,5) &amp; "-" &amp; IFERROR(LEFT(#REF!, FIND(" ",#REF!)-1),#REF!) &amp; "-" &amp; _xlfn.XLOOKUP(L:L,DROPLIST!D:D,DROPLIST!E:E)</f>
        <v>#REF!</v>
      </c>
      <c r="R333" s="88" t="str">
        <f>IF(N:N&lt;&gt;"APROVADO","N/A",IF(IFERROR(_xlfn.XLOOKUP(P:P,PROJETOS!A:A,PROJETOS!A:A),"INSERIR ID DE PROJETO")="INSERIR ID DE PROJETO","INSERIR ID DE PROJETO","PROJETO INSERIDO"))</f>
        <v>PROJETO INSERIDO</v>
      </c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</row>
    <row r="334" spans="1:132" s="22" customFormat="1" ht="20.100000000000001" customHeight="1" thickTop="1" thickBot="1" x14ac:dyDescent="0.3">
      <c r="A334" s="109">
        <v>45800</v>
      </c>
      <c r="B334" s="84" t="s">
        <v>19</v>
      </c>
      <c r="C334" s="84" t="s">
        <v>65</v>
      </c>
      <c r="D334" s="115">
        <v>800006192</v>
      </c>
      <c r="E334" s="132" t="str" cm="1">
        <f t="array" ref="E334">_xlfn.XLOOKUP(D334,Tabela2[[#All],[SAP Code]],Tabela2[[#All],[Supplier Name]])</f>
        <v>METALKRAFT S/A SISTEMAS AUTOMOTIVOS</v>
      </c>
      <c r="F334" s="85" t="s">
        <v>66</v>
      </c>
      <c r="G334" s="120">
        <v>2420000</v>
      </c>
      <c r="H334" s="120"/>
      <c r="I334" s="86">
        <v>0</v>
      </c>
      <c r="J334" s="87">
        <f t="shared" si="20"/>
        <v>0</v>
      </c>
      <c r="K334" s="87">
        <f t="shared" si="21"/>
        <v>0</v>
      </c>
      <c r="L334" s="85" t="s">
        <v>21</v>
      </c>
      <c r="M334" s="85" t="s">
        <v>22</v>
      </c>
      <c r="N334" s="85" t="s">
        <v>53</v>
      </c>
      <c r="O334" s="109"/>
      <c r="P334" s="88" t="str">
        <f>IF(D:D&gt;800000000,_xlfn.XLOOKUP(B:B,DROPLIST!G:G,DROPLIST!H:H)&amp;RIGHT(C334,3)&amp;"-"&amp;RIGHT(D334,5),_xlfn.XLOOKUP(B:B,DROPLIST!G:G,DROPLIST!H:H)&amp;RIGHT(C334,3)&amp;"-"&amp;_xlfn.XLOOKUP(D:D,Tabela2[SAP Code],Tabela2[Coluna1]))</f>
        <v>SV190-06192</v>
      </c>
      <c r="Q334" s="88" t="e">
        <f>_xlfn.XLOOKUP(B:B,DROPLIST!G:G,DROPLIST!H:H) &amp; RIGHT(C334,3) &amp; "-" &amp; RIGHT(D334,5) &amp; "-" &amp; IFERROR(LEFT(#REF!, FIND(" ",#REF!)-1),#REF!) &amp; "-" &amp; _xlfn.XLOOKUP(L:L,DROPLIST!D:D,DROPLIST!E:E)</f>
        <v>#REF!</v>
      </c>
      <c r="R334" s="88" t="str">
        <f>IF(N:N&lt;&gt;"APROVADO","N/A",IF(IFERROR(_xlfn.XLOOKUP(P:P,PROJETOS!A:A,PROJETOS!A:A),"INSERIR ID DE PROJETO")="INSERIR ID DE PROJETO","INSERIR ID DE PROJETO","PROJETO INSERIDO"))</f>
        <v>N/A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</row>
    <row r="335" spans="1:132" s="22" customFormat="1" ht="20.100000000000001" customHeight="1" thickTop="1" thickBot="1" x14ac:dyDescent="0.3">
      <c r="A335" s="109">
        <v>45800</v>
      </c>
      <c r="B335" s="84" t="s">
        <v>19</v>
      </c>
      <c r="C335" s="84" t="s">
        <v>65</v>
      </c>
      <c r="D335" s="115">
        <v>800006198</v>
      </c>
      <c r="E335" s="132" t="str" cm="1">
        <f t="array" ref="E335">_xlfn.XLOOKUP(D335,Tabela2[[#All],[SAP Code]],Tabela2[[#All],[Supplier Name]])</f>
        <v>MUBEA DO BRASIL LTDA</v>
      </c>
      <c r="F335" s="85" t="s">
        <v>66</v>
      </c>
      <c r="G335" s="120">
        <v>100000</v>
      </c>
      <c r="H335" s="86"/>
      <c r="I335" s="86">
        <v>0</v>
      </c>
      <c r="J335" s="87">
        <f t="shared" si="20"/>
        <v>0</v>
      </c>
      <c r="K335" s="87">
        <f t="shared" si="21"/>
        <v>0</v>
      </c>
      <c r="L335" s="85" t="s">
        <v>21</v>
      </c>
      <c r="M335" s="85" t="s">
        <v>22</v>
      </c>
      <c r="N335" s="85" t="s">
        <v>28</v>
      </c>
      <c r="O335" s="109">
        <v>45804</v>
      </c>
      <c r="P335" s="88" t="str">
        <f>IF(D:D&gt;800000000,_xlfn.XLOOKUP(B:B,DROPLIST!G:G,DROPLIST!H:H)&amp;RIGHT(C335,3)&amp;"-"&amp;RIGHT(D335,5),_xlfn.XLOOKUP(B:B,DROPLIST!G:G,DROPLIST!H:H)&amp;RIGHT(C335,3)&amp;"-"&amp;_xlfn.XLOOKUP(D:D,Tabela2[SAP Code],Tabela2[Coluna1]))</f>
        <v>SV190-06198</v>
      </c>
      <c r="Q335" s="88" t="e">
        <f>_xlfn.XLOOKUP(B:B,DROPLIST!G:G,DROPLIST!H:H) &amp; RIGHT(C335,3) &amp; "-" &amp; RIGHT(D335,5) &amp; "-" &amp; IFERROR(LEFT(#REF!, FIND(" ",#REF!)-1),#REF!) &amp; "-" &amp; _xlfn.XLOOKUP(L:L,DROPLIST!D:D,DROPLIST!E:E)</f>
        <v>#REF!</v>
      </c>
      <c r="R335" s="88" t="str">
        <f>IF(N:N&lt;&gt;"APROVADO","N/A",IF(IFERROR(_xlfn.XLOOKUP(P:P,PROJETOS!A:A,PROJETOS!A:A),"INSERIR ID DE PROJETO")="INSERIR ID DE PROJETO","INSERIR ID DE PROJETO","PROJETO INSERIDO"))</f>
        <v>N/A</v>
      </c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</row>
    <row r="336" spans="1:132" s="22" customFormat="1" ht="20.100000000000001" customHeight="1" thickTop="1" thickBot="1" x14ac:dyDescent="0.3">
      <c r="A336" s="109">
        <v>45800</v>
      </c>
      <c r="B336" s="84" t="s">
        <v>19</v>
      </c>
      <c r="C336" s="84" t="s">
        <v>65</v>
      </c>
      <c r="D336" s="115">
        <v>800006295</v>
      </c>
      <c r="E336" s="132" t="str" cm="1">
        <f t="array" ref="E336">_xlfn.XLOOKUP(D336,Tabela2[[#All],[SAP Code]],Tabela2[[#All],[Supplier Name]])</f>
        <v>OMR - COMPONENTES AUTOMOTIVOS LTDA.</v>
      </c>
      <c r="F336" s="85" t="s">
        <v>66</v>
      </c>
      <c r="G336" s="120">
        <v>3869500</v>
      </c>
      <c r="H336" s="86"/>
      <c r="I336" s="86">
        <v>0</v>
      </c>
      <c r="J336" s="87">
        <f t="shared" si="20"/>
        <v>0</v>
      </c>
      <c r="K336" s="87">
        <f t="shared" si="21"/>
        <v>0</v>
      </c>
      <c r="L336" s="85" t="s">
        <v>21</v>
      </c>
      <c r="M336" s="85" t="s">
        <v>22</v>
      </c>
      <c r="N336" s="85" t="s">
        <v>53</v>
      </c>
      <c r="O336" s="109"/>
      <c r="P336" s="88" t="str">
        <f>IF(D:D&gt;800000000,_xlfn.XLOOKUP(B:B,DROPLIST!G:G,DROPLIST!H:H)&amp;RIGHT(C336,3)&amp;"-"&amp;RIGHT(D336,5),_xlfn.XLOOKUP(B:B,DROPLIST!G:G,DROPLIST!H:H)&amp;RIGHT(C336,3)&amp;"-"&amp;_xlfn.XLOOKUP(D:D,Tabela2[SAP Code],Tabela2[Coluna1]))</f>
        <v>SV190-06295</v>
      </c>
      <c r="Q336" s="88" t="e">
        <f>_xlfn.XLOOKUP(B:B,DROPLIST!G:G,DROPLIST!H:H) &amp; RIGHT(C336,3) &amp; "-" &amp; RIGHT(D336,5) &amp; "-" &amp; IFERROR(LEFT(#REF!, FIND(" ",#REF!)-1),#REF!) &amp; "-" &amp; _xlfn.XLOOKUP(L:L,DROPLIST!D:D,DROPLIST!E:E)</f>
        <v>#REF!</v>
      </c>
      <c r="R336" s="88" t="str">
        <f>IF(N:N&lt;&gt;"APROVADO","N/A",IF(IFERROR(_xlfn.XLOOKUP(P:P,PROJETOS!A:A,PROJETOS!A:A),"INSERIR ID DE PROJETO")="INSERIR ID DE PROJETO","INSERIR ID DE PROJETO","PROJETO INSERIDO"))</f>
        <v>N/A</v>
      </c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</row>
    <row r="337" spans="1:132" s="22" customFormat="1" ht="20.100000000000001" customHeight="1" thickTop="1" thickBot="1" x14ac:dyDescent="0.3">
      <c r="A337" s="109">
        <v>45800</v>
      </c>
      <c r="B337" s="84" t="s">
        <v>19</v>
      </c>
      <c r="C337" s="84" t="s">
        <v>65</v>
      </c>
      <c r="D337" s="115">
        <v>800006651</v>
      </c>
      <c r="E337" s="132" t="str" cm="1">
        <f t="array" ref="E337">_xlfn.XLOOKUP(D337,Tabela2[[#All],[SAP Code]],Tabela2[[#All],[Supplier Name]])</f>
        <v>THERMAL MANAGEMENT SOLUTIONS BRAZIL</v>
      </c>
      <c r="F337" s="85" t="s">
        <v>66</v>
      </c>
      <c r="G337" s="120">
        <v>200000</v>
      </c>
      <c r="H337" s="86"/>
      <c r="I337" s="86">
        <v>0</v>
      </c>
      <c r="J337" s="87">
        <f t="shared" si="20"/>
        <v>0</v>
      </c>
      <c r="K337" s="87">
        <f t="shared" si="21"/>
        <v>0</v>
      </c>
      <c r="L337" s="85" t="s">
        <v>21</v>
      </c>
      <c r="M337" s="85" t="s">
        <v>22</v>
      </c>
      <c r="N337" s="85" t="s">
        <v>53</v>
      </c>
      <c r="O337" s="109"/>
      <c r="P337" s="88" t="str">
        <f>IF(D:D&gt;800000000,_xlfn.XLOOKUP(B:B,DROPLIST!G:G,DROPLIST!H:H)&amp;RIGHT(C337,3)&amp;"-"&amp;RIGHT(D337,5),_xlfn.XLOOKUP(B:B,DROPLIST!G:G,DROPLIST!H:H)&amp;RIGHT(C337,3)&amp;"-"&amp;_xlfn.XLOOKUP(D:D,Tabela2[SAP Code],Tabela2[Coluna1]))</f>
        <v>SV190-06651</v>
      </c>
      <c r="Q337" s="88" t="e">
        <f>_xlfn.XLOOKUP(B:B,DROPLIST!G:G,DROPLIST!H:H) &amp; RIGHT(C337,3) &amp; "-" &amp; RIGHT(D337,5) &amp; "-" &amp; IFERROR(LEFT(#REF!, FIND(" ",#REF!)-1),#REF!) &amp; "-" &amp; _xlfn.XLOOKUP(L:L,DROPLIST!D:D,DROPLIST!E:E)</f>
        <v>#REF!</v>
      </c>
      <c r="R337" s="88" t="str">
        <f>IF(N:N&lt;&gt;"APROVADO","N/A",IF(IFERROR(_xlfn.XLOOKUP(P:P,PROJETOS!A:A,PROJETOS!A:A),"INSERIR ID DE PROJETO")="INSERIR ID DE PROJETO","INSERIR ID DE PROJETO","PROJETO INSERIDO"))</f>
        <v>N/A</v>
      </c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</row>
    <row r="338" spans="1:132" s="22" customFormat="1" ht="20.100000000000001" customHeight="1" thickTop="1" thickBot="1" x14ac:dyDescent="0.3">
      <c r="A338" s="109">
        <v>45800</v>
      </c>
      <c r="B338" s="84" t="s">
        <v>19</v>
      </c>
      <c r="C338" s="84" t="s">
        <v>65</v>
      </c>
      <c r="D338" s="115">
        <v>800017374</v>
      </c>
      <c r="E338" s="132" t="str" cm="1">
        <f t="array" ref="E338">_xlfn.XLOOKUP(D338,Tabela2[[#All],[SAP Code]],Tabela2[[#All],[Supplier Name]])</f>
        <v>VETORE INDUSTRIA E COMERCIO DE AUTO</v>
      </c>
      <c r="F338" s="85" t="s">
        <v>66</v>
      </c>
      <c r="G338" s="120">
        <v>6988200</v>
      </c>
      <c r="H338" s="86"/>
      <c r="I338" s="86">
        <v>0</v>
      </c>
      <c r="J338" s="87">
        <f t="shared" si="20"/>
        <v>0</v>
      </c>
      <c r="K338" s="87">
        <f t="shared" si="21"/>
        <v>0</v>
      </c>
      <c r="L338" s="85" t="s">
        <v>21</v>
      </c>
      <c r="M338" s="85" t="s">
        <v>22</v>
      </c>
      <c r="N338" s="85" t="s">
        <v>53</v>
      </c>
      <c r="O338" s="109"/>
      <c r="P338" s="88" t="str">
        <f>IF(D:D&gt;800000000,_xlfn.XLOOKUP(B:B,DROPLIST!G:G,DROPLIST!H:H)&amp;RIGHT(C338,3)&amp;"-"&amp;RIGHT(D338,5),_xlfn.XLOOKUP(B:B,DROPLIST!G:G,DROPLIST!H:H)&amp;RIGHT(C338,3)&amp;"-"&amp;_xlfn.XLOOKUP(D:D,Tabela2[SAP Code],Tabela2[Coluna1]))</f>
        <v>SV190-17374</v>
      </c>
      <c r="Q338" s="88" t="e">
        <f>_xlfn.XLOOKUP(B:B,DROPLIST!G:G,DROPLIST!H:H) &amp; RIGHT(C338,3) &amp; "-" &amp; RIGHT(D338,5) &amp; "-" &amp; IFERROR(LEFT(#REF!, FIND(" ",#REF!)-1),#REF!) &amp; "-" &amp; _xlfn.XLOOKUP(L:L,DROPLIST!D:D,DROPLIST!E:E)</f>
        <v>#REF!</v>
      </c>
      <c r="R338" s="88" t="str">
        <f>IF(N:N&lt;&gt;"APROVADO","N/A",IF(IFERROR(_xlfn.XLOOKUP(P:P,PROJETOS!A:A,PROJETOS!A:A),"INSERIR ID DE PROJETO")="INSERIR ID DE PROJETO","INSERIR ID DE PROJETO","PROJETO INSERIDO"))</f>
        <v>N/A</v>
      </c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</row>
    <row r="339" spans="1:132" s="22" customFormat="1" ht="20.100000000000001" customHeight="1" thickTop="1" thickBot="1" x14ac:dyDescent="0.3">
      <c r="A339" s="109">
        <v>45800</v>
      </c>
      <c r="B339" s="84" t="s">
        <v>19</v>
      </c>
      <c r="C339" s="84" t="s">
        <v>65</v>
      </c>
      <c r="D339" s="115">
        <v>800030703</v>
      </c>
      <c r="E339" s="132" t="str" cm="1">
        <f t="array" ref="E339">_xlfn.XLOOKUP(D339,Tabela2[[#All],[SAP Code]],Tabela2[[#All],[Supplier Name]])</f>
        <v>METALURGICA NAKAYONE LTDA</v>
      </c>
      <c r="F339" s="85" t="s">
        <v>66</v>
      </c>
      <c r="G339" s="120">
        <v>14000000</v>
      </c>
      <c r="H339" s="86"/>
      <c r="I339" s="86">
        <v>0</v>
      </c>
      <c r="J339" s="87">
        <f t="shared" si="20"/>
        <v>0</v>
      </c>
      <c r="K339" s="87">
        <f t="shared" si="21"/>
        <v>0</v>
      </c>
      <c r="L339" s="85" t="s">
        <v>21</v>
      </c>
      <c r="M339" s="85" t="s">
        <v>22</v>
      </c>
      <c r="N339" s="85" t="s">
        <v>53</v>
      </c>
      <c r="O339" s="109"/>
      <c r="P339" s="88" t="str">
        <f>IF(D:D&gt;800000000,_xlfn.XLOOKUP(B:B,DROPLIST!G:G,DROPLIST!H:H)&amp;RIGHT(C339,3)&amp;"-"&amp;RIGHT(D339,5),_xlfn.XLOOKUP(B:B,DROPLIST!G:G,DROPLIST!H:H)&amp;RIGHT(C339,3)&amp;"-"&amp;_xlfn.XLOOKUP(D:D,Tabela2[SAP Code],Tabela2[Coluna1]))</f>
        <v>SV190-30703</v>
      </c>
      <c r="Q339" s="88" t="e">
        <f>_xlfn.XLOOKUP(B:B,DROPLIST!G:G,DROPLIST!H:H) &amp; RIGHT(C339,3) &amp; "-" &amp; RIGHT(D339,5) &amp; "-" &amp; IFERROR(LEFT(#REF!, FIND(" ",#REF!)-1),#REF!) &amp; "-" &amp; _xlfn.XLOOKUP(L:L,DROPLIST!D:D,DROPLIST!E:E)</f>
        <v>#REF!</v>
      </c>
      <c r="R339" s="88" t="str">
        <f>IF(N:N&lt;&gt;"APROVADO","N/A",IF(IFERROR(_xlfn.XLOOKUP(P:P,PROJETOS!A:A,PROJETOS!A:A),"INSERIR ID DE PROJETO")="INSERIR ID DE PROJETO","INSERIR ID DE PROJETO","PROJETO INSERIDO"))</f>
        <v>N/A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</row>
    <row r="340" spans="1:132" s="22" customFormat="1" ht="20.100000000000001" customHeight="1" thickTop="1" thickBot="1" x14ac:dyDescent="0.3">
      <c r="A340" s="109">
        <v>45800</v>
      </c>
      <c r="B340" s="84" t="s">
        <v>19</v>
      </c>
      <c r="C340" s="84" t="s">
        <v>65</v>
      </c>
      <c r="D340" s="115">
        <v>800041909</v>
      </c>
      <c r="E340" s="132" t="str" cm="1">
        <f t="array" ref="E340">_xlfn.XLOOKUP(D340,Tabela2[[#All],[SAP Code]],Tabela2[[#All],[Supplier Name]])</f>
        <v>AISIN AUTOMOTIVE LTDA.</v>
      </c>
      <c r="F340" s="85" t="s">
        <v>66</v>
      </c>
      <c r="G340" s="120">
        <v>62370000</v>
      </c>
      <c r="H340" s="86"/>
      <c r="I340" s="86">
        <v>0</v>
      </c>
      <c r="J340" s="87">
        <f t="shared" si="20"/>
        <v>0</v>
      </c>
      <c r="K340" s="87">
        <f t="shared" si="21"/>
        <v>0</v>
      </c>
      <c r="L340" s="85" t="s">
        <v>21</v>
      </c>
      <c r="M340" s="85" t="s">
        <v>22</v>
      </c>
      <c r="N340" s="85" t="s">
        <v>53</v>
      </c>
      <c r="O340" s="109"/>
      <c r="P340" s="88" t="str">
        <f>IF(D:D&gt;800000000,_xlfn.XLOOKUP(B:B,DROPLIST!G:G,DROPLIST!H:H)&amp;RIGHT(C340,3)&amp;"-"&amp;RIGHT(D340,5),_xlfn.XLOOKUP(B:B,DROPLIST!G:G,DROPLIST!H:H)&amp;RIGHT(C340,3)&amp;"-"&amp;_xlfn.XLOOKUP(D:D,Tabela2[SAP Code],Tabela2[Coluna1]))</f>
        <v>SV190-41909</v>
      </c>
      <c r="Q340" s="88" t="e">
        <f>_xlfn.XLOOKUP(B:B,DROPLIST!G:G,DROPLIST!H:H) &amp; RIGHT(C340,3) &amp; "-" &amp; RIGHT(D340,5) &amp; "-" &amp; IFERROR(LEFT(#REF!, FIND(" ",#REF!)-1),#REF!) &amp; "-" &amp; _xlfn.XLOOKUP(L:L,DROPLIST!D:D,DROPLIST!E:E)</f>
        <v>#REF!</v>
      </c>
      <c r="R340" s="88" t="str">
        <f>IF(N:N&lt;&gt;"APROVADO","N/A",IF(IFERROR(_xlfn.XLOOKUP(P:P,PROJETOS!A:A,PROJETOS!A:A),"INSERIR ID DE PROJETO")="INSERIR ID DE PROJETO","INSERIR ID DE PROJETO","PROJETO INSERIDO"))</f>
        <v>N/A</v>
      </c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</row>
    <row r="341" spans="1:132" s="22" customFormat="1" ht="20.100000000000001" customHeight="1" thickTop="1" thickBot="1" x14ac:dyDescent="0.3">
      <c r="A341" s="109">
        <v>45800</v>
      </c>
      <c r="B341" s="84" t="s">
        <v>19</v>
      </c>
      <c r="C341" s="84" t="s">
        <v>65</v>
      </c>
      <c r="D341" s="115">
        <v>800046782</v>
      </c>
      <c r="E341" s="132" t="str" cm="1">
        <f t="array" ref="E341">_xlfn.XLOOKUP(D341,Tabela2[[#All],[SAP Code]],Tabela2[[#All],[Supplier Name]])</f>
        <v>MUVIQ BRASIL FABRICACAO DE PECAS E</v>
      </c>
      <c r="F341" s="85" t="s">
        <v>66</v>
      </c>
      <c r="G341" s="120">
        <v>0</v>
      </c>
      <c r="H341" s="86"/>
      <c r="I341" s="86">
        <v>0</v>
      </c>
      <c r="J341" s="87">
        <f t="shared" si="20"/>
        <v>0</v>
      </c>
      <c r="K341" s="87">
        <f t="shared" si="21"/>
        <v>0</v>
      </c>
      <c r="L341" s="85" t="s">
        <v>21</v>
      </c>
      <c r="M341" s="85" t="s">
        <v>22</v>
      </c>
      <c r="N341" s="85" t="s">
        <v>53</v>
      </c>
      <c r="O341" s="109"/>
      <c r="P341" s="88" t="str">
        <f>IF(D:D&gt;800000000,_xlfn.XLOOKUP(B:B,DROPLIST!G:G,DROPLIST!H:H)&amp;RIGHT(C341,3)&amp;"-"&amp;RIGHT(D341,5),_xlfn.XLOOKUP(B:B,DROPLIST!G:G,DROPLIST!H:H)&amp;RIGHT(C341,3)&amp;"-"&amp;_xlfn.XLOOKUP(D:D,Tabela2[SAP Code],Tabela2[Coluna1]))</f>
        <v>SV190-46782</v>
      </c>
      <c r="Q341" s="88" t="e">
        <f>_xlfn.XLOOKUP(B:B,DROPLIST!G:G,DROPLIST!H:H) &amp; RIGHT(C341,3) &amp; "-" &amp; RIGHT(D341,5) &amp; "-" &amp; IFERROR(LEFT(#REF!, FIND(" ",#REF!)-1),#REF!) &amp; "-" &amp; _xlfn.XLOOKUP(L:L,DROPLIST!D:D,DROPLIST!E:E)</f>
        <v>#REF!</v>
      </c>
      <c r="R341" s="88" t="str">
        <f>IF(N:N&lt;&gt;"APROVADO","N/A",IF(IFERROR(_xlfn.XLOOKUP(P:P,PROJETOS!A:A,PROJETOS!A:A),"INSERIR ID DE PROJETO")="INSERIR ID DE PROJETO","INSERIR ID DE PROJETO","PROJETO INSERIDO"))</f>
        <v>N/A</v>
      </c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</row>
    <row r="342" spans="1:132" s="22" customFormat="1" ht="20.100000000000001" customHeight="1" thickTop="1" thickBot="1" x14ac:dyDescent="0.3">
      <c r="A342" s="109">
        <v>45804</v>
      </c>
      <c r="B342" s="84" t="s">
        <v>19</v>
      </c>
      <c r="C342" s="84" t="s">
        <v>65</v>
      </c>
      <c r="D342" s="115">
        <v>800003573</v>
      </c>
      <c r="E342" s="132" t="str" cm="1">
        <f t="array" ref="E342">_xlfn.XLOOKUP(D342,Tabela2[[#All],[SAP Code]],Tabela2[[#All],[Supplier Name]])</f>
        <v>BORGWARNER BRASIL LTDA</v>
      </c>
      <c r="F342" s="85" t="s">
        <v>66</v>
      </c>
      <c r="G342" s="120">
        <v>0</v>
      </c>
      <c r="H342" s="86"/>
      <c r="I342" s="86">
        <v>0</v>
      </c>
      <c r="J342" s="87">
        <f t="shared" si="20"/>
        <v>0</v>
      </c>
      <c r="K342" s="87">
        <f t="shared" si="21"/>
        <v>0</v>
      </c>
      <c r="L342" s="85" t="s">
        <v>21</v>
      </c>
      <c r="M342" s="85" t="s">
        <v>22</v>
      </c>
      <c r="N342" s="85" t="s">
        <v>53</v>
      </c>
      <c r="O342" s="109"/>
      <c r="P342" s="88" t="str">
        <f>IF(D:D&gt;800000000,_xlfn.XLOOKUP(B:B,DROPLIST!G:G,DROPLIST!H:H)&amp;RIGHT(C342,3)&amp;"-"&amp;RIGHT(D342,5),_xlfn.XLOOKUP(B:B,DROPLIST!G:G,DROPLIST!H:H)&amp;RIGHT(C342,3)&amp;"-"&amp;_xlfn.XLOOKUP(D:D,Tabela2[SAP Code],Tabela2[Coluna1]))</f>
        <v>SV190-03573</v>
      </c>
      <c r="Q342" s="88" t="e">
        <f>_xlfn.XLOOKUP(B:B,DROPLIST!G:G,DROPLIST!H:H) &amp; RIGHT(C342,3) &amp; "-" &amp; RIGHT(D342,5) &amp; "-" &amp; IFERROR(LEFT(#REF!, FIND(" ",#REF!)-1),#REF!) &amp; "-" &amp; _xlfn.XLOOKUP(L:L,DROPLIST!D:D,DROPLIST!E:E)</f>
        <v>#REF!</v>
      </c>
      <c r="R342" s="88" t="str">
        <f>IF(N:N&lt;&gt;"APROVADO","N/A",IF(IFERROR(_xlfn.XLOOKUP(P:P,PROJETOS!A:A,PROJETOS!A:A),"INSERIR ID DE PROJETO")="INSERIR ID DE PROJETO","INSERIR ID DE PROJETO","PROJETO INSERIDO"))</f>
        <v>N/A</v>
      </c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</row>
    <row r="343" spans="1:132" s="22" customFormat="1" ht="20.100000000000001" customHeight="1" thickTop="1" thickBot="1" x14ac:dyDescent="0.3">
      <c r="A343" s="109">
        <v>45804</v>
      </c>
      <c r="B343" s="84" t="s">
        <v>19</v>
      </c>
      <c r="C343" s="84" t="s">
        <v>1835</v>
      </c>
      <c r="D343" s="115">
        <v>700000400</v>
      </c>
      <c r="E343" s="132" t="str" cm="1">
        <f t="array" ref="E343">_xlfn.XLOOKUP(D343,Tabela2[[#All],[SAP Code]],Tabela2[[#All],[Supplier Name]])</f>
        <v>COFOR A00NSV01 NEO PARTS LTDA</v>
      </c>
      <c r="F343" s="85" t="s">
        <v>1837</v>
      </c>
      <c r="G343" s="120">
        <v>0</v>
      </c>
      <c r="H343" s="86"/>
      <c r="I343" s="86">
        <v>0</v>
      </c>
      <c r="J343" s="87">
        <f t="shared" si="20"/>
        <v>0</v>
      </c>
      <c r="K343" s="87">
        <f t="shared" si="21"/>
        <v>0</v>
      </c>
      <c r="L343" s="85" t="s">
        <v>21</v>
      </c>
      <c r="M343" s="85" t="s">
        <v>22</v>
      </c>
      <c r="N343" s="85" t="s">
        <v>53</v>
      </c>
      <c r="O343" s="109"/>
      <c r="P343" s="88" t="str">
        <f>IF(D:D&gt;800000000,_xlfn.XLOOKUP(B:B,DROPLIST!G:G,DROPLIST!H:H)&amp;RIGHT(C343,3)&amp;"-"&amp;RIGHT(D343,5),_xlfn.XLOOKUP(B:B,DROPLIST!G:G,DROPLIST!H:H)&amp;RIGHT(C343,3)&amp;"-"&amp;_xlfn.XLOOKUP(D:D,Tabela2[SAP Code],Tabela2[Coluna1]))</f>
        <v>SV191-A00NSV01</v>
      </c>
      <c r="Q343" s="88" t="e">
        <f>_xlfn.XLOOKUP(B:B,DROPLIST!G:G,DROPLIST!H:H) &amp; RIGHT(C343,3) &amp; "-" &amp; RIGHT(D343,5) &amp; "-" &amp; IFERROR(LEFT(#REF!, FIND(" ",#REF!)-1),#REF!) &amp; "-" &amp; _xlfn.XLOOKUP(L:L,DROPLIST!D:D,DROPLIST!E:E)</f>
        <v>#REF!</v>
      </c>
      <c r="R343" s="88" t="str">
        <f>IF(N:N&lt;&gt;"APROVADO","N/A",IF(IFERROR(_xlfn.XLOOKUP(P:P,PROJETOS!A:A,PROJETOS!A:A),"INSERIR ID DE PROJETO")="INSERIR ID DE PROJETO","INSERIR ID DE PROJETO","PROJETO INSERIDO"))</f>
        <v>N/A</v>
      </c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</row>
    <row r="344" spans="1:132" s="22" customFormat="1" ht="20.100000000000001" customHeight="1" thickTop="1" thickBot="1" x14ac:dyDescent="0.3">
      <c r="A344" s="109">
        <v>45804</v>
      </c>
      <c r="B344" s="84" t="s">
        <v>19</v>
      </c>
      <c r="C344" s="84" t="s">
        <v>1835</v>
      </c>
      <c r="D344" s="115">
        <v>700000083</v>
      </c>
      <c r="E344" s="132" t="str" cm="1">
        <f t="array" ref="E344">_xlfn.XLOOKUP(D344,Tabela2[[#All],[SAP Code]],Tabela2[[#All],[Supplier Name]])</f>
        <v>COFOR 31219H  01 LITENS AUTOMOTIVE DO BRASIL LTDA</v>
      </c>
      <c r="F344" s="85" t="s">
        <v>1837</v>
      </c>
      <c r="G344" s="120">
        <v>0</v>
      </c>
      <c r="H344" s="86"/>
      <c r="I344" s="86">
        <v>0</v>
      </c>
      <c r="J344" s="87">
        <f t="shared" si="20"/>
        <v>0</v>
      </c>
      <c r="K344" s="87">
        <f t="shared" si="21"/>
        <v>0</v>
      </c>
      <c r="L344" s="85" t="s">
        <v>21</v>
      </c>
      <c r="M344" s="85" t="s">
        <v>22</v>
      </c>
      <c r="N344" s="85" t="s">
        <v>53</v>
      </c>
      <c r="O344" s="109"/>
      <c r="P344" s="88" t="str">
        <f>IF(D:D&gt;800000000,_xlfn.XLOOKUP(B:B,DROPLIST!G:G,DROPLIST!H:H)&amp;RIGHT(C344,3)&amp;"-"&amp;RIGHT(D344,5),_xlfn.XLOOKUP(B:B,DROPLIST!G:G,DROPLIST!H:H)&amp;RIGHT(C344,3)&amp;"-"&amp;_xlfn.XLOOKUP(D:D,Tabela2[SAP Code],Tabela2[Coluna1]))</f>
        <v>SV191-31219H01</v>
      </c>
      <c r="Q344" s="88" t="e">
        <f>_xlfn.XLOOKUP(B:B,DROPLIST!G:G,DROPLIST!H:H) &amp; RIGHT(C344,3) &amp; "-" &amp; RIGHT(D344,5) &amp; "-" &amp; IFERROR(LEFT(#REF!, FIND(" ",#REF!)-1),#REF!) &amp; "-" &amp; _xlfn.XLOOKUP(L:L,DROPLIST!D:D,DROPLIST!E:E)</f>
        <v>#REF!</v>
      </c>
      <c r="R344" s="88" t="str">
        <f>IF(N:N&lt;&gt;"APROVADO","N/A",IF(IFERROR(_xlfn.XLOOKUP(P:P,PROJETOS!A:A,PROJETOS!A:A),"INSERIR ID DE PROJETO")="INSERIR ID DE PROJETO","INSERIR ID DE PROJETO","PROJETO INSERIDO"))</f>
        <v>N/A</v>
      </c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</row>
    <row r="345" spans="1:132" s="22" customFormat="1" ht="20.100000000000001" customHeight="1" thickTop="1" thickBot="1" x14ac:dyDescent="0.3">
      <c r="A345" s="109">
        <v>45805</v>
      </c>
      <c r="B345" s="84" t="s">
        <v>19</v>
      </c>
      <c r="C345" s="84" t="s">
        <v>65</v>
      </c>
      <c r="D345" s="115">
        <v>800023200</v>
      </c>
      <c r="E345" s="132" t="str" cm="1">
        <f t="array" ref="E345">_xlfn.XLOOKUP(D345,Tabela2[[#All],[SAP Code]],Tabela2[[#All],[Supplier Name]])</f>
        <v>TENNECO SISTEMAS AUTOMOTIVOS LTDA</v>
      </c>
      <c r="F345" s="85" t="s">
        <v>66</v>
      </c>
      <c r="G345" s="120">
        <v>0</v>
      </c>
      <c r="H345" s="86"/>
      <c r="I345" s="86">
        <v>0</v>
      </c>
      <c r="J345" s="87">
        <f t="shared" si="20"/>
        <v>0</v>
      </c>
      <c r="K345" s="87">
        <f t="shared" si="21"/>
        <v>0</v>
      </c>
      <c r="L345" s="85" t="s">
        <v>21</v>
      </c>
      <c r="M345" s="85" t="s">
        <v>22</v>
      </c>
      <c r="N345" s="85" t="s">
        <v>53</v>
      </c>
      <c r="O345" s="109"/>
      <c r="P345" s="88" t="str">
        <f>IF(D:D&gt;800000000,_xlfn.XLOOKUP(B:B,DROPLIST!G:G,DROPLIST!H:H)&amp;RIGHT(C345,3)&amp;"-"&amp;RIGHT(D345,5),_xlfn.XLOOKUP(B:B,DROPLIST!G:G,DROPLIST!H:H)&amp;RIGHT(C345,3)&amp;"-"&amp;_xlfn.XLOOKUP(D:D,Tabela2[SAP Code],Tabela2[Coluna1]))</f>
        <v>SV190-23200</v>
      </c>
      <c r="Q345" s="88" t="e">
        <f>_xlfn.XLOOKUP(B:B,DROPLIST!G:G,DROPLIST!H:H) &amp; RIGHT(C345,3) &amp; "-" &amp; RIGHT(D345,5) &amp; "-" &amp; IFERROR(LEFT(#REF!, FIND(" ",#REF!)-1),#REF!) &amp; "-" &amp; _xlfn.XLOOKUP(L:L,DROPLIST!D:D,DROPLIST!E:E)</f>
        <v>#REF!</v>
      </c>
      <c r="R345" s="88" t="str">
        <f>IF(N:N&lt;&gt;"APROVADO","N/A",IF(IFERROR(_xlfn.XLOOKUP(P:P,PROJETOS!A:A,PROJETOS!A:A),"INSERIR ID DE PROJETO")="INSERIR ID DE PROJETO","INSERIR ID DE PROJETO","PROJETO INSERIDO"))</f>
        <v>N/A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</row>
    <row r="346" spans="1:132" s="22" customFormat="1" ht="20.100000000000001" customHeight="1" thickTop="1" thickBot="1" x14ac:dyDescent="0.3">
      <c r="A346" s="109">
        <v>45806</v>
      </c>
      <c r="B346" s="84" t="s">
        <v>19</v>
      </c>
      <c r="C346" s="84" t="s">
        <v>65</v>
      </c>
      <c r="D346" s="115">
        <v>800002414</v>
      </c>
      <c r="E346" s="132" t="str" cm="1">
        <f t="array" ref="E346">_xlfn.XLOOKUP(D346,Tabela2[[#All],[SAP Code]],Tabela2[[#All],[Supplier Name]])</f>
        <v>EATON LTDA</v>
      </c>
      <c r="F346" s="85" t="s">
        <v>66</v>
      </c>
      <c r="G346" s="120">
        <v>0</v>
      </c>
      <c r="H346" s="86"/>
      <c r="I346" s="86">
        <v>0</v>
      </c>
      <c r="J346" s="87">
        <f t="shared" si="20"/>
        <v>0</v>
      </c>
      <c r="K346" s="87">
        <f t="shared" si="21"/>
        <v>0</v>
      </c>
      <c r="L346" s="85" t="s">
        <v>21</v>
      </c>
      <c r="M346" s="85" t="s">
        <v>22</v>
      </c>
      <c r="N346" s="85" t="s">
        <v>53</v>
      </c>
      <c r="O346" s="109"/>
      <c r="P346" s="88" t="str">
        <f>IF(D:D&gt;800000000,_xlfn.XLOOKUP(B:B,DROPLIST!G:G,DROPLIST!H:H)&amp;RIGHT(C346,3)&amp;"-"&amp;RIGHT(D346,5),_xlfn.XLOOKUP(B:B,DROPLIST!G:G,DROPLIST!H:H)&amp;RIGHT(C346,3)&amp;"-"&amp;_xlfn.XLOOKUP(D:D,Tabela2[SAP Code],Tabela2[Coluna1]))</f>
        <v>SV190-02414</v>
      </c>
      <c r="Q346" s="88" t="e">
        <f>_xlfn.XLOOKUP(B:B,DROPLIST!G:G,DROPLIST!H:H) &amp; RIGHT(C346,3) &amp; "-" &amp; RIGHT(D346,5) &amp; "-" &amp; IFERROR(LEFT(#REF!, FIND(" ",#REF!)-1),#REF!) &amp; "-" &amp; _xlfn.XLOOKUP(L:L,DROPLIST!D:D,DROPLIST!E:E)</f>
        <v>#REF!</v>
      </c>
      <c r="R346" s="88" t="str">
        <f>IF(N:N&lt;&gt;"APROVADO","N/A",IF(IFERROR(_xlfn.XLOOKUP(P:P,PROJETOS!A:A,PROJETOS!A:A),"INSERIR ID DE PROJETO")="INSERIR ID DE PROJETO","INSERIR ID DE PROJETO","PROJETO INSERIDO"))</f>
        <v>N/A</v>
      </c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</row>
    <row r="347" spans="1:132" s="22" customFormat="1" ht="20.100000000000001" customHeight="1" thickTop="1" thickBot="1" x14ac:dyDescent="0.3">
      <c r="A347" s="109">
        <v>45807</v>
      </c>
      <c r="B347" s="84" t="s">
        <v>19</v>
      </c>
      <c r="C347" s="84" t="s">
        <v>1835</v>
      </c>
      <c r="D347" s="115">
        <v>700000071</v>
      </c>
      <c r="E347" s="132" t="str" cm="1">
        <f t="array" ref="E347">_xlfn.XLOOKUP(D347,Tabela2[[#All],[SAP Code]],Tabela2[[#All],[Supplier Name]])</f>
        <v>COFOR 15255F01 THYSSENKRUPP</v>
      </c>
      <c r="F347" s="85" t="s">
        <v>1837</v>
      </c>
      <c r="G347" s="120">
        <v>0</v>
      </c>
      <c r="H347" s="86"/>
      <c r="I347" s="86">
        <v>0</v>
      </c>
      <c r="J347" s="87">
        <f t="shared" si="20"/>
        <v>0</v>
      </c>
      <c r="K347" s="87">
        <f t="shared" si="21"/>
        <v>0</v>
      </c>
      <c r="L347" s="85" t="s">
        <v>21</v>
      </c>
      <c r="M347" s="85" t="s">
        <v>22</v>
      </c>
      <c r="N347" s="85" t="s">
        <v>53</v>
      </c>
      <c r="O347" s="109"/>
      <c r="P347" s="88" t="str">
        <f>IF(D:D&gt;800000000,_xlfn.XLOOKUP(B:B,DROPLIST!G:G,DROPLIST!H:H)&amp;RIGHT(C347,3)&amp;"-"&amp;RIGHT(D347,5),_xlfn.XLOOKUP(B:B,DROPLIST!G:G,DROPLIST!H:H)&amp;RIGHT(C347,3)&amp;"-"&amp;_xlfn.XLOOKUP(D:D,Tabela2[SAP Code],Tabela2[Coluna1]))</f>
        <v>SV191-15255F01</v>
      </c>
      <c r="Q347" s="88" t="e">
        <f>_xlfn.XLOOKUP(B:B,DROPLIST!G:G,DROPLIST!H:H) &amp; RIGHT(C347,3) &amp; "-" &amp; RIGHT(D347,5) &amp; "-" &amp; IFERROR(LEFT(#REF!, FIND(" ",#REF!)-1),#REF!) &amp; "-" &amp; _xlfn.XLOOKUP(L:L,DROPLIST!D:D,DROPLIST!E:E)</f>
        <v>#REF!</v>
      </c>
      <c r="R347" s="88" t="str">
        <f>IF(N:N&lt;&gt;"APROVADO","N/A",IF(IFERROR(_xlfn.XLOOKUP(P:P,PROJETOS!A:A,PROJETOS!A:A),"INSERIR ID DE PROJETO")="INSERIR ID DE PROJETO","INSERIR ID DE PROJETO","PROJETO INSERIDO"))</f>
        <v>N/A</v>
      </c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</row>
    <row r="348" spans="1:132" s="22" customFormat="1" ht="20.100000000000001" customHeight="1" thickTop="1" thickBot="1" x14ac:dyDescent="0.3">
      <c r="A348" s="109">
        <v>45799</v>
      </c>
      <c r="B348" s="84" t="s">
        <v>19</v>
      </c>
      <c r="C348" s="84" t="s">
        <v>65</v>
      </c>
      <c r="D348" s="115">
        <v>800000059</v>
      </c>
      <c r="E348" s="132" t="str" cm="1">
        <f t="array" ref="E348">_xlfn.XLOOKUP(D348,Tabela2[[#All],[SAP Code]],Tabela2[[#All],[Supplier Name]])</f>
        <v>MARELLI SISTEMAS AUTOMOTIVOS INDUST</v>
      </c>
      <c r="F348" s="85" t="s">
        <v>66</v>
      </c>
      <c r="G348" s="120">
        <v>280306000</v>
      </c>
      <c r="H348" s="86"/>
      <c r="I348" s="86">
        <v>0</v>
      </c>
      <c r="J348" s="87">
        <f t="shared" si="20"/>
        <v>0</v>
      </c>
      <c r="K348" s="87">
        <f t="shared" si="21"/>
        <v>0</v>
      </c>
      <c r="L348" s="85" t="s">
        <v>21</v>
      </c>
      <c r="M348" s="85" t="s">
        <v>22</v>
      </c>
      <c r="N348" s="85" t="s">
        <v>53</v>
      </c>
      <c r="O348" s="109"/>
      <c r="P348" s="88" t="str">
        <f>IF(D:D&gt;800000000,_xlfn.XLOOKUP(B:B,DROPLIST!G:G,DROPLIST!H:H)&amp;RIGHT(C348,3)&amp;"-"&amp;RIGHT(D348,5),_xlfn.XLOOKUP(B:B,DROPLIST!G:G,DROPLIST!H:H)&amp;RIGHT(C348,3)&amp;"-"&amp;_xlfn.XLOOKUP(D:D,Tabela2[SAP Code],Tabela2[Coluna1]))</f>
        <v>SV190-00059</v>
      </c>
      <c r="Q348" s="88" t="e">
        <f>_xlfn.XLOOKUP(B:B,DROPLIST!G:G,DROPLIST!H:H) &amp; RIGHT(C348,3) &amp; "-" &amp; RIGHT(D348,5) &amp; "-" &amp; IFERROR(LEFT(#REF!, FIND(" ",#REF!)-1),#REF!) &amp; "-" &amp; _xlfn.XLOOKUP(L:L,DROPLIST!D:D,DROPLIST!E:E)</f>
        <v>#REF!</v>
      </c>
      <c r="R348" s="88" t="str">
        <f>IF(N:N&lt;&gt;"APROVADO","N/A",IF(IFERROR(_xlfn.XLOOKUP(P:P,PROJETOS!A:A,PROJETOS!A:A),"INSERIR ID DE PROJETO")="INSERIR ID DE PROJETO","INSERIR ID DE PROJETO","PROJETO INSERIDO"))</f>
        <v>N/A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</row>
    <row r="349" spans="1:132" s="22" customFormat="1" ht="20.100000000000001" customHeight="1" thickTop="1" thickBot="1" x14ac:dyDescent="0.3">
      <c r="A349" s="109">
        <v>45810</v>
      </c>
      <c r="B349" s="84" t="s">
        <v>19</v>
      </c>
      <c r="C349" s="84" t="s">
        <v>1835</v>
      </c>
      <c r="D349" s="115">
        <v>700000073</v>
      </c>
      <c r="E349" s="132" t="str" cm="1">
        <f t="array" ref="E349">_xlfn.XLOOKUP(D349,Tabela2[[#All],[SAP Code]],Tabela2[[#All],[Supplier Name]])</f>
        <v>COFOR 16867H  01 Tupy S.A.</v>
      </c>
      <c r="F349" s="85" t="s">
        <v>1837</v>
      </c>
      <c r="G349" s="120">
        <v>0</v>
      </c>
      <c r="H349" s="86"/>
      <c r="I349" s="86">
        <v>0</v>
      </c>
      <c r="J349" s="87">
        <f t="shared" si="20"/>
        <v>0</v>
      </c>
      <c r="K349" s="87">
        <f t="shared" si="21"/>
        <v>0</v>
      </c>
      <c r="L349" s="85" t="s">
        <v>1843</v>
      </c>
      <c r="M349" s="85" t="s">
        <v>22</v>
      </c>
      <c r="N349" s="85" t="s">
        <v>53</v>
      </c>
      <c r="O349" s="109"/>
      <c r="P349" s="88" t="str">
        <f>IF(D:D&gt;800000000,_xlfn.XLOOKUP(B:B,DROPLIST!G:G,DROPLIST!H:H)&amp;RIGHT(C349,3)&amp;"-"&amp;RIGHT(D349,5),_xlfn.XLOOKUP(B:B,DROPLIST!G:G,DROPLIST!H:H)&amp;RIGHT(C349,3)&amp;"-"&amp;_xlfn.XLOOKUP(D:D,Tabela2[SAP Code],Tabela2[Coluna1]))</f>
        <v>SV191-16867H01</v>
      </c>
      <c r="Q349" s="88" t="e">
        <f>_xlfn.XLOOKUP(B:B,DROPLIST!G:G,DROPLIST!H:H) &amp; RIGHT(C349,3) &amp; "-" &amp; RIGHT(D349,5) &amp; "-" &amp; IFERROR(LEFT(#REF!, FIND(" ",#REF!)-1),#REF!) &amp; "-" &amp; _xlfn.XLOOKUP(L:L,DROPLIST!D:D,DROPLIST!E:E)</f>
        <v>#REF!</v>
      </c>
      <c r="R349" s="88" t="str">
        <f>IF(N:N&lt;&gt;"APROVADO","N/A",IF(IFERROR(_xlfn.XLOOKUP(P:P,PROJETOS!A:A,PROJETOS!A:A),"INSERIR ID DE PROJETO")="INSERIR ID DE PROJETO","INSERIR ID DE PROJETO","PROJETO INSERIDO"))</f>
        <v>N/A</v>
      </c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</row>
    <row r="350" spans="1:132" s="22" customFormat="1" ht="20.100000000000001" customHeight="1" thickTop="1" thickBot="1" x14ac:dyDescent="0.3">
      <c r="A350" s="109">
        <v>45805</v>
      </c>
      <c r="B350" s="84" t="s">
        <v>19</v>
      </c>
      <c r="C350" s="84" t="s">
        <v>65</v>
      </c>
      <c r="D350" s="115">
        <v>800030214</v>
      </c>
      <c r="E350" s="132" t="str" cm="1">
        <f t="array" ref="E350">_xlfn.XLOOKUP(D350,Tabela2[[#All],[SAP Code]],Tabela2[[#All],[Supplier Name]])</f>
        <v>ROCHLING AUTOMOTIVE DO BRASIL LTDA</v>
      </c>
      <c r="F350" s="85" t="s">
        <v>66</v>
      </c>
      <c r="G350" s="120">
        <v>685000</v>
      </c>
      <c r="H350" s="86"/>
      <c r="I350" s="86">
        <v>0</v>
      </c>
      <c r="J350" s="87">
        <f t="shared" si="20"/>
        <v>0</v>
      </c>
      <c r="K350" s="87">
        <f t="shared" si="21"/>
        <v>0</v>
      </c>
      <c r="L350" s="85" t="s">
        <v>21</v>
      </c>
      <c r="M350" s="85" t="s">
        <v>22</v>
      </c>
      <c r="N350" s="85" t="s">
        <v>53</v>
      </c>
      <c r="O350" s="109"/>
      <c r="P350" s="88" t="str">
        <f>IF(D:D&gt;800000000,_xlfn.XLOOKUP(B:B,DROPLIST!G:G,DROPLIST!H:H)&amp;RIGHT(C350,3)&amp;"-"&amp;RIGHT(D350,5),_xlfn.XLOOKUP(B:B,DROPLIST!G:G,DROPLIST!H:H)&amp;RIGHT(C350,3)&amp;"-"&amp;_xlfn.XLOOKUP(D:D,Tabela2[SAP Code],Tabela2[Coluna1]))</f>
        <v>SV190-30214</v>
      </c>
      <c r="Q350" s="88" t="e">
        <f>_xlfn.XLOOKUP(B:B,DROPLIST!G:G,DROPLIST!H:H) &amp; RIGHT(C350,3) &amp; "-" &amp; RIGHT(D350,5) &amp; "-" &amp; IFERROR(LEFT(#REF!, FIND(" ",#REF!)-1),#REF!) &amp; "-" &amp; _xlfn.XLOOKUP(L:L,DROPLIST!D:D,DROPLIST!E:E)</f>
        <v>#REF!</v>
      </c>
      <c r="R350" s="88" t="str">
        <f>IF(N:N&lt;&gt;"APROVADO","N/A",IF(IFERROR(_xlfn.XLOOKUP(P:P,PROJETOS!A:A,PROJETOS!A:A),"INSERIR ID DE PROJETO")="INSERIR ID DE PROJETO","INSERIR ID DE PROJETO","PROJETO INSERIDO"))</f>
        <v>N/A</v>
      </c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</row>
    <row r="351" spans="1:132" s="22" customFormat="1" ht="20.100000000000001" customHeight="1" thickTop="1" thickBot="1" x14ac:dyDescent="0.3">
      <c r="A351" s="109">
        <v>45810</v>
      </c>
      <c r="B351" s="84" t="s">
        <v>19</v>
      </c>
      <c r="C351" s="84" t="s">
        <v>1835</v>
      </c>
      <c r="D351" s="115">
        <v>700000408</v>
      </c>
      <c r="E351" s="132" t="str" cm="1">
        <f t="array" ref="E351">_xlfn.XLOOKUP(D351,Tabela2[[#All],[SAP Code]],Tabela2[[#All],[Supplier Name]])</f>
        <v>CoforA00IH601 TUPY MINAS GERAIS LTDA</v>
      </c>
      <c r="F351" s="85" t="s">
        <v>1837</v>
      </c>
      <c r="G351" s="120">
        <v>0</v>
      </c>
      <c r="H351" s="86"/>
      <c r="I351" s="86">
        <v>0</v>
      </c>
      <c r="J351" s="87">
        <f t="shared" si="20"/>
        <v>0</v>
      </c>
      <c r="K351" s="87">
        <f t="shared" si="21"/>
        <v>0</v>
      </c>
      <c r="L351" s="85" t="s">
        <v>1843</v>
      </c>
      <c r="M351" s="85" t="s">
        <v>22</v>
      </c>
      <c r="N351" s="85" t="s">
        <v>53</v>
      </c>
      <c r="O351" s="109"/>
      <c r="P351" s="88" t="str">
        <f>IF(D:D&gt;800000000,_xlfn.XLOOKUP(B:B,DROPLIST!G:G,DROPLIST!H:H)&amp;RIGHT(C351,3)&amp;"-"&amp;RIGHT(D351,5),_xlfn.XLOOKUP(B:B,DROPLIST!G:G,DROPLIST!H:H)&amp;RIGHT(C351,3)&amp;"-"&amp;_xlfn.XLOOKUP(D:D,Tabela2[SAP Code],Tabela2[Coluna1]))</f>
        <v>SV191-A00IH601</v>
      </c>
      <c r="Q351" s="88" t="e">
        <f>_xlfn.XLOOKUP(B:B,DROPLIST!G:G,DROPLIST!H:H) &amp; RIGHT(C351,3) &amp; "-" &amp; RIGHT(D351,5) &amp; "-" &amp; IFERROR(LEFT(#REF!, FIND(" ",#REF!)-1),#REF!) &amp; "-" &amp; _xlfn.XLOOKUP(L:L,DROPLIST!D:D,DROPLIST!E:E)</f>
        <v>#REF!</v>
      </c>
      <c r="R351" s="88" t="str">
        <f>IF(N:N&lt;&gt;"APROVADO","N/A",IF(IFERROR(_xlfn.XLOOKUP(P:P,PROJETOS!A:A,PROJETOS!A:A),"INSERIR ID DE PROJETO")="INSERIR ID DE PROJETO","INSERIR ID DE PROJETO","PROJETO INSERIDO"))</f>
        <v>N/A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</row>
    <row r="352" spans="1:132" s="22" customFormat="1" ht="20.100000000000001" customHeight="1" thickTop="1" thickBot="1" x14ac:dyDescent="0.3">
      <c r="A352" s="109">
        <v>45810</v>
      </c>
      <c r="B352" s="84" t="s">
        <v>19</v>
      </c>
      <c r="C352" s="84" t="s">
        <v>1835</v>
      </c>
      <c r="D352" s="115">
        <v>700000082</v>
      </c>
      <c r="E352" s="132" t="str" cm="1">
        <f t="array" ref="E352">_xlfn.XLOOKUP(D352,Tabela2[[#All],[SAP Code]],Tabela2[[#All],[Supplier Name]])</f>
        <v>Cofor 1683OT01 Thermal Solutions do Brasil Ltda</v>
      </c>
      <c r="F352" s="85" t="s">
        <v>1837</v>
      </c>
      <c r="G352" s="120">
        <v>0</v>
      </c>
      <c r="H352" s="86"/>
      <c r="I352" s="86">
        <v>0</v>
      </c>
      <c r="J352" s="87">
        <f t="shared" si="20"/>
        <v>0</v>
      </c>
      <c r="K352" s="87">
        <f t="shared" si="21"/>
        <v>0</v>
      </c>
      <c r="L352" s="85" t="s">
        <v>1843</v>
      </c>
      <c r="M352" s="85" t="s">
        <v>30</v>
      </c>
      <c r="N352" s="85" t="s">
        <v>53</v>
      </c>
      <c r="O352" s="109"/>
      <c r="P352" s="88" t="str">
        <f>IF(D:D&gt;800000000,_xlfn.XLOOKUP(B:B,DROPLIST!G:G,DROPLIST!H:H)&amp;RIGHT(C352,3)&amp;"-"&amp;RIGHT(D352,5),_xlfn.XLOOKUP(B:B,DROPLIST!G:G,DROPLIST!H:H)&amp;RIGHT(C352,3)&amp;"-"&amp;_xlfn.XLOOKUP(D:D,Tabela2[SAP Code],Tabela2[Coluna1]))</f>
        <v>SV191-1683OT01</v>
      </c>
      <c r="Q352" s="88" t="e">
        <f>_xlfn.XLOOKUP(B:B,DROPLIST!G:G,DROPLIST!H:H) &amp; RIGHT(C352,3) &amp; "-" &amp; RIGHT(D352,5) &amp; "-" &amp; IFERROR(LEFT(#REF!, FIND(" ",#REF!)-1),#REF!) &amp; "-" &amp; _xlfn.XLOOKUP(L:L,DROPLIST!D:D,DROPLIST!E:E)</f>
        <v>#REF!</v>
      </c>
      <c r="R352" s="88" t="str">
        <f>IF(N:N&lt;&gt;"APROVADO","N/A",IF(IFERROR(_xlfn.XLOOKUP(P:P,PROJETOS!A:A,PROJETOS!A:A),"INSERIR ID DE PROJETO")="INSERIR ID DE PROJETO","INSERIR ID DE PROJETO","PROJETO INSERIDO"))</f>
        <v>N/A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</row>
    <row r="353" spans="1:132" s="22" customFormat="1" ht="20.100000000000001" customHeight="1" thickTop="1" thickBot="1" x14ac:dyDescent="0.3">
      <c r="A353" s="109">
        <v>45810</v>
      </c>
      <c r="B353" s="84" t="s">
        <v>19</v>
      </c>
      <c r="C353" s="84" t="s">
        <v>1835</v>
      </c>
      <c r="D353" s="115">
        <v>700000935</v>
      </c>
      <c r="E353" s="132" t="str" cm="1">
        <f t="array" ref="E353">_xlfn.XLOOKUP(D353,Tabela2[[#All],[SAP Code]],Tabela2[[#All],[Supplier Name]])</f>
        <v>COFOR A020FU 01 Tenneco Sistemas Automotivos LTDA</v>
      </c>
      <c r="F353" s="85" t="s">
        <v>1837</v>
      </c>
      <c r="G353" s="120">
        <v>0</v>
      </c>
      <c r="H353" s="86"/>
      <c r="I353" s="86">
        <v>0</v>
      </c>
      <c r="J353" s="87">
        <f t="shared" si="20"/>
        <v>0</v>
      </c>
      <c r="K353" s="87">
        <f t="shared" si="21"/>
        <v>0</v>
      </c>
      <c r="L353" s="85" t="s">
        <v>1843</v>
      </c>
      <c r="M353" s="85" t="s">
        <v>22</v>
      </c>
      <c r="N353" s="85" t="s">
        <v>53</v>
      </c>
      <c r="O353" s="109"/>
      <c r="P353" s="88" t="str">
        <f>IF(D:D&gt;800000000,_xlfn.XLOOKUP(B:B,DROPLIST!G:G,DROPLIST!H:H)&amp;RIGHT(C353,3)&amp;"-"&amp;RIGHT(D353,5),_xlfn.XLOOKUP(B:B,DROPLIST!G:G,DROPLIST!H:H)&amp;RIGHT(C353,3)&amp;"-"&amp;_xlfn.XLOOKUP(D:D,Tabela2[SAP Code],Tabela2[Coluna1]))</f>
        <v>SV191-A020FU01</v>
      </c>
      <c r="Q353" s="88" t="e">
        <f>_xlfn.XLOOKUP(B:B,DROPLIST!G:G,DROPLIST!H:H) &amp; RIGHT(C353,3) &amp; "-" &amp; RIGHT(D353,5) &amp; "-" &amp; IFERROR(LEFT(#REF!, FIND(" ",#REF!)-1),#REF!) &amp; "-" &amp; _xlfn.XLOOKUP(L:L,DROPLIST!D:D,DROPLIST!E:E)</f>
        <v>#REF!</v>
      </c>
      <c r="R353" s="88" t="str">
        <f>IF(N:N&lt;&gt;"APROVADO","N/A",IF(IFERROR(_xlfn.XLOOKUP(P:P,PROJETOS!A:A,PROJETOS!A:A),"INSERIR ID DE PROJETO")="INSERIR ID DE PROJETO","INSERIR ID DE PROJETO","PROJETO INSERIDO"))</f>
        <v>N/A</v>
      </c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</row>
    <row r="354" spans="1:132" s="22" customFormat="1" ht="20.100000000000001" customHeight="1" thickTop="1" thickBot="1" x14ac:dyDescent="0.3">
      <c r="A354" s="109">
        <v>45810</v>
      </c>
      <c r="B354" s="84" t="s">
        <v>19</v>
      </c>
      <c r="C354" s="84" t="s">
        <v>1835</v>
      </c>
      <c r="D354" s="115">
        <v>700000216</v>
      </c>
      <c r="E354" s="132" t="str" cm="1">
        <f t="array" ref="E354">_xlfn.XLOOKUP(D354,Tabela2[[#All],[SAP Code]],Tabela2[[#All],[Supplier Name]])</f>
        <v>Cofor A0017R01 PICHININ INDUSTRIA E COMERCIO LTDA</v>
      </c>
      <c r="F354" s="85" t="s">
        <v>1837</v>
      </c>
      <c r="G354" s="120">
        <v>64000</v>
      </c>
      <c r="H354" s="86"/>
      <c r="I354" s="86">
        <v>0</v>
      </c>
      <c r="J354" s="87">
        <f t="shared" si="20"/>
        <v>0</v>
      </c>
      <c r="K354" s="87">
        <f t="shared" si="21"/>
        <v>0</v>
      </c>
      <c r="L354" s="85" t="s">
        <v>1843</v>
      </c>
      <c r="M354" s="85" t="s">
        <v>22</v>
      </c>
      <c r="N354" s="85" t="s">
        <v>53</v>
      </c>
      <c r="O354" s="109"/>
      <c r="P354" s="88" t="str">
        <f>IF(D:D&gt;800000000,_xlfn.XLOOKUP(B:B,DROPLIST!G:G,DROPLIST!H:H)&amp;RIGHT(C354,3)&amp;"-"&amp;RIGHT(D354,5),_xlfn.XLOOKUP(B:B,DROPLIST!G:G,DROPLIST!H:H)&amp;RIGHT(C354,3)&amp;"-"&amp;_xlfn.XLOOKUP(D:D,Tabela2[SAP Code],Tabela2[Coluna1]))</f>
        <v>SV191-A0017R01</v>
      </c>
      <c r="Q354" s="88" t="e">
        <f>_xlfn.XLOOKUP(B:B,DROPLIST!G:G,DROPLIST!H:H) &amp; RIGHT(C354,3) &amp; "-" &amp; RIGHT(D354,5) &amp; "-" &amp; IFERROR(LEFT(#REF!, FIND(" ",#REF!)-1),#REF!) &amp; "-" &amp; _xlfn.XLOOKUP(L:L,DROPLIST!D:D,DROPLIST!E:E)</f>
        <v>#REF!</v>
      </c>
      <c r="R354" s="88" t="str">
        <f>IF(N:N&lt;&gt;"APROVADO","N/A",IF(IFERROR(_xlfn.XLOOKUP(P:P,PROJETOS!A:A,PROJETOS!A:A),"INSERIR ID DE PROJETO")="INSERIR ID DE PROJETO","INSERIR ID DE PROJETO","PROJETO INSERIDO"))</f>
        <v>N/A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</row>
    <row r="355" spans="1:132" s="22" customFormat="1" ht="20.100000000000001" customHeight="1" thickTop="1" thickBot="1" x14ac:dyDescent="0.3">
      <c r="A355" s="109">
        <v>45810</v>
      </c>
      <c r="B355" s="84" t="s">
        <v>19</v>
      </c>
      <c r="C355" s="84" t="s">
        <v>1835</v>
      </c>
      <c r="D355" s="115">
        <v>700000725</v>
      </c>
      <c r="E355" s="132" t="str" cm="1">
        <f t="array" ref="E355">_xlfn.XLOOKUP(D355,Tabela2[[#All],[SAP Code]],Tabela2[[#All],[Supplier Name]])</f>
        <v>Cofor A006V0  01 CERAMICA E VELAS DE IGNICAO NGK DO</v>
      </c>
      <c r="F355" s="85" t="s">
        <v>1837</v>
      </c>
      <c r="G355" s="120">
        <v>0</v>
      </c>
      <c r="H355" s="86"/>
      <c r="I355" s="86">
        <v>0</v>
      </c>
      <c r="J355" s="87">
        <f t="shared" si="20"/>
        <v>0</v>
      </c>
      <c r="K355" s="87">
        <f t="shared" si="21"/>
        <v>0</v>
      </c>
      <c r="L355" s="85" t="s">
        <v>1843</v>
      </c>
      <c r="M355" s="85" t="s">
        <v>22</v>
      </c>
      <c r="N355" s="85" t="s">
        <v>53</v>
      </c>
      <c r="O355" s="109"/>
      <c r="P355" s="88" t="str">
        <f>IF(D:D&gt;800000000,_xlfn.XLOOKUP(B:B,DROPLIST!G:G,DROPLIST!H:H)&amp;RIGHT(C355,3)&amp;"-"&amp;RIGHT(D355,5),_xlfn.XLOOKUP(B:B,DROPLIST!G:G,DROPLIST!H:H)&amp;RIGHT(C355,3)&amp;"-"&amp;_xlfn.XLOOKUP(D:D,Tabela2[SAP Code],Tabela2[Coluna1]))</f>
        <v>SV191-A006V001</v>
      </c>
      <c r="Q355" s="88" t="e">
        <f>_xlfn.XLOOKUP(B:B,DROPLIST!G:G,DROPLIST!H:H) &amp; RIGHT(C355,3) &amp; "-" &amp; RIGHT(D355,5) &amp; "-" &amp; IFERROR(LEFT(#REF!, FIND(" ",#REF!)-1),#REF!) &amp; "-" &amp; _xlfn.XLOOKUP(L:L,DROPLIST!D:D,DROPLIST!E:E)</f>
        <v>#REF!</v>
      </c>
      <c r="R355" s="88" t="str">
        <f>IF(N:N&lt;&gt;"APROVADO","N/A",IF(IFERROR(_xlfn.XLOOKUP(P:P,PROJETOS!A:A,PROJETOS!A:A),"INSERIR ID DE PROJETO")="INSERIR ID DE PROJETO","INSERIR ID DE PROJETO","PROJETO INSERIDO"))</f>
        <v>N/A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</row>
    <row r="356" spans="1:132" s="22" customFormat="1" ht="20.100000000000001" customHeight="1" thickTop="1" thickBot="1" x14ac:dyDescent="0.3">
      <c r="A356" s="109"/>
      <c r="B356" s="84"/>
      <c r="C356" s="84"/>
      <c r="D356" s="115"/>
      <c r="E356" s="132" cm="1">
        <f t="array" ref="E356">_xlfn.XLOOKUP(D356,Tabela2[[#All],[SAP Code]],Tabela2[[#All],[Supplier Name]])</f>
        <v>0</v>
      </c>
      <c r="F356" s="85"/>
      <c r="G356" s="120">
        <v>0</v>
      </c>
      <c r="H356" s="86"/>
      <c r="I356" s="86">
        <v>0</v>
      </c>
      <c r="J356" s="87">
        <f t="shared" si="20"/>
        <v>0</v>
      </c>
      <c r="K356" s="87">
        <f t="shared" si="21"/>
        <v>0</v>
      </c>
      <c r="L356" s="85"/>
      <c r="M356" s="85"/>
      <c r="N356" s="85"/>
      <c r="O356" s="109"/>
      <c r="P356" s="88" t="str">
        <f>IF(D:D&gt;800000000,_xlfn.XLOOKUP(B:B,DROPLIST!G:G,DROPLIST!H:H)&amp;RIGHT(C356,3)&amp;"-"&amp;RIGHT(D356,5),_xlfn.XLOOKUP(B:B,DROPLIST!G:G,DROPLIST!H:H)&amp;RIGHT(C356,3)&amp;"-"&amp;_xlfn.XLOOKUP(D:D,Tabela2[SAP Code],Tabela2[Coluna1]))</f>
        <v>-</v>
      </c>
      <c r="Q356" s="88" t="e">
        <f>_xlfn.XLOOKUP(B:B,DROPLIST!G:G,DROPLIST!H:H) &amp; RIGHT(C356,3) &amp; "-" &amp; RIGHT(D356,5) &amp; "-" &amp; IFERROR(LEFT(#REF!, FIND(" ",#REF!)-1),#REF!) &amp; "-" &amp; _xlfn.XLOOKUP(L:L,DROPLIST!D:D,DROPLIST!E:E)</f>
        <v>#REF!</v>
      </c>
      <c r="R356" s="88" t="str">
        <f>IF(N:N&lt;&gt;"APROVADO","N/A",IF(IFERROR(_xlfn.XLOOKUP(P:P,PROJETOS!A:A,PROJETOS!A:A),"INSERIR ID DE PROJETO")="INSERIR ID DE PROJETO","INSERIR ID DE PROJETO","PROJETO INSERIDO"))</f>
        <v>N/A</v>
      </c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</row>
    <row r="357" spans="1:132" s="22" customFormat="1" ht="20.100000000000001" customHeight="1" thickTop="1" thickBot="1" x14ac:dyDescent="0.3">
      <c r="A357" s="109"/>
      <c r="B357" s="84"/>
      <c r="C357" s="84"/>
      <c r="D357" s="115"/>
      <c r="E357" s="132" cm="1">
        <f t="array" ref="E357">_xlfn.XLOOKUP(D357,Tabela2[[#All],[SAP Code]],Tabela2[[#All],[Supplier Name]])</f>
        <v>0</v>
      </c>
      <c r="F357" s="85"/>
      <c r="G357" s="120">
        <v>0</v>
      </c>
      <c r="H357" s="86"/>
      <c r="I357" s="86">
        <v>0</v>
      </c>
      <c r="J357" s="87">
        <f t="shared" si="20"/>
        <v>0</v>
      </c>
      <c r="K357" s="87">
        <f t="shared" si="21"/>
        <v>0</v>
      </c>
      <c r="L357" s="85"/>
      <c r="M357" s="85"/>
      <c r="N357" s="85"/>
      <c r="O357" s="109"/>
      <c r="P357" s="88" t="str">
        <f>IF(D:D&gt;800000000,_xlfn.XLOOKUP(B:B,DROPLIST!G:G,DROPLIST!H:H)&amp;RIGHT(C357,3)&amp;"-"&amp;RIGHT(D357,5),_xlfn.XLOOKUP(B:B,DROPLIST!G:G,DROPLIST!H:H)&amp;RIGHT(C357,3)&amp;"-"&amp;_xlfn.XLOOKUP(D:D,Tabela2[SAP Code],Tabela2[Coluna1]))</f>
        <v>-</v>
      </c>
      <c r="Q357" s="88" t="e">
        <f>_xlfn.XLOOKUP(B:B,DROPLIST!G:G,DROPLIST!H:H) &amp; RIGHT(C357,3) &amp; "-" &amp; RIGHT(D357,5) &amp; "-" &amp; IFERROR(LEFT(#REF!, FIND(" ",#REF!)-1),#REF!) &amp; "-" &amp; _xlfn.XLOOKUP(L:L,DROPLIST!D:D,DROPLIST!E:E)</f>
        <v>#REF!</v>
      </c>
      <c r="R357" s="88" t="str">
        <f>IF(N:N&lt;&gt;"APROVADO","N/A",IF(IFERROR(_xlfn.XLOOKUP(P:P,PROJETOS!A:A,PROJETOS!A:A),"INSERIR ID DE PROJETO")="INSERIR ID DE PROJETO","INSERIR ID DE PROJETO","PROJETO INSERIDO"))</f>
        <v>N/A</v>
      </c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</row>
    <row r="358" spans="1:132" s="22" customFormat="1" ht="20.100000000000001" customHeight="1" thickTop="1" thickBot="1" x14ac:dyDescent="0.3">
      <c r="A358" s="109"/>
      <c r="B358" s="84"/>
      <c r="C358" s="84"/>
      <c r="D358" s="115"/>
      <c r="E358" s="132" cm="1">
        <f t="array" ref="E358">_xlfn.XLOOKUP(D358,Tabela2[[#All],[SAP Code]],Tabela2[[#All],[Supplier Name]])</f>
        <v>0</v>
      </c>
      <c r="F358" s="85"/>
      <c r="G358" s="120">
        <v>0</v>
      </c>
      <c r="H358" s="86"/>
      <c r="I358" s="86">
        <v>0</v>
      </c>
      <c r="J358" s="87">
        <f t="shared" si="20"/>
        <v>0</v>
      </c>
      <c r="K358" s="87">
        <f t="shared" si="21"/>
        <v>0</v>
      </c>
      <c r="L358" s="85"/>
      <c r="M358" s="85"/>
      <c r="N358" s="85"/>
      <c r="O358" s="109"/>
      <c r="P358" s="88" t="str">
        <f>IF(D:D&gt;800000000,_xlfn.XLOOKUP(B:B,DROPLIST!G:G,DROPLIST!H:H)&amp;RIGHT(C358,3)&amp;"-"&amp;RIGHT(D358,5),_xlfn.XLOOKUP(B:B,DROPLIST!G:G,DROPLIST!H:H)&amp;RIGHT(C358,3)&amp;"-"&amp;_xlfn.XLOOKUP(D:D,Tabela2[SAP Code],Tabela2[Coluna1]))</f>
        <v>-</v>
      </c>
      <c r="Q358" s="88" t="e">
        <f>_xlfn.XLOOKUP(B:B,DROPLIST!G:G,DROPLIST!H:H) &amp; RIGHT(C358,3) &amp; "-" &amp; RIGHT(D358,5) &amp; "-" &amp; IFERROR(LEFT(#REF!, FIND(" ",#REF!)-1),#REF!) &amp; "-" &amp; _xlfn.XLOOKUP(L:L,DROPLIST!D:D,DROPLIST!E:E)</f>
        <v>#REF!</v>
      </c>
      <c r="R358" s="88" t="str">
        <f>IF(N:N&lt;&gt;"APROVADO","N/A",IF(IFERROR(_xlfn.XLOOKUP(P:P,PROJETOS!A:A,PROJETOS!A:A),"INSERIR ID DE PROJETO")="INSERIR ID DE PROJETO","INSERIR ID DE PROJETO","PROJETO INSERIDO"))</f>
        <v>N/A</v>
      </c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</row>
    <row r="359" spans="1:132" s="22" customFormat="1" ht="20.100000000000001" customHeight="1" thickTop="1" thickBot="1" x14ac:dyDescent="0.3">
      <c r="A359" s="109"/>
      <c r="B359" s="84"/>
      <c r="C359" s="84"/>
      <c r="D359" s="115"/>
      <c r="E359" s="132" cm="1">
        <f t="array" ref="E359">_xlfn.XLOOKUP(D359,Tabela2[[#All],[SAP Code]],Tabela2[[#All],[Supplier Name]])</f>
        <v>0</v>
      </c>
      <c r="F359" s="85"/>
      <c r="G359" s="120">
        <v>0</v>
      </c>
      <c r="H359" s="86"/>
      <c r="I359" s="86">
        <v>0</v>
      </c>
      <c r="J359" s="87">
        <f t="shared" si="20"/>
        <v>0</v>
      </c>
      <c r="K359" s="87">
        <f t="shared" si="21"/>
        <v>0</v>
      </c>
      <c r="L359" s="85"/>
      <c r="M359" s="85"/>
      <c r="N359" s="85"/>
      <c r="O359" s="109"/>
      <c r="P359" s="88" t="str">
        <f>IF(D:D&gt;800000000,_xlfn.XLOOKUP(B:B,DROPLIST!G:G,DROPLIST!H:H)&amp;RIGHT(C359,3)&amp;"-"&amp;RIGHT(D359,5),_xlfn.XLOOKUP(B:B,DROPLIST!G:G,DROPLIST!H:H)&amp;RIGHT(C359,3)&amp;"-"&amp;_xlfn.XLOOKUP(D:D,Tabela2[SAP Code],Tabela2[Coluna1]))</f>
        <v>-</v>
      </c>
      <c r="Q359" s="88" t="e">
        <f>_xlfn.XLOOKUP(B:B,DROPLIST!G:G,DROPLIST!H:H) &amp; RIGHT(C359,3) &amp; "-" &amp; RIGHT(D359,5) &amp; "-" &amp; IFERROR(LEFT(#REF!, FIND(" ",#REF!)-1),#REF!) &amp; "-" &amp; _xlfn.XLOOKUP(L:L,DROPLIST!D:D,DROPLIST!E:E)</f>
        <v>#REF!</v>
      </c>
      <c r="R359" s="88" t="str">
        <f>IF(N:N&lt;&gt;"APROVADO","N/A",IF(IFERROR(_xlfn.XLOOKUP(P:P,PROJETOS!A:A,PROJETOS!A:A),"INSERIR ID DE PROJETO")="INSERIR ID DE PROJETO","INSERIR ID DE PROJETO","PROJETO INSERIDO"))</f>
        <v>N/A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</row>
    <row r="360" spans="1:132" s="22" customFormat="1" ht="20.100000000000001" customHeight="1" thickTop="1" thickBot="1" x14ac:dyDescent="0.3">
      <c r="A360" s="109"/>
      <c r="B360" s="84"/>
      <c r="C360" s="84"/>
      <c r="D360" s="115"/>
      <c r="E360" s="132" cm="1">
        <f t="array" ref="E360">_xlfn.XLOOKUP(D360,Tabela2[[#All],[SAP Code]],Tabela2[[#All],[Supplier Name]])</f>
        <v>0</v>
      </c>
      <c r="F360" s="85"/>
      <c r="G360" s="120">
        <v>0</v>
      </c>
      <c r="H360" s="86"/>
      <c r="I360" s="86">
        <v>0</v>
      </c>
      <c r="J360" s="87">
        <f t="shared" si="20"/>
        <v>0</v>
      </c>
      <c r="K360" s="87">
        <f t="shared" si="21"/>
        <v>0</v>
      </c>
      <c r="L360" s="85"/>
      <c r="M360" s="85"/>
      <c r="N360" s="85"/>
      <c r="O360" s="109"/>
      <c r="P360" s="88" t="str">
        <f>IF(D:D&gt;800000000,_xlfn.XLOOKUP(B:B,DROPLIST!G:G,DROPLIST!H:H)&amp;RIGHT(C360,3)&amp;"-"&amp;RIGHT(D360,5),_xlfn.XLOOKUP(B:B,DROPLIST!G:G,DROPLIST!H:H)&amp;RIGHT(C360,3)&amp;"-"&amp;_xlfn.XLOOKUP(D:D,Tabela2[SAP Code],Tabela2[Coluna1]))</f>
        <v>-</v>
      </c>
      <c r="Q360" s="88" t="e">
        <f>_xlfn.XLOOKUP(B:B,DROPLIST!G:G,DROPLIST!H:H) &amp; RIGHT(C360,3) &amp; "-" &amp; RIGHT(D360,5) &amp; "-" &amp; IFERROR(LEFT(#REF!, FIND(" ",#REF!)-1),#REF!) &amp; "-" &amp; _xlfn.XLOOKUP(L:L,DROPLIST!D:D,DROPLIST!E:E)</f>
        <v>#REF!</v>
      </c>
      <c r="R360" s="88" t="str">
        <f>IF(N:N&lt;&gt;"APROVADO","N/A",IF(IFERROR(_xlfn.XLOOKUP(P:P,PROJETOS!A:A,PROJETOS!A:A),"INSERIR ID DE PROJETO")="INSERIR ID DE PROJETO","INSERIR ID DE PROJETO","PROJETO INSERIDO"))</f>
        <v>N/A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</row>
    <row r="361" spans="1:132" s="22" customFormat="1" ht="20.100000000000001" customHeight="1" thickTop="1" thickBot="1" x14ac:dyDescent="0.3">
      <c r="A361" s="109"/>
      <c r="B361" s="84"/>
      <c r="C361" s="84"/>
      <c r="D361" s="115"/>
      <c r="E361" s="132" cm="1">
        <f t="array" ref="E361">_xlfn.XLOOKUP(D361,Tabela2[[#All],[SAP Code]],Tabela2[[#All],[Supplier Name]])</f>
        <v>0</v>
      </c>
      <c r="F361" s="85"/>
      <c r="G361" s="120">
        <v>0</v>
      </c>
      <c r="H361" s="86"/>
      <c r="I361" s="86">
        <v>0</v>
      </c>
      <c r="J361" s="87">
        <f t="shared" si="20"/>
        <v>0</v>
      </c>
      <c r="K361" s="87">
        <f t="shared" si="21"/>
        <v>0</v>
      </c>
      <c r="L361" s="85"/>
      <c r="M361" s="85"/>
      <c r="N361" s="85"/>
      <c r="O361" s="109"/>
      <c r="P361" s="88" t="str">
        <f>IF(D:D&gt;800000000,_xlfn.XLOOKUP(B:B,DROPLIST!G:G,DROPLIST!H:H)&amp;RIGHT(C361,3)&amp;"-"&amp;RIGHT(D361,5),_xlfn.XLOOKUP(B:B,DROPLIST!G:G,DROPLIST!H:H)&amp;RIGHT(C361,3)&amp;"-"&amp;_xlfn.XLOOKUP(D:D,Tabela2[SAP Code],Tabela2[Coluna1]))</f>
        <v>-</v>
      </c>
      <c r="Q361" s="88" t="e">
        <f>_xlfn.XLOOKUP(B:B,DROPLIST!G:G,DROPLIST!H:H) &amp; RIGHT(C361,3) &amp; "-" &amp; RIGHT(D361,5) &amp; "-" &amp; IFERROR(LEFT(#REF!, FIND(" ",#REF!)-1),#REF!) &amp; "-" &amp; _xlfn.XLOOKUP(L:L,DROPLIST!D:D,DROPLIST!E:E)</f>
        <v>#REF!</v>
      </c>
      <c r="R361" s="88" t="str">
        <f>IF(N:N&lt;&gt;"APROVADO","N/A",IF(IFERROR(_xlfn.XLOOKUP(P:P,PROJETOS!A:A,PROJETOS!A:A),"INSERIR ID DE PROJETO")="INSERIR ID DE PROJETO","INSERIR ID DE PROJETO","PROJETO INSERIDO"))</f>
        <v>N/A</v>
      </c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</row>
    <row r="362" spans="1:132" s="22" customFormat="1" ht="20.100000000000001" customHeight="1" thickTop="1" thickBot="1" x14ac:dyDescent="0.3">
      <c r="A362" s="109"/>
      <c r="B362" s="84"/>
      <c r="C362" s="84"/>
      <c r="D362" s="115"/>
      <c r="E362" s="132" cm="1">
        <f t="array" ref="E362">_xlfn.XLOOKUP(D362,Tabela2[[#All],[SAP Code]],Tabela2[[#All],[Supplier Name]])</f>
        <v>0</v>
      </c>
      <c r="F362" s="85"/>
      <c r="G362" s="120">
        <v>0</v>
      </c>
      <c r="H362" s="86"/>
      <c r="I362" s="86">
        <v>0</v>
      </c>
      <c r="J362" s="87">
        <f t="shared" si="20"/>
        <v>0</v>
      </c>
      <c r="K362" s="87">
        <f t="shared" si="21"/>
        <v>0</v>
      </c>
      <c r="L362" s="85"/>
      <c r="M362" s="85"/>
      <c r="N362" s="85"/>
      <c r="O362" s="109"/>
      <c r="P362" s="88" t="str">
        <f>IF(D:D&gt;800000000,_xlfn.XLOOKUP(B:B,DROPLIST!G:G,DROPLIST!H:H)&amp;RIGHT(C362,3)&amp;"-"&amp;RIGHT(D362,5),_xlfn.XLOOKUP(B:B,DROPLIST!G:G,DROPLIST!H:H)&amp;RIGHT(C362,3)&amp;"-"&amp;_xlfn.XLOOKUP(D:D,Tabela2[SAP Code],Tabela2[Coluna1]))</f>
        <v>-</v>
      </c>
      <c r="Q362" s="88" t="e">
        <f>_xlfn.XLOOKUP(B:B,DROPLIST!G:G,DROPLIST!H:H) &amp; RIGHT(C362,3) &amp; "-" &amp; RIGHT(D362,5) &amp; "-" &amp; IFERROR(LEFT(#REF!, FIND(" ",#REF!)-1),#REF!) &amp; "-" &amp; _xlfn.XLOOKUP(L:L,DROPLIST!D:D,DROPLIST!E:E)</f>
        <v>#REF!</v>
      </c>
      <c r="R362" s="88" t="str">
        <f>IF(N:N&lt;&gt;"APROVADO","N/A",IF(IFERROR(_xlfn.XLOOKUP(P:P,PROJETOS!A:A,PROJETOS!A:A),"INSERIR ID DE PROJETO")="INSERIR ID DE PROJETO","INSERIR ID DE PROJETO","PROJETO INSERIDO"))</f>
        <v>N/A</v>
      </c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</row>
    <row r="363" spans="1:132" s="22" customFormat="1" ht="20.100000000000001" customHeight="1" thickTop="1" thickBot="1" x14ac:dyDescent="0.3">
      <c r="A363" s="109"/>
      <c r="B363" s="84"/>
      <c r="C363" s="84"/>
      <c r="D363" s="115"/>
      <c r="E363" s="132" cm="1">
        <f t="array" ref="E363">_xlfn.XLOOKUP(D363,Tabela2[[#All],[SAP Code]],Tabela2[[#All],[Supplier Name]])</f>
        <v>0</v>
      </c>
      <c r="F363" s="85"/>
      <c r="G363" s="120">
        <v>0</v>
      </c>
      <c r="H363" s="86"/>
      <c r="I363" s="86">
        <v>0</v>
      </c>
      <c r="J363" s="87">
        <f t="shared" si="20"/>
        <v>0</v>
      </c>
      <c r="K363" s="87">
        <f t="shared" si="21"/>
        <v>0</v>
      </c>
      <c r="L363" s="85"/>
      <c r="M363" s="85"/>
      <c r="N363" s="85"/>
      <c r="O363" s="109"/>
      <c r="P363" s="88" t="str">
        <f>IF(D:D&gt;800000000,_xlfn.XLOOKUP(B:B,DROPLIST!G:G,DROPLIST!H:H)&amp;RIGHT(C363,3)&amp;"-"&amp;RIGHT(D363,5),_xlfn.XLOOKUP(B:B,DROPLIST!G:G,DROPLIST!H:H)&amp;RIGHT(C363,3)&amp;"-"&amp;_xlfn.XLOOKUP(D:D,Tabela2[SAP Code],Tabela2[Coluna1]))</f>
        <v>-</v>
      </c>
      <c r="Q363" s="88" t="e">
        <f>_xlfn.XLOOKUP(B:B,DROPLIST!G:G,DROPLIST!H:H) &amp; RIGHT(C363,3) &amp; "-" &amp; RIGHT(D363,5) &amp; "-" &amp; IFERROR(LEFT(#REF!, FIND(" ",#REF!)-1),#REF!) &amp; "-" &amp; _xlfn.XLOOKUP(L:L,DROPLIST!D:D,DROPLIST!E:E)</f>
        <v>#REF!</v>
      </c>
      <c r="R363" s="88" t="str">
        <f>IF(N:N&lt;&gt;"APROVADO","N/A",IF(IFERROR(_xlfn.XLOOKUP(P:P,PROJETOS!A:A,PROJETOS!A:A),"INSERIR ID DE PROJETO")="INSERIR ID DE PROJETO","INSERIR ID DE PROJETO","PROJETO INSERIDO"))</f>
        <v>N/A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</row>
    <row r="364" spans="1:132" s="22" customFormat="1" ht="20.100000000000001" customHeight="1" thickTop="1" thickBot="1" x14ac:dyDescent="0.3">
      <c r="A364" s="109"/>
      <c r="B364" s="84"/>
      <c r="C364" s="84"/>
      <c r="D364" s="115"/>
      <c r="E364" s="132" cm="1">
        <f t="array" ref="E364">_xlfn.XLOOKUP(D364,Tabela2[[#All],[SAP Code]],Tabela2[[#All],[Supplier Name]])</f>
        <v>0</v>
      </c>
      <c r="F364" s="85"/>
      <c r="G364" s="120">
        <v>0</v>
      </c>
      <c r="H364" s="86"/>
      <c r="I364" s="86">
        <v>0</v>
      </c>
      <c r="J364" s="87">
        <f t="shared" si="20"/>
        <v>0</v>
      </c>
      <c r="K364" s="87">
        <f t="shared" si="21"/>
        <v>0</v>
      </c>
      <c r="L364" s="85"/>
      <c r="M364" s="85"/>
      <c r="N364" s="85"/>
      <c r="O364" s="109"/>
      <c r="P364" s="88" t="str">
        <f>IF(D:D&gt;800000000,_xlfn.XLOOKUP(B:B,DROPLIST!G:G,DROPLIST!H:H)&amp;RIGHT(C364,3)&amp;"-"&amp;RIGHT(D364,5),_xlfn.XLOOKUP(B:B,DROPLIST!G:G,DROPLIST!H:H)&amp;RIGHT(C364,3)&amp;"-"&amp;_xlfn.XLOOKUP(D:D,Tabela2[SAP Code],Tabela2[Coluna1]))</f>
        <v>-</v>
      </c>
      <c r="Q364" s="88" t="e">
        <f>_xlfn.XLOOKUP(B:B,DROPLIST!G:G,DROPLIST!H:H) &amp; RIGHT(C364,3) &amp; "-" &amp; RIGHT(D364,5) &amp; "-" &amp; IFERROR(LEFT(#REF!, FIND(" ",#REF!)-1),#REF!) &amp; "-" &amp; _xlfn.XLOOKUP(L:L,DROPLIST!D:D,DROPLIST!E:E)</f>
        <v>#REF!</v>
      </c>
      <c r="R364" s="88" t="str">
        <f>IF(N:N&lt;&gt;"APROVADO","N/A",IF(IFERROR(_xlfn.XLOOKUP(P:P,PROJETOS!A:A,PROJETOS!A:A),"INSERIR ID DE PROJETO")="INSERIR ID DE PROJETO","INSERIR ID DE PROJETO","PROJETO INSERIDO"))</f>
        <v>N/A</v>
      </c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</row>
    <row r="365" spans="1:132" s="22" customFormat="1" ht="20.100000000000001" customHeight="1" thickTop="1" thickBot="1" x14ac:dyDescent="0.3">
      <c r="A365" s="109"/>
      <c r="B365" s="84"/>
      <c r="C365" s="84"/>
      <c r="D365" s="115"/>
      <c r="E365" s="132" cm="1">
        <f t="array" ref="E365">_xlfn.XLOOKUP(D365,Tabela2[[#All],[SAP Code]],Tabela2[[#All],[Supplier Name]])</f>
        <v>0</v>
      </c>
      <c r="F365" s="85"/>
      <c r="G365" s="120">
        <v>0</v>
      </c>
      <c r="H365" s="86"/>
      <c r="I365" s="86">
        <v>0</v>
      </c>
      <c r="J365" s="87">
        <f t="shared" si="20"/>
        <v>0</v>
      </c>
      <c r="K365" s="87">
        <f t="shared" si="21"/>
        <v>0</v>
      </c>
      <c r="L365" s="85"/>
      <c r="M365" s="85"/>
      <c r="N365" s="85"/>
      <c r="O365" s="109"/>
      <c r="P365" s="88" t="str">
        <f>IF(D:D&gt;800000000,_xlfn.XLOOKUP(B:B,DROPLIST!G:G,DROPLIST!H:H)&amp;RIGHT(C365,3)&amp;"-"&amp;RIGHT(D365,5),_xlfn.XLOOKUP(B:B,DROPLIST!G:G,DROPLIST!H:H)&amp;RIGHT(C365,3)&amp;"-"&amp;_xlfn.XLOOKUP(D:D,Tabela2[SAP Code],Tabela2[Coluna1]))</f>
        <v>-</v>
      </c>
      <c r="Q365" s="88" t="e">
        <f>_xlfn.XLOOKUP(B:B,DROPLIST!G:G,DROPLIST!H:H) &amp; RIGHT(C365,3) &amp; "-" &amp; RIGHT(D365,5) &amp; "-" &amp; IFERROR(LEFT(#REF!, FIND(" ",#REF!)-1),#REF!) &amp; "-" &amp; _xlfn.XLOOKUP(L:L,DROPLIST!D:D,DROPLIST!E:E)</f>
        <v>#REF!</v>
      </c>
      <c r="R365" s="88" t="str">
        <f>IF(N:N&lt;&gt;"APROVADO","N/A",IF(IFERROR(_xlfn.XLOOKUP(P:P,PROJETOS!A:A,PROJETOS!A:A),"INSERIR ID DE PROJETO")="INSERIR ID DE PROJETO","INSERIR ID DE PROJETO","PROJETO INSERIDO"))</f>
        <v>N/A</v>
      </c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</row>
    <row r="366" spans="1:132" s="22" customFormat="1" ht="20.100000000000001" customHeight="1" thickTop="1" thickBot="1" x14ac:dyDescent="0.3">
      <c r="A366" s="109"/>
      <c r="B366" s="84"/>
      <c r="C366" s="84"/>
      <c r="D366" s="115"/>
      <c r="E366" s="132" cm="1">
        <f t="array" ref="E366">_xlfn.XLOOKUP(D366,Tabela2[[#All],[SAP Code]],Tabela2[[#All],[Supplier Name]])</f>
        <v>0</v>
      </c>
      <c r="F366" s="85"/>
      <c r="G366" s="120">
        <v>0</v>
      </c>
      <c r="H366" s="86"/>
      <c r="I366" s="86">
        <v>0</v>
      </c>
      <c r="J366" s="87">
        <f t="shared" si="20"/>
        <v>0</v>
      </c>
      <c r="K366" s="87">
        <f t="shared" si="21"/>
        <v>0</v>
      </c>
      <c r="L366" s="85"/>
      <c r="M366" s="85"/>
      <c r="N366" s="85"/>
      <c r="O366" s="109"/>
      <c r="P366" s="88" t="str">
        <f>IF(D:D&gt;800000000,_xlfn.XLOOKUP(B:B,DROPLIST!G:G,DROPLIST!H:H)&amp;RIGHT(C366,3)&amp;"-"&amp;RIGHT(D366,5),_xlfn.XLOOKUP(B:B,DROPLIST!G:G,DROPLIST!H:H)&amp;RIGHT(C366,3)&amp;"-"&amp;_xlfn.XLOOKUP(D:D,Tabela2[SAP Code],Tabela2[Coluna1]))</f>
        <v>-</v>
      </c>
      <c r="Q366" s="88" t="e">
        <f>_xlfn.XLOOKUP(B:B,DROPLIST!G:G,DROPLIST!H:H) &amp; RIGHT(C366,3) &amp; "-" &amp; RIGHT(D366,5) &amp; "-" &amp; IFERROR(LEFT(#REF!, FIND(" ",#REF!)-1),#REF!) &amp; "-" &amp; _xlfn.XLOOKUP(L:L,DROPLIST!D:D,DROPLIST!E:E)</f>
        <v>#REF!</v>
      </c>
      <c r="R366" s="88" t="str">
        <f>IF(N:N&lt;&gt;"APROVADO","N/A",IF(IFERROR(_xlfn.XLOOKUP(P:P,PROJETOS!A:A,PROJETOS!A:A),"INSERIR ID DE PROJETO")="INSERIR ID DE PROJETO","INSERIR ID DE PROJETO","PROJETO INSERIDO"))</f>
        <v>N/A</v>
      </c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</row>
    <row r="367" spans="1:132" s="22" customFormat="1" ht="20.100000000000001" customHeight="1" thickTop="1" thickBot="1" x14ac:dyDescent="0.3">
      <c r="A367" s="109"/>
      <c r="B367" s="84"/>
      <c r="C367" s="84"/>
      <c r="D367" s="115"/>
      <c r="E367" s="132" cm="1">
        <f t="array" ref="E367">_xlfn.XLOOKUP(D367,Tabela2[[#All],[SAP Code]],Tabela2[[#All],[Supplier Name]])</f>
        <v>0</v>
      </c>
      <c r="F367" s="85"/>
      <c r="G367" s="120">
        <v>0</v>
      </c>
      <c r="H367" s="86"/>
      <c r="I367" s="86">
        <v>0</v>
      </c>
      <c r="J367" s="87">
        <f t="shared" si="20"/>
        <v>0</v>
      </c>
      <c r="K367" s="87">
        <f t="shared" si="21"/>
        <v>0</v>
      </c>
      <c r="L367" s="85"/>
      <c r="M367" s="85"/>
      <c r="N367" s="85"/>
      <c r="O367" s="109"/>
      <c r="P367" s="88" t="str">
        <f>IF(D:D&gt;800000000,_xlfn.XLOOKUP(B:B,DROPLIST!G:G,DROPLIST!H:H)&amp;RIGHT(C367,3)&amp;"-"&amp;RIGHT(D367,5),_xlfn.XLOOKUP(B:B,DROPLIST!G:G,DROPLIST!H:H)&amp;RIGHT(C367,3)&amp;"-"&amp;_xlfn.XLOOKUP(D:D,Tabela2[SAP Code],Tabela2[Coluna1]))</f>
        <v>-</v>
      </c>
      <c r="Q367" s="88" t="e">
        <f>_xlfn.XLOOKUP(B:B,DROPLIST!G:G,DROPLIST!H:H) &amp; RIGHT(C367,3) &amp; "-" &amp; RIGHT(D367,5) &amp; "-" &amp; IFERROR(LEFT(#REF!, FIND(" ",#REF!)-1),#REF!) &amp; "-" &amp; _xlfn.XLOOKUP(L:L,DROPLIST!D:D,DROPLIST!E:E)</f>
        <v>#REF!</v>
      </c>
      <c r="R367" s="88" t="str">
        <f>IF(N:N&lt;&gt;"APROVADO","N/A",IF(IFERROR(_xlfn.XLOOKUP(P:P,PROJETOS!A:A,PROJETOS!A:A),"INSERIR ID DE PROJETO")="INSERIR ID DE PROJETO","INSERIR ID DE PROJETO","PROJETO INSERIDO"))</f>
        <v>N/A</v>
      </c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</row>
    <row r="368" spans="1:132" s="22" customFormat="1" ht="20.100000000000001" customHeight="1" thickTop="1" thickBot="1" x14ac:dyDescent="0.3">
      <c r="A368" s="109"/>
      <c r="B368" s="84"/>
      <c r="C368" s="84"/>
      <c r="D368" s="115"/>
      <c r="E368" s="132" cm="1">
        <f t="array" ref="E368">_xlfn.XLOOKUP(D368,Tabela2[[#All],[SAP Code]],Tabela2[[#All],[Supplier Name]])</f>
        <v>0</v>
      </c>
      <c r="F368" s="85"/>
      <c r="G368" s="120">
        <v>0</v>
      </c>
      <c r="H368" s="86"/>
      <c r="I368" s="86">
        <v>0</v>
      </c>
      <c r="J368" s="87">
        <f t="shared" si="20"/>
        <v>0</v>
      </c>
      <c r="K368" s="87">
        <f t="shared" si="21"/>
        <v>0</v>
      </c>
      <c r="L368" s="85"/>
      <c r="M368" s="85"/>
      <c r="N368" s="85"/>
      <c r="O368" s="109"/>
      <c r="P368" s="88" t="str">
        <f>IF(D:D&gt;800000000,_xlfn.XLOOKUP(B:B,DROPLIST!G:G,DROPLIST!H:H)&amp;RIGHT(C368,3)&amp;"-"&amp;RIGHT(D368,5),_xlfn.XLOOKUP(B:B,DROPLIST!G:G,DROPLIST!H:H)&amp;RIGHT(C368,3)&amp;"-"&amp;_xlfn.XLOOKUP(D:D,Tabela2[SAP Code],Tabela2[Coluna1]))</f>
        <v>-</v>
      </c>
      <c r="Q368" s="88" t="e">
        <f>_xlfn.XLOOKUP(B:B,DROPLIST!G:G,DROPLIST!H:H) &amp; RIGHT(C368,3) &amp; "-" &amp; RIGHT(D368,5) &amp; "-" &amp; IFERROR(LEFT(#REF!, FIND(" ",#REF!)-1),#REF!) &amp; "-" &amp; _xlfn.XLOOKUP(L:L,DROPLIST!D:D,DROPLIST!E:E)</f>
        <v>#REF!</v>
      </c>
      <c r="R368" s="88" t="str">
        <f>IF(N:N&lt;&gt;"APROVADO","N/A",IF(IFERROR(_xlfn.XLOOKUP(P:P,PROJETOS!A:A,PROJETOS!A:A),"INSERIR ID DE PROJETO")="INSERIR ID DE PROJETO","INSERIR ID DE PROJETO","PROJETO INSERIDO"))</f>
        <v>N/A</v>
      </c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</row>
    <row r="369" spans="1:132" s="22" customFormat="1" ht="20.100000000000001" customHeight="1" thickTop="1" thickBot="1" x14ac:dyDescent="0.3">
      <c r="A369" s="109"/>
      <c r="B369" s="84"/>
      <c r="C369" s="84"/>
      <c r="D369" s="115"/>
      <c r="E369" s="132" cm="1">
        <f t="array" ref="E369">_xlfn.XLOOKUP(D369,Tabela2[[#All],[SAP Code]],Tabela2[[#All],[Supplier Name]])</f>
        <v>0</v>
      </c>
      <c r="F369" s="85"/>
      <c r="G369" s="120">
        <v>0</v>
      </c>
      <c r="H369" s="86"/>
      <c r="I369" s="86">
        <v>0</v>
      </c>
      <c r="J369" s="87">
        <f t="shared" si="20"/>
        <v>0</v>
      </c>
      <c r="K369" s="87">
        <f t="shared" si="21"/>
        <v>0</v>
      </c>
      <c r="L369" s="85"/>
      <c r="M369" s="85"/>
      <c r="N369" s="85"/>
      <c r="O369" s="109"/>
      <c r="P369" s="88" t="str">
        <f>IF(D:D&gt;800000000,_xlfn.XLOOKUP(B:B,DROPLIST!G:G,DROPLIST!H:H)&amp;RIGHT(C369,3)&amp;"-"&amp;RIGHT(D369,5),_xlfn.XLOOKUP(B:B,DROPLIST!G:G,DROPLIST!H:H)&amp;RIGHT(C369,3)&amp;"-"&amp;_xlfn.XLOOKUP(D:D,Tabela2[SAP Code],Tabela2[Coluna1]))</f>
        <v>-</v>
      </c>
      <c r="Q369" s="88" t="e">
        <f>_xlfn.XLOOKUP(B:B,DROPLIST!G:G,DROPLIST!H:H) &amp; RIGHT(C369,3) &amp; "-" &amp; RIGHT(D369,5) &amp; "-" &amp; IFERROR(LEFT(#REF!, FIND(" ",#REF!)-1),#REF!) &amp; "-" &amp; _xlfn.XLOOKUP(L:L,DROPLIST!D:D,DROPLIST!E:E)</f>
        <v>#REF!</v>
      </c>
      <c r="R369" s="88" t="str">
        <f>IF(N:N&lt;&gt;"APROVADO","N/A",IF(IFERROR(_xlfn.XLOOKUP(P:P,PROJETOS!A:A,PROJETOS!A:A),"INSERIR ID DE PROJETO")="INSERIR ID DE PROJETO","INSERIR ID DE PROJETO","PROJETO INSERIDO"))</f>
        <v>N/A</v>
      </c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</row>
    <row r="370" spans="1:132" s="22" customFormat="1" ht="20.100000000000001" customHeight="1" thickTop="1" thickBot="1" x14ac:dyDescent="0.3">
      <c r="A370" s="109"/>
      <c r="B370" s="84"/>
      <c r="C370" s="84"/>
      <c r="D370" s="115"/>
      <c r="E370" s="132" cm="1">
        <f t="array" ref="E370">_xlfn.XLOOKUP(D370,Tabela2[[#All],[SAP Code]],Tabela2[[#All],[Supplier Name]])</f>
        <v>0</v>
      </c>
      <c r="F370" s="85"/>
      <c r="G370" s="120">
        <v>0</v>
      </c>
      <c r="H370" s="86"/>
      <c r="I370" s="86">
        <v>0</v>
      </c>
      <c r="J370" s="87">
        <f t="shared" si="20"/>
        <v>0</v>
      </c>
      <c r="K370" s="87">
        <f t="shared" si="21"/>
        <v>0</v>
      </c>
      <c r="L370" s="85"/>
      <c r="M370" s="85"/>
      <c r="N370" s="85"/>
      <c r="O370" s="109"/>
      <c r="P370" s="88" t="str">
        <f>IF(D:D&gt;800000000,_xlfn.XLOOKUP(B:B,DROPLIST!G:G,DROPLIST!H:H)&amp;RIGHT(C370,3)&amp;"-"&amp;RIGHT(D370,5),_xlfn.XLOOKUP(B:B,DROPLIST!G:G,DROPLIST!H:H)&amp;RIGHT(C370,3)&amp;"-"&amp;_xlfn.XLOOKUP(D:D,Tabela2[SAP Code],Tabela2[Coluna1]))</f>
        <v>-</v>
      </c>
      <c r="Q370" s="88" t="e">
        <f>_xlfn.XLOOKUP(B:B,DROPLIST!G:G,DROPLIST!H:H) &amp; RIGHT(C370,3) &amp; "-" &amp; RIGHT(D370,5) &amp; "-" &amp; IFERROR(LEFT(#REF!, FIND(" ",#REF!)-1),#REF!) &amp; "-" &amp; _xlfn.XLOOKUP(L:L,DROPLIST!D:D,DROPLIST!E:E)</f>
        <v>#REF!</v>
      </c>
      <c r="R370" s="88" t="str">
        <f>IF(N:N&lt;&gt;"APROVADO","N/A",IF(IFERROR(_xlfn.XLOOKUP(P:P,PROJETOS!A:A,PROJETOS!A:A),"INSERIR ID DE PROJETO")="INSERIR ID DE PROJETO","INSERIR ID DE PROJETO","PROJETO INSERIDO"))</f>
        <v>N/A</v>
      </c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</row>
    <row r="371" spans="1:132" s="22" customFormat="1" ht="20.100000000000001" customHeight="1" thickTop="1" thickBot="1" x14ac:dyDescent="0.3">
      <c r="A371" s="109"/>
      <c r="B371" s="84"/>
      <c r="C371" s="84"/>
      <c r="D371" s="115"/>
      <c r="E371" s="132" cm="1">
        <f t="array" ref="E371">_xlfn.XLOOKUP(D371,Tabela2[[#All],[SAP Code]],Tabela2[[#All],[Supplier Name]])</f>
        <v>0</v>
      </c>
      <c r="F371" s="85"/>
      <c r="G371" s="120">
        <v>0</v>
      </c>
      <c r="H371" s="86"/>
      <c r="I371" s="86">
        <v>0</v>
      </c>
      <c r="J371" s="87">
        <f t="shared" si="20"/>
        <v>0</v>
      </c>
      <c r="K371" s="87">
        <f t="shared" si="21"/>
        <v>0</v>
      </c>
      <c r="L371" s="85"/>
      <c r="M371" s="85"/>
      <c r="N371" s="85"/>
      <c r="O371" s="109"/>
      <c r="P371" s="88" t="str">
        <f>IF(D:D&gt;800000000,_xlfn.XLOOKUP(B:B,DROPLIST!G:G,DROPLIST!H:H)&amp;RIGHT(C371,3)&amp;"-"&amp;RIGHT(D371,5),_xlfn.XLOOKUP(B:B,DROPLIST!G:G,DROPLIST!H:H)&amp;RIGHT(C371,3)&amp;"-"&amp;_xlfn.XLOOKUP(D:D,Tabela2[SAP Code],Tabela2[Coluna1]))</f>
        <v>-</v>
      </c>
      <c r="Q371" s="88" t="e">
        <f>_xlfn.XLOOKUP(B:B,DROPLIST!G:G,DROPLIST!H:H) &amp; RIGHT(C371,3) &amp; "-" &amp; RIGHT(D371,5) &amp; "-" &amp; IFERROR(LEFT(#REF!, FIND(" ",#REF!)-1),#REF!) &amp; "-" &amp; _xlfn.XLOOKUP(L:L,DROPLIST!D:D,DROPLIST!E:E)</f>
        <v>#REF!</v>
      </c>
      <c r="R371" s="88" t="str">
        <f>IF(N:N&lt;&gt;"APROVADO","N/A",IF(IFERROR(_xlfn.XLOOKUP(P:P,PROJETOS!A:A,PROJETOS!A:A),"INSERIR ID DE PROJETO")="INSERIR ID DE PROJETO","INSERIR ID DE PROJETO","PROJETO INSERIDO"))</f>
        <v>N/A</v>
      </c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</row>
    <row r="372" spans="1:132" s="22" customFormat="1" ht="20.100000000000001" customHeight="1" thickTop="1" thickBot="1" x14ac:dyDescent="0.3">
      <c r="A372" s="109"/>
      <c r="B372" s="84"/>
      <c r="C372" s="84"/>
      <c r="D372" s="115"/>
      <c r="E372" s="132" cm="1">
        <f t="array" ref="E372">_xlfn.XLOOKUP(D372,Tabela2[[#All],[SAP Code]],Tabela2[[#All],[Supplier Name]])</f>
        <v>0</v>
      </c>
      <c r="F372" s="85"/>
      <c r="G372" s="120">
        <v>0</v>
      </c>
      <c r="H372" s="86"/>
      <c r="I372" s="86">
        <v>0</v>
      </c>
      <c r="J372" s="87">
        <f t="shared" si="20"/>
        <v>0</v>
      </c>
      <c r="K372" s="87">
        <f t="shared" si="21"/>
        <v>0</v>
      </c>
      <c r="L372" s="85"/>
      <c r="M372" s="85"/>
      <c r="N372" s="85"/>
      <c r="O372" s="109"/>
      <c r="P372" s="88" t="str">
        <f>IF(D:D&gt;800000000,_xlfn.XLOOKUP(B:B,DROPLIST!G:G,DROPLIST!H:H)&amp;RIGHT(C372,3)&amp;"-"&amp;RIGHT(D372,5),_xlfn.XLOOKUP(B:B,DROPLIST!G:G,DROPLIST!H:H)&amp;RIGHT(C372,3)&amp;"-"&amp;_xlfn.XLOOKUP(D:D,Tabela2[SAP Code],Tabela2[Coluna1]))</f>
        <v>-</v>
      </c>
      <c r="Q372" s="88" t="e">
        <f>_xlfn.XLOOKUP(B:B,DROPLIST!G:G,DROPLIST!H:H) &amp; RIGHT(C372,3) &amp; "-" &amp; RIGHT(D372,5) &amp; "-" &amp; IFERROR(LEFT(#REF!, FIND(" ",#REF!)-1),#REF!) &amp; "-" &amp; _xlfn.XLOOKUP(L:L,DROPLIST!D:D,DROPLIST!E:E)</f>
        <v>#REF!</v>
      </c>
      <c r="R372" s="88" t="str">
        <f>IF(N:N&lt;&gt;"APROVADO","N/A",IF(IFERROR(_xlfn.XLOOKUP(P:P,PROJETOS!A:A,PROJETOS!A:A),"INSERIR ID DE PROJETO")="INSERIR ID DE PROJETO","INSERIR ID DE PROJETO","PROJETO INSERIDO"))</f>
        <v>N/A</v>
      </c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</row>
    <row r="373" spans="1:132" s="22" customFormat="1" ht="20.100000000000001" customHeight="1" thickTop="1" thickBot="1" x14ac:dyDescent="0.3">
      <c r="A373" s="109"/>
      <c r="B373" s="84"/>
      <c r="C373" s="84"/>
      <c r="D373" s="115"/>
      <c r="E373" s="132" cm="1">
        <f t="array" ref="E373">_xlfn.XLOOKUP(D373,Tabela2[[#All],[SAP Code]],Tabela2[[#All],[Supplier Name]])</f>
        <v>0</v>
      </c>
      <c r="F373" s="85"/>
      <c r="G373" s="120">
        <v>0</v>
      </c>
      <c r="H373" s="86"/>
      <c r="I373" s="86">
        <v>0</v>
      </c>
      <c r="J373" s="87">
        <f t="shared" si="20"/>
        <v>0</v>
      </c>
      <c r="K373" s="87">
        <f t="shared" si="21"/>
        <v>0</v>
      </c>
      <c r="L373" s="85"/>
      <c r="M373" s="85"/>
      <c r="N373" s="85"/>
      <c r="O373" s="109"/>
      <c r="P373" s="88" t="str">
        <f>IF(D:D&gt;800000000,_xlfn.XLOOKUP(B:B,DROPLIST!G:G,DROPLIST!H:H)&amp;RIGHT(C373,3)&amp;"-"&amp;RIGHT(D373,5),_xlfn.XLOOKUP(B:B,DROPLIST!G:G,DROPLIST!H:H)&amp;RIGHT(C373,3)&amp;"-"&amp;_xlfn.XLOOKUP(D:D,Tabela2[SAP Code],Tabela2[Coluna1]))</f>
        <v>-</v>
      </c>
      <c r="Q373" s="88" t="e">
        <f>_xlfn.XLOOKUP(B:B,DROPLIST!G:G,DROPLIST!H:H) &amp; RIGHT(C373,3) &amp; "-" &amp; RIGHT(D373,5) &amp; "-" &amp; IFERROR(LEFT(#REF!, FIND(" ",#REF!)-1),#REF!) &amp; "-" &amp; _xlfn.XLOOKUP(L:L,DROPLIST!D:D,DROPLIST!E:E)</f>
        <v>#REF!</v>
      </c>
      <c r="R373" s="88" t="str">
        <f>IF(N:N&lt;&gt;"APROVADO","N/A",IF(IFERROR(_xlfn.XLOOKUP(P:P,PROJETOS!A:A,PROJETOS!A:A),"INSERIR ID DE PROJETO")="INSERIR ID DE PROJETO","INSERIR ID DE PROJETO","PROJETO INSERIDO"))</f>
        <v>N/A</v>
      </c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</row>
    <row r="374" spans="1:132" s="22" customFormat="1" ht="20.100000000000001" customHeight="1" thickTop="1" thickBot="1" x14ac:dyDescent="0.3">
      <c r="A374" s="109"/>
      <c r="B374" s="84"/>
      <c r="C374" s="84"/>
      <c r="D374" s="115"/>
      <c r="E374" s="132" cm="1">
        <f t="array" ref="E374">_xlfn.XLOOKUP(D374,Tabela2[[#All],[SAP Code]],Tabela2[[#All],[Supplier Name]])</f>
        <v>0</v>
      </c>
      <c r="F374" s="85"/>
      <c r="G374" s="120">
        <v>0</v>
      </c>
      <c r="H374" s="86"/>
      <c r="I374" s="86">
        <v>0</v>
      </c>
      <c r="J374" s="87">
        <f t="shared" si="20"/>
        <v>0</v>
      </c>
      <c r="K374" s="87">
        <f t="shared" si="21"/>
        <v>0</v>
      </c>
      <c r="L374" s="85"/>
      <c r="M374" s="85"/>
      <c r="N374" s="85"/>
      <c r="O374" s="109"/>
      <c r="P374" s="88" t="str">
        <f>IF(D:D&gt;800000000,_xlfn.XLOOKUP(B:B,DROPLIST!G:G,DROPLIST!H:H)&amp;RIGHT(C374,3)&amp;"-"&amp;RIGHT(D374,5),_xlfn.XLOOKUP(B:B,DROPLIST!G:G,DROPLIST!H:H)&amp;RIGHT(C374,3)&amp;"-"&amp;_xlfn.XLOOKUP(D:D,Tabela2[SAP Code],Tabela2[Coluna1]))</f>
        <v>-</v>
      </c>
      <c r="Q374" s="88" t="e">
        <f>_xlfn.XLOOKUP(B:B,DROPLIST!G:G,DROPLIST!H:H) &amp; RIGHT(C374,3) &amp; "-" &amp; RIGHT(D374,5) &amp; "-" &amp; IFERROR(LEFT(#REF!, FIND(" ",#REF!)-1),#REF!) &amp; "-" &amp; _xlfn.XLOOKUP(L:L,DROPLIST!D:D,DROPLIST!E:E)</f>
        <v>#REF!</v>
      </c>
      <c r="R374" s="88" t="str">
        <f>IF(N:N&lt;&gt;"APROVADO","N/A",IF(IFERROR(_xlfn.XLOOKUP(P:P,PROJETOS!A:A,PROJETOS!A:A),"INSERIR ID DE PROJETO")="INSERIR ID DE PROJETO","INSERIR ID DE PROJETO","PROJETO INSERIDO"))</f>
        <v>N/A</v>
      </c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</row>
    <row r="375" spans="1:132" s="22" customFormat="1" ht="20.100000000000001" customHeight="1" thickTop="1" thickBot="1" x14ac:dyDescent="0.3">
      <c r="A375" s="109"/>
      <c r="B375" s="84"/>
      <c r="C375" s="84"/>
      <c r="D375" s="115"/>
      <c r="E375" s="132" cm="1">
        <f t="array" ref="E375">_xlfn.XLOOKUP(D375,Tabela2[[#All],[SAP Code]],Tabela2[[#All],[Supplier Name]])</f>
        <v>0</v>
      </c>
      <c r="F375" s="85"/>
      <c r="G375" s="120">
        <v>0</v>
      </c>
      <c r="H375" s="86"/>
      <c r="I375" s="86">
        <v>0</v>
      </c>
      <c r="J375" s="87">
        <f t="shared" si="20"/>
        <v>0</v>
      </c>
      <c r="K375" s="87">
        <f t="shared" si="21"/>
        <v>0</v>
      </c>
      <c r="L375" s="85"/>
      <c r="M375" s="85"/>
      <c r="N375" s="85"/>
      <c r="O375" s="109"/>
      <c r="P375" s="88" t="str">
        <f>IF(D:D&gt;800000000,_xlfn.XLOOKUP(B:B,DROPLIST!G:G,DROPLIST!H:H)&amp;RIGHT(C375,3)&amp;"-"&amp;RIGHT(D375,5),_xlfn.XLOOKUP(B:B,DROPLIST!G:G,DROPLIST!H:H)&amp;RIGHT(C375,3)&amp;"-"&amp;_xlfn.XLOOKUP(D:D,Tabela2[SAP Code],Tabela2[Coluna1]))</f>
        <v>-</v>
      </c>
      <c r="Q375" s="88" t="e">
        <f>_xlfn.XLOOKUP(B:B,DROPLIST!G:G,DROPLIST!H:H) &amp; RIGHT(C375,3) &amp; "-" &amp; RIGHT(D375,5) &amp; "-" &amp; IFERROR(LEFT(#REF!, FIND(" ",#REF!)-1),#REF!) &amp; "-" &amp; _xlfn.XLOOKUP(L:L,DROPLIST!D:D,DROPLIST!E:E)</f>
        <v>#REF!</v>
      </c>
      <c r="R375" s="88" t="str">
        <f>IF(N:N&lt;&gt;"APROVADO","N/A",IF(IFERROR(_xlfn.XLOOKUP(P:P,PROJETOS!A:A,PROJETOS!A:A),"INSERIR ID DE PROJETO")="INSERIR ID DE PROJETO","INSERIR ID DE PROJETO","PROJETO INSERIDO"))</f>
        <v>N/A</v>
      </c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</row>
    <row r="376" spans="1:132" s="22" customFormat="1" ht="20.100000000000001" customHeight="1" thickTop="1" thickBot="1" x14ac:dyDescent="0.3">
      <c r="A376" s="109"/>
      <c r="B376" s="84"/>
      <c r="C376" s="84"/>
      <c r="D376" s="115"/>
      <c r="E376" s="132" cm="1">
        <f t="array" ref="E376">_xlfn.XLOOKUP(D376,Tabela2[[#All],[SAP Code]],Tabela2[[#All],[Supplier Name]])</f>
        <v>0</v>
      </c>
      <c r="F376" s="85"/>
      <c r="G376" s="120">
        <v>0</v>
      </c>
      <c r="H376" s="86"/>
      <c r="I376" s="86">
        <v>0</v>
      </c>
      <c r="J376" s="87">
        <f t="shared" si="20"/>
        <v>0</v>
      </c>
      <c r="K376" s="87">
        <f t="shared" si="21"/>
        <v>0</v>
      </c>
      <c r="L376" s="85"/>
      <c r="M376" s="85"/>
      <c r="N376" s="85"/>
      <c r="O376" s="109"/>
      <c r="P376" s="88" t="str">
        <f>IF(D:D&gt;800000000,_xlfn.XLOOKUP(B:B,DROPLIST!G:G,DROPLIST!H:H)&amp;RIGHT(C376,3)&amp;"-"&amp;RIGHT(D376,5),_xlfn.XLOOKUP(B:B,DROPLIST!G:G,DROPLIST!H:H)&amp;RIGHT(C376,3)&amp;"-"&amp;_xlfn.XLOOKUP(D:D,Tabela2[SAP Code],Tabela2[Coluna1]))</f>
        <v>-</v>
      </c>
      <c r="Q376" s="88" t="e">
        <f>_xlfn.XLOOKUP(B:B,DROPLIST!G:G,DROPLIST!H:H) &amp; RIGHT(C376,3) &amp; "-" &amp; RIGHT(D376,5) &amp; "-" &amp; IFERROR(LEFT(#REF!, FIND(" ",#REF!)-1),#REF!) &amp; "-" &amp; _xlfn.XLOOKUP(L:L,DROPLIST!D:D,DROPLIST!E:E)</f>
        <v>#REF!</v>
      </c>
      <c r="R376" s="88" t="str">
        <f>IF(N:N&lt;&gt;"APROVADO","N/A",IF(IFERROR(_xlfn.XLOOKUP(P:P,PROJETOS!A:A,PROJETOS!A:A),"INSERIR ID DE PROJETO")="INSERIR ID DE PROJETO","INSERIR ID DE PROJETO","PROJETO INSERIDO"))</f>
        <v>N/A</v>
      </c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</row>
    <row r="377" spans="1:132" s="22" customFormat="1" ht="20.100000000000001" customHeight="1" thickTop="1" thickBot="1" x14ac:dyDescent="0.3">
      <c r="A377" s="109"/>
      <c r="B377" s="84"/>
      <c r="C377" s="84"/>
      <c r="D377" s="115"/>
      <c r="E377" s="132" cm="1">
        <f t="array" ref="E377">_xlfn.XLOOKUP(D377,Tabela2[[#All],[SAP Code]],Tabela2[[#All],[Supplier Name]])</f>
        <v>0</v>
      </c>
      <c r="F377" s="85"/>
      <c r="G377" s="120">
        <v>0</v>
      </c>
      <c r="H377" s="86"/>
      <c r="I377" s="86">
        <v>0</v>
      </c>
      <c r="J377" s="87">
        <f t="shared" si="20"/>
        <v>0</v>
      </c>
      <c r="K377" s="87">
        <f t="shared" si="21"/>
        <v>0</v>
      </c>
      <c r="L377" s="85"/>
      <c r="M377" s="85"/>
      <c r="N377" s="85"/>
      <c r="O377" s="109"/>
      <c r="P377" s="88" t="str">
        <f>IF(D:D&gt;800000000,_xlfn.XLOOKUP(B:B,DROPLIST!G:G,DROPLIST!H:H)&amp;RIGHT(C377,3)&amp;"-"&amp;RIGHT(D377,5),_xlfn.XLOOKUP(B:B,DROPLIST!G:G,DROPLIST!H:H)&amp;RIGHT(C377,3)&amp;"-"&amp;_xlfn.XLOOKUP(D:D,Tabela2[SAP Code],Tabela2[Coluna1]))</f>
        <v>-</v>
      </c>
      <c r="Q377" s="88" t="e">
        <f>_xlfn.XLOOKUP(B:B,DROPLIST!G:G,DROPLIST!H:H) &amp; RIGHT(C377,3) &amp; "-" &amp; RIGHT(D377,5) &amp; "-" &amp; IFERROR(LEFT(#REF!, FIND(" ",#REF!)-1),#REF!) &amp; "-" &amp; _xlfn.XLOOKUP(L:L,DROPLIST!D:D,DROPLIST!E:E)</f>
        <v>#REF!</v>
      </c>
      <c r="R377" s="88" t="str">
        <f>IF(N:N&lt;&gt;"APROVADO","N/A",IF(IFERROR(_xlfn.XLOOKUP(P:P,PROJETOS!A:A,PROJETOS!A:A),"INSERIR ID DE PROJETO")="INSERIR ID DE PROJETO","INSERIR ID DE PROJETO","PROJETO INSERIDO"))</f>
        <v>N/A</v>
      </c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</row>
    <row r="378" spans="1:132" s="22" customFormat="1" ht="20.100000000000001" customHeight="1" thickTop="1" thickBot="1" x14ac:dyDescent="0.3">
      <c r="A378" s="109"/>
      <c r="B378" s="84"/>
      <c r="C378" s="84"/>
      <c r="D378" s="115"/>
      <c r="E378" s="132" cm="1">
        <f t="array" ref="E378">_xlfn.XLOOKUP(D378,Tabela2[[#All],[SAP Code]],Tabela2[[#All],[Supplier Name]])</f>
        <v>0</v>
      </c>
      <c r="F378" s="85"/>
      <c r="G378" s="120">
        <v>0</v>
      </c>
      <c r="H378" s="86"/>
      <c r="I378" s="86">
        <v>0</v>
      </c>
      <c r="J378" s="87">
        <f t="shared" si="20"/>
        <v>0</v>
      </c>
      <c r="K378" s="87">
        <f t="shared" si="21"/>
        <v>0</v>
      </c>
      <c r="L378" s="85"/>
      <c r="M378" s="85"/>
      <c r="N378" s="85"/>
      <c r="O378" s="109"/>
      <c r="P378" s="88" t="str">
        <f>IF(D:D&gt;800000000,_xlfn.XLOOKUP(B:B,DROPLIST!G:G,DROPLIST!H:H)&amp;RIGHT(C378,3)&amp;"-"&amp;RIGHT(D378,5),_xlfn.XLOOKUP(B:B,DROPLIST!G:G,DROPLIST!H:H)&amp;RIGHT(C378,3)&amp;"-"&amp;_xlfn.XLOOKUP(D:D,Tabela2[SAP Code],Tabela2[Coluna1]))</f>
        <v>-</v>
      </c>
      <c r="Q378" s="88" t="e">
        <f>_xlfn.XLOOKUP(B:B,DROPLIST!G:G,DROPLIST!H:H) &amp; RIGHT(C378,3) &amp; "-" &amp; RIGHT(D378,5) &amp; "-" &amp; IFERROR(LEFT(#REF!, FIND(" ",#REF!)-1),#REF!) &amp; "-" &amp; _xlfn.XLOOKUP(L:L,DROPLIST!D:D,DROPLIST!E:E)</f>
        <v>#REF!</v>
      </c>
      <c r="R378" s="88" t="str">
        <f>IF(N:N&lt;&gt;"APROVADO","N/A",IF(IFERROR(_xlfn.XLOOKUP(P:P,PROJETOS!A:A,PROJETOS!A:A),"INSERIR ID DE PROJETO")="INSERIR ID DE PROJETO","INSERIR ID DE PROJETO","PROJETO INSERIDO"))</f>
        <v>N/A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</row>
    <row r="379" spans="1:132" s="22" customFormat="1" ht="20.100000000000001" customHeight="1" thickTop="1" thickBot="1" x14ac:dyDescent="0.3">
      <c r="A379" s="109"/>
      <c r="B379" s="84"/>
      <c r="C379" s="84"/>
      <c r="D379" s="115"/>
      <c r="E379" s="132" cm="1">
        <f t="array" ref="E379">_xlfn.XLOOKUP(D379,Tabela2[[#All],[SAP Code]],Tabela2[[#All],[Supplier Name]])</f>
        <v>0</v>
      </c>
      <c r="F379" s="85"/>
      <c r="G379" s="120">
        <v>0</v>
      </c>
      <c r="H379" s="86"/>
      <c r="I379" s="86">
        <v>0</v>
      </c>
      <c r="J379" s="87">
        <f t="shared" si="20"/>
        <v>0</v>
      </c>
      <c r="K379" s="87">
        <f t="shared" si="21"/>
        <v>0</v>
      </c>
      <c r="L379" s="85"/>
      <c r="M379" s="85"/>
      <c r="N379" s="85"/>
      <c r="O379" s="109"/>
      <c r="P379" s="88" t="str">
        <f>IF(D:D&gt;800000000,_xlfn.XLOOKUP(B:B,DROPLIST!G:G,DROPLIST!H:H)&amp;RIGHT(C379,3)&amp;"-"&amp;RIGHT(D379,5),_xlfn.XLOOKUP(B:B,DROPLIST!G:G,DROPLIST!H:H)&amp;RIGHT(C379,3)&amp;"-"&amp;_xlfn.XLOOKUP(D:D,Tabela2[SAP Code],Tabela2[Coluna1]))</f>
        <v>-</v>
      </c>
      <c r="Q379" s="88" t="e">
        <f>_xlfn.XLOOKUP(B:B,DROPLIST!G:G,DROPLIST!H:H) &amp; RIGHT(C379,3) &amp; "-" &amp; RIGHT(D379,5) &amp; "-" &amp; IFERROR(LEFT(#REF!, FIND(" ",#REF!)-1),#REF!) &amp; "-" &amp; _xlfn.XLOOKUP(L:L,DROPLIST!D:D,DROPLIST!E:E)</f>
        <v>#REF!</v>
      </c>
      <c r="R379" s="88" t="str">
        <f>IF(N:N&lt;&gt;"APROVADO","N/A",IF(IFERROR(_xlfn.XLOOKUP(P:P,PROJETOS!A:A,PROJETOS!A:A),"INSERIR ID DE PROJETO")="INSERIR ID DE PROJETO","INSERIR ID DE PROJETO","PROJETO INSERIDO"))</f>
        <v>N/A</v>
      </c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</row>
    <row r="380" spans="1:132" s="22" customFormat="1" ht="20.100000000000001" customHeight="1" thickTop="1" thickBot="1" x14ac:dyDescent="0.3">
      <c r="A380" s="109"/>
      <c r="B380" s="84"/>
      <c r="C380" s="84"/>
      <c r="D380" s="115"/>
      <c r="E380" s="132" cm="1">
        <f t="array" ref="E380">_xlfn.XLOOKUP(D380,Tabela2[[#All],[SAP Code]],Tabela2[[#All],[Supplier Name]])</f>
        <v>0</v>
      </c>
      <c r="F380" s="85"/>
      <c r="G380" s="120">
        <v>0</v>
      </c>
      <c r="H380" s="86"/>
      <c r="I380" s="86">
        <v>0</v>
      </c>
      <c r="J380" s="87">
        <f t="shared" ref="J380:J443" si="22">H380-I380</f>
        <v>0</v>
      </c>
      <c r="K380" s="87">
        <f t="shared" si="21"/>
        <v>0</v>
      </c>
      <c r="L380" s="85"/>
      <c r="M380" s="85"/>
      <c r="N380" s="85"/>
      <c r="O380" s="109"/>
      <c r="P380" s="88" t="str">
        <f>IF(D:D&gt;800000000,_xlfn.XLOOKUP(B:B,DROPLIST!G:G,DROPLIST!H:H)&amp;RIGHT(C380,3)&amp;"-"&amp;RIGHT(D380,5),_xlfn.XLOOKUP(B:B,DROPLIST!G:G,DROPLIST!H:H)&amp;RIGHT(C380,3)&amp;"-"&amp;_xlfn.XLOOKUP(D:D,Tabela2[SAP Code],Tabela2[Coluna1]))</f>
        <v>-</v>
      </c>
      <c r="Q380" s="88" t="e">
        <f>_xlfn.XLOOKUP(B:B,DROPLIST!G:G,DROPLIST!H:H) &amp; RIGHT(C380,3) &amp; "-" &amp; RIGHT(D380,5) &amp; "-" &amp; IFERROR(LEFT(#REF!, FIND(" ",#REF!)-1),#REF!) &amp; "-" &amp; _xlfn.XLOOKUP(L:L,DROPLIST!D:D,DROPLIST!E:E)</f>
        <v>#REF!</v>
      </c>
      <c r="R380" s="88" t="str">
        <f>IF(N:N&lt;&gt;"APROVADO","N/A",IF(IFERROR(_xlfn.XLOOKUP(P:P,PROJETOS!A:A,PROJETOS!A:A),"INSERIR ID DE PROJETO")="INSERIR ID DE PROJETO","INSERIR ID DE PROJETO","PROJETO INSERIDO"))</f>
        <v>N/A</v>
      </c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</row>
    <row r="381" spans="1:132" s="22" customFormat="1" ht="20.100000000000001" customHeight="1" thickTop="1" thickBot="1" x14ac:dyDescent="0.3">
      <c r="A381" s="109"/>
      <c r="B381" s="84"/>
      <c r="C381" s="84"/>
      <c r="D381" s="115"/>
      <c r="E381" s="132" cm="1">
        <f t="array" ref="E381">_xlfn.XLOOKUP(D381,Tabela2[[#All],[SAP Code]],Tabela2[[#All],[Supplier Name]])</f>
        <v>0</v>
      </c>
      <c r="F381" s="85"/>
      <c r="G381" s="120">
        <v>0</v>
      </c>
      <c r="H381" s="86"/>
      <c r="I381" s="86">
        <v>0</v>
      </c>
      <c r="J381" s="87">
        <f t="shared" si="22"/>
        <v>0</v>
      </c>
      <c r="K381" s="87">
        <f t="shared" si="21"/>
        <v>0</v>
      </c>
      <c r="L381" s="85"/>
      <c r="M381" s="85"/>
      <c r="N381" s="85"/>
      <c r="O381" s="109"/>
      <c r="P381" s="88" t="str">
        <f>IF(D:D&gt;800000000,_xlfn.XLOOKUP(B:B,DROPLIST!G:G,DROPLIST!H:H)&amp;RIGHT(C381,3)&amp;"-"&amp;RIGHT(D381,5),_xlfn.XLOOKUP(B:B,DROPLIST!G:G,DROPLIST!H:H)&amp;RIGHT(C381,3)&amp;"-"&amp;_xlfn.XLOOKUP(D:D,Tabela2[SAP Code],Tabela2[Coluna1]))</f>
        <v>-</v>
      </c>
      <c r="Q381" s="88" t="e">
        <f>_xlfn.XLOOKUP(B:B,DROPLIST!G:G,DROPLIST!H:H) &amp; RIGHT(C381,3) &amp; "-" &amp; RIGHT(D381,5) &amp; "-" &amp; IFERROR(LEFT(#REF!, FIND(" ",#REF!)-1),#REF!) &amp; "-" &amp; _xlfn.XLOOKUP(L:L,DROPLIST!D:D,DROPLIST!E:E)</f>
        <v>#REF!</v>
      </c>
      <c r="R381" s="88" t="str">
        <f>IF(N:N&lt;&gt;"APROVADO","N/A",IF(IFERROR(_xlfn.XLOOKUP(P:P,PROJETOS!A:A,PROJETOS!A:A),"INSERIR ID DE PROJETO")="INSERIR ID DE PROJETO","INSERIR ID DE PROJETO","PROJETO INSERIDO"))</f>
        <v>N/A</v>
      </c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</row>
    <row r="382" spans="1:132" s="22" customFormat="1" ht="20.100000000000001" customHeight="1" thickTop="1" thickBot="1" x14ac:dyDescent="0.3">
      <c r="A382" s="109"/>
      <c r="B382" s="84"/>
      <c r="C382" s="84"/>
      <c r="D382" s="115"/>
      <c r="E382" s="132" cm="1">
        <f t="array" ref="E382">_xlfn.XLOOKUP(D382,Tabela2[[#All],[SAP Code]],Tabela2[[#All],[Supplier Name]])</f>
        <v>0</v>
      </c>
      <c r="F382" s="85"/>
      <c r="G382" s="120">
        <v>0</v>
      </c>
      <c r="H382" s="86"/>
      <c r="I382" s="86">
        <v>0</v>
      </c>
      <c r="J382" s="87">
        <f t="shared" si="22"/>
        <v>0</v>
      </c>
      <c r="K382" s="87">
        <f t="shared" si="21"/>
        <v>0</v>
      </c>
      <c r="L382" s="85"/>
      <c r="M382" s="85"/>
      <c r="N382" s="85"/>
      <c r="O382" s="109"/>
      <c r="P382" s="88" t="str">
        <f>IF(D:D&gt;800000000,_xlfn.XLOOKUP(B:B,DROPLIST!G:G,DROPLIST!H:H)&amp;RIGHT(C382,3)&amp;"-"&amp;RIGHT(D382,5),_xlfn.XLOOKUP(B:B,DROPLIST!G:G,DROPLIST!H:H)&amp;RIGHT(C382,3)&amp;"-"&amp;_xlfn.XLOOKUP(D:D,Tabela2[SAP Code],Tabela2[Coluna1]))</f>
        <v>-</v>
      </c>
      <c r="Q382" s="88" t="e">
        <f>_xlfn.XLOOKUP(B:B,DROPLIST!G:G,DROPLIST!H:H) &amp; RIGHT(C382,3) &amp; "-" &amp; RIGHT(D382,5) &amp; "-" &amp; IFERROR(LEFT(#REF!, FIND(" ",#REF!)-1),#REF!) &amp; "-" &amp; _xlfn.XLOOKUP(L:L,DROPLIST!D:D,DROPLIST!E:E)</f>
        <v>#REF!</v>
      </c>
      <c r="R382" s="88" t="str">
        <f>IF(N:N&lt;&gt;"APROVADO","N/A",IF(IFERROR(_xlfn.XLOOKUP(P:P,PROJETOS!A:A,PROJETOS!A:A),"INSERIR ID DE PROJETO")="INSERIR ID DE PROJETO","INSERIR ID DE PROJETO","PROJETO INSERIDO"))</f>
        <v>N/A</v>
      </c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</row>
    <row r="383" spans="1:132" s="22" customFormat="1" ht="20.100000000000001" customHeight="1" thickTop="1" thickBot="1" x14ac:dyDescent="0.3">
      <c r="A383" s="109"/>
      <c r="B383" s="84"/>
      <c r="C383" s="84"/>
      <c r="D383" s="115"/>
      <c r="E383" s="132" cm="1">
        <f t="array" ref="E383">_xlfn.XLOOKUP(D383,Tabela2[[#All],[SAP Code]],Tabela2[[#All],[Supplier Name]])</f>
        <v>0</v>
      </c>
      <c r="F383" s="85"/>
      <c r="G383" s="120">
        <v>0</v>
      </c>
      <c r="H383" s="86"/>
      <c r="I383" s="86">
        <v>0</v>
      </c>
      <c r="J383" s="87">
        <f t="shared" si="22"/>
        <v>0</v>
      </c>
      <c r="K383" s="87">
        <f t="shared" si="21"/>
        <v>0</v>
      </c>
      <c r="L383" s="85"/>
      <c r="M383" s="85"/>
      <c r="N383" s="85"/>
      <c r="O383" s="109"/>
      <c r="P383" s="88" t="str">
        <f>IF(D:D&gt;800000000,_xlfn.XLOOKUP(B:B,DROPLIST!G:G,DROPLIST!H:H)&amp;RIGHT(C383,3)&amp;"-"&amp;RIGHT(D383,5),_xlfn.XLOOKUP(B:B,DROPLIST!G:G,DROPLIST!H:H)&amp;RIGHT(C383,3)&amp;"-"&amp;_xlfn.XLOOKUP(D:D,Tabela2[SAP Code],Tabela2[Coluna1]))</f>
        <v>-</v>
      </c>
      <c r="Q383" s="88" t="e">
        <f>_xlfn.XLOOKUP(B:B,DROPLIST!G:G,DROPLIST!H:H) &amp; RIGHT(C383,3) &amp; "-" &amp; RIGHT(D383,5) &amp; "-" &amp; IFERROR(LEFT(#REF!, FIND(" ",#REF!)-1),#REF!) &amp; "-" &amp; _xlfn.XLOOKUP(L:L,DROPLIST!D:D,DROPLIST!E:E)</f>
        <v>#REF!</v>
      </c>
      <c r="R383" s="88" t="str">
        <f>IF(N:N&lt;&gt;"APROVADO","N/A",IF(IFERROR(_xlfn.XLOOKUP(P:P,PROJETOS!A:A,PROJETOS!A:A),"INSERIR ID DE PROJETO")="INSERIR ID DE PROJETO","INSERIR ID DE PROJETO","PROJETO INSERIDO"))</f>
        <v>N/A</v>
      </c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</row>
    <row r="384" spans="1:132" s="22" customFormat="1" ht="20.100000000000001" customHeight="1" thickTop="1" thickBot="1" x14ac:dyDescent="0.3">
      <c r="A384" s="109"/>
      <c r="B384" s="84"/>
      <c r="C384" s="84"/>
      <c r="D384" s="115"/>
      <c r="E384" s="132" cm="1">
        <f t="array" ref="E384">_xlfn.XLOOKUP(D384,Tabela2[[#All],[SAP Code]],Tabela2[[#All],[Supplier Name]])</f>
        <v>0</v>
      </c>
      <c r="F384" s="85"/>
      <c r="G384" s="120">
        <v>0</v>
      </c>
      <c r="H384" s="86"/>
      <c r="I384" s="86">
        <v>0</v>
      </c>
      <c r="J384" s="87">
        <f t="shared" si="22"/>
        <v>0</v>
      </c>
      <c r="K384" s="87">
        <f t="shared" si="21"/>
        <v>0</v>
      </c>
      <c r="L384" s="85"/>
      <c r="M384" s="85"/>
      <c r="N384" s="85"/>
      <c r="O384" s="109"/>
      <c r="P384" s="88" t="str">
        <f>IF(D:D&gt;800000000,_xlfn.XLOOKUP(B:B,DROPLIST!G:G,DROPLIST!H:H)&amp;RIGHT(C384,3)&amp;"-"&amp;RIGHT(D384,5),_xlfn.XLOOKUP(B:B,DROPLIST!G:G,DROPLIST!H:H)&amp;RIGHT(C384,3)&amp;"-"&amp;_xlfn.XLOOKUP(D:D,Tabela2[SAP Code],Tabela2[Coluna1]))</f>
        <v>-</v>
      </c>
      <c r="Q384" s="88" t="e">
        <f>_xlfn.XLOOKUP(B:B,DROPLIST!G:G,DROPLIST!H:H) &amp; RIGHT(C384,3) &amp; "-" &amp; RIGHT(D384,5) &amp; "-" &amp; IFERROR(LEFT(#REF!, FIND(" ",#REF!)-1),#REF!) &amp; "-" &amp; _xlfn.XLOOKUP(L:L,DROPLIST!D:D,DROPLIST!E:E)</f>
        <v>#REF!</v>
      </c>
      <c r="R384" s="88" t="str">
        <f>IF(N:N&lt;&gt;"APROVADO","N/A",IF(IFERROR(_xlfn.XLOOKUP(P:P,PROJETOS!A:A,PROJETOS!A:A),"INSERIR ID DE PROJETO")="INSERIR ID DE PROJETO","INSERIR ID DE PROJETO","PROJETO INSERIDO"))</f>
        <v>N/A</v>
      </c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</row>
    <row r="385" spans="1:132" s="22" customFormat="1" ht="20.100000000000001" customHeight="1" thickTop="1" thickBot="1" x14ac:dyDescent="0.3">
      <c r="A385" s="109"/>
      <c r="B385" s="84"/>
      <c r="C385" s="84"/>
      <c r="D385" s="115"/>
      <c r="E385" s="132" cm="1">
        <f t="array" ref="E385">_xlfn.XLOOKUP(D385,Tabela2[[#All],[SAP Code]],Tabela2[[#All],[Supplier Name]])</f>
        <v>0</v>
      </c>
      <c r="F385" s="85"/>
      <c r="G385" s="120">
        <v>0</v>
      </c>
      <c r="H385" s="86"/>
      <c r="I385" s="86">
        <v>0</v>
      </c>
      <c r="J385" s="87">
        <f t="shared" si="22"/>
        <v>0</v>
      </c>
      <c r="K385" s="87">
        <f t="shared" si="21"/>
        <v>0</v>
      </c>
      <c r="L385" s="85"/>
      <c r="M385" s="85"/>
      <c r="N385" s="85"/>
      <c r="O385" s="109"/>
      <c r="P385" s="88" t="str">
        <f>IF(D:D&gt;800000000,_xlfn.XLOOKUP(B:B,DROPLIST!G:G,DROPLIST!H:H)&amp;RIGHT(C385,3)&amp;"-"&amp;RIGHT(D385,5),_xlfn.XLOOKUP(B:B,DROPLIST!G:G,DROPLIST!H:H)&amp;RIGHT(C385,3)&amp;"-"&amp;_xlfn.XLOOKUP(D:D,Tabela2[SAP Code],Tabela2[Coluna1]))</f>
        <v>-</v>
      </c>
      <c r="Q385" s="88" t="e">
        <f>_xlfn.XLOOKUP(B:B,DROPLIST!G:G,DROPLIST!H:H) &amp; RIGHT(C385,3) &amp; "-" &amp; RIGHT(D385,5) &amp; "-" &amp; IFERROR(LEFT(#REF!, FIND(" ",#REF!)-1),#REF!) &amp; "-" &amp; _xlfn.XLOOKUP(L:L,DROPLIST!D:D,DROPLIST!E:E)</f>
        <v>#REF!</v>
      </c>
      <c r="R385" s="88" t="str">
        <f>IF(N:N&lt;&gt;"APROVADO","N/A",IF(IFERROR(_xlfn.XLOOKUP(P:P,PROJETOS!A:A,PROJETOS!A:A),"INSERIR ID DE PROJETO")="INSERIR ID DE PROJETO","INSERIR ID DE PROJETO","PROJETO INSERIDO"))</f>
        <v>N/A</v>
      </c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</row>
    <row r="386" spans="1:132" s="22" customFormat="1" ht="20.100000000000001" customHeight="1" thickTop="1" thickBot="1" x14ac:dyDescent="0.3">
      <c r="A386" s="109"/>
      <c r="B386" s="84"/>
      <c r="C386" s="84"/>
      <c r="D386" s="115"/>
      <c r="E386" s="132" cm="1">
        <f t="array" ref="E386">_xlfn.XLOOKUP(D386,Tabela2[[#All],[SAP Code]],Tabela2[[#All],[Supplier Name]])</f>
        <v>0</v>
      </c>
      <c r="F386" s="85"/>
      <c r="G386" s="120">
        <v>0</v>
      </c>
      <c r="H386" s="86"/>
      <c r="I386" s="86">
        <v>0</v>
      </c>
      <c r="J386" s="87">
        <f t="shared" si="22"/>
        <v>0</v>
      </c>
      <c r="K386" s="87">
        <f t="shared" si="21"/>
        <v>0</v>
      </c>
      <c r="L386" s="85"/>
      <c r="M386" s="85"/>
      <c r="N386" s="85"/>
      <c r="O386" s="109"/>
      <c r="P386" s="88" t="str">
        <f>IF(D:D&gt;800000000,_xlfn.XLOOKUP(B:B,DROPLIST!G:G,DROPLIST!H:H)&amp;RIGHT(C386,3)&amp;"-"&amp;RIGHT(D386,5),_xlfn.XLOOKUP(B:B,DROPLIST!G:G,DROPLIST!H:H)&amp;RIGHT(C386,3)&amp;"-"&amp;_xlfn.XLOOKUP(D:D,Tabela2[SAP Code],Tabela2[Coluna1]))</f>
        <v>-</v>
      </c>
      <c r="Q386" s="88" t="e">
        <f>_xlfn.XLOOKUP(B:B,DROPLIST!G:G,DROPLIST!H:H) &amp; RIGHT(C386,3) &amp; "-" &amp; RIGHT(D386,5) &amp; "-" &amp; IFERROR(LEFT(#REF!, FIND(" ",#REF!)-1),#REF!) &amp; "-" &amp; _xlfn.XLOOKUP(L:L,DROPLIST!D:D,DROPLIST!E:E)</f>
        <v>#REF!</v>
      </c>
      <c r="R386" s="88" t="str">
        <f>IF(N:N&lt;&gt;"APROVADO","N/A",IF(IFERROR(_xlfn.XLOOKUP(P:P,PROJETOS!A:A,PROJETOS!A:A),"INSERIR ID DE PROJETO")="INSERIR ID DE PROJETO","INSERIR ID DE PROJETO","PROJETO INSERIDO"))</f>
        <v>N/A</v>
      </c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</row>
    <row r="387" spans="1:132" s="22" customFormat="1" ht="20.100000000000001" customHeight="1" thickTop="1" thickBot="1" x14ac:dyDescent="0.3">
      <c r="A387" s="109"/>
      <c r="B387" s="84"/>
      <c r="C387" s="84"/>
      <c r="D387" s="115"/>
      <c r="E387" s="132" cm="1">
        <f t="array" ref="E387">_xlfn.XLOOKUP(D387,Tabela2[[#All],[SAP Code]],Tabela2[[#All],[Supplier Name]])</f>
        <v>0</v>
      </c>
      <c r="F387" s="85"/>
      <c r="G387" s="120">
        <v>0</v>
      </c>
      <c r="H387" s="86"/>
      <c r="I387" s="86">
        <v>0</v>
      </c>
      <c r="J387" s="87">
        <f t="shared" si="22"/>
        <v>0</v>
      </c>
      <c r="K387" s="87">
        <f t="shared" si="21"/>
        <v>0</v>
      </c>
      <c r="L387" s="85"/>
      <c r="M387" s="85"/>
      <c r="N387" s="85"/>
      <c r="O387" s="109"/>
      <c r="P387" s="88" t="str">
        <f>IF(D:D&gt;800000000,_xlfn.XLOOKUP(B:B,DROPLIST!G:G,DROPLIST!H:H)&amp;RIGHT(C387,3)&amp;"-"&amp;RIGHT(D387,5),_xlfn.XLOOKUP(B:B,DROPLIST!G:G,DROPLIST!H:H)&amp;RIGHT(C387,3)&amp;"-"&amp;_xlfn.XLOOKUP(D:D,Tabela2[SAP Code],Tabela2[Coluna1]))</f>
        <v>-</v>
      </c>
      <c r="Q387" s="88" t="e">
        <f>_xlfn.XLOOKUP(B:B,DROPLIST!G:G,DROPLIST!H:H) &amp; RIGHT(C387,3) &amp; "-" &amp; RIGHT(D387,5) &amp; "-" &amp; IFERROR(LEFT(#REF!, FIND(" ",#REF!)-1),#REF!) &amp; "-" &amp; _xlfn.XLOOKUP(L:L,DROPLIST!D:D,DROPLIST!E:E)</f>
        <v>#REF!</v>
      </c>
      <c r="R387" s="88" t="str">
        <f>IF(N:N&lt;&gt;"APROVADO","N/A",IF(IFERROR(_xlfn.XLOOKUP(P:P,PROJETOS!A:A,PROJETOS!A:A),"INSERIR ID DE PROJETO")="INSERIR ID DE PROJETO","INSERIR ID DE PROJETO","PROJETO INSERIDO"))</f>
        <v>N/A</v>
      </c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</row>
    <row r="388" spans="1:132" s="22" customFormat="1" ht="20.100000000000001" customHeight="1" thickTop="1" thickBot="1" x14ac:dyDescent="0.3">
      <c r="A388" s="109"/>
      <c r="B388" s="84"/>
      <c r="C388" s="84"/>
      <c r="D388" s="115"/>
      <c r="E388" s="132" cm="1">
        <f t="array" ref="E388">_xlfn.XLOOKUP(D388,Tabela2[[#All],[SAP Code]],Tabela2[[#All],[Supplier Name]])</f>
        <v>0</v>
      </c>
      <c r="F388" s="85"/>
      <c r="G388" s="120">
        <v>0</v>
      </c>
      <c r="H388" s="86"/>
      <c r="I388" s="86">
        <v>0</v>
      </c>
      <c r="J388" s="87">
        <f t="shared" si="22"/>
        <v>0</v>
      </c>
      <c r="K388" s="87">
        <f t="shared" si="21"/>
        <v>0</v>
      </c>
      <c r="L388" s="85"/>
      <c r="M388" s="85"/>
      <c r="N388" s="85"/>
      <c r="O388" s="109"/>
      <c r="P388" s="88" t="str">
        <f>IF(D:D&gt;800000000,_xlfn.XLOOKUP(B:B,DROPLIST!G:G,DROPLIST!H:H)&amp;RIGHT(C388,3)&amp;"-"&amp;RIGHT(D388,5),_xlfn.XLOOKUP(B:B,DROPLIST!G:G,DROPLIST!H:H)&amp;RIGHT(C388,3)&amp;"-"&amp;_xlfn.XLOOKUP(D:D,Tabela2[SAP Code],Tabela2[Coluna1]))</f>
        <v>-</v>
      </c>
      <c r="Q388" s="88" t="e">
        <f>_xlfn.XLOOKUP(B:B,DROPLIST!G:G,DROPLIST!H:H) &amp; RIGHT(C388,3) &amp; "-" &amp; RIGHT(D388,5) &amp; "-" &amp; IFERROR(LEFT(#REF!, FIND(" ",#REF!)-1),#REF!) &amp; "-" &amp; _xlfn.XLOOKUP(L:L,DROPLIST!D:D,DROPLIST!E:E)</f>
        <v>#REF!</v>
      </c>
      <c r="R388" s="88" t="str">
        <f>IF(N:N&lt;&gt;"APROVADO","N/A",IF(IFERROR(_xlfn.XLOOKUP(P:P,PROJETOS!A:A,PROJETOS!A:A),"INSERIR ID DE PROJETO")="INSERIR ID DE PROJETO","INSERIR ID DE PROJETO","PROJETO INSERIDO"))</f>
        <v>N/A</v>
      </c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</row>
    <row r="389" spans="1:132" s="22" customFormat="1" ht="20.100000000000001" customHeight="1" thickTop="1" thickBot="1" x14ac:dyDescent="0.3">
      <c r="A389" s="109"/>
      <c r="B389" s="84"/>
      <c r="C389" s="84"/>
      <c r="D389" s="115"/>
      <c r="E389" s="132" cm="1">
        <f t="array" ref="E389">_xlfn.XLOOKUP(D389,Tabela2[[#All],[SAP Code]],Tabela2[[#All],[Supplier Name]])</f>
        <v>0</v>
      </c>
      <c r="F389" s="85"/>
      <c r="G389" s="120">
        <v>0</v>
      </c>
      <c r="H389" s="86"/>
      <c r="I389" s="86">
        <v>0</v>
      </c>
      <c r="J389" s="87">
        <f t="shared" si="22"/>
        <v>0</v>
      </c>
      <c r="K389" s="87">
        <f t="shared" si="21"/>
        <v>0</v>
      </c>
      <c r="L389" s="85"/>
      <c r="M389" s="85"/>
      <c r="N389" s="85"/>
      <c r="O389" s="109"/>
      <c r="P389" s="88" t="str">
        <f>IF(D:D&gt;800000000,_xlfn.XLOOKUP(B:B,DROPLIST!G:G,DROPLIST!H:H)&amp;RIGHT(C389,3)&amp;"-"&amp;RIGHT(D389,5),_xlfn.XLOOKUP(B:B,DROPLIST!G:G,DROPLIST!H:H)&amp;RIGHT(C389,3)&amp;"-"&amp;_xlfn.XLOOKUP(D:D,Tabela2[SAP Code],Tabela2[Coluna1]))</f>
        <v>-</v>
      </c>
      <c r="Q389" s="88" t="e">
        <f>_xlfn.XLOOKUP(B:B,DROPLIST!G:G,DROPLIST!H:H) &amp; RIGHT(C389,3) &amp; "-" &amp; RIGHT(D389,5) &amp; "-" &amp; IFERROR(LEFT(#REF!, FIND(" ",#REF!)-1),#REF!) &amp; "-" &amp; _xlfn.XLOOKUP(L:L,DROPLIST!D:D,DROPLIST!E:E)</f>
        <v>#REF!</v>
      </c>
      <c r="R389" s="88" t="str">
        <f>IF(N:N&lt;&gt;"APROVADO","N/A",IF(IFERROR(_xlfn.XLOOKUP(P:P,PROJETOS!A:A,PROJETOS!A:A),"INSERIR ID DE PROJETO")="INSERIR ID DE PROJETO","INSERIR ID DE PROJETO","PROJETO INSERIDO"))</f>
        <v>N/A</v>
      </c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</row>
    <row r="390" spans="1:132" s="22" customFormat="1" ht="20.100000000000001" customHeight="1" thickTop="1" thickBot="1" x14ac:dyDescent="0.3">
      <c r="A390" s="109"/>
      <c r="B390" s="84"/>
      <c r="C390" s="84"/>
      <c r="D390" s="115"/>
      <c r="E390" s="132" cm="1">
        <f t="array" ref="E390">_xlfn.XLOOKUP(D390,Tabela2[[#All],[SAP Code]],Tabela2[[#All],[Supplier Name]])</f>
        <v>0</v>
      </c>
      <c r="F390" s="85"/>
      <c r="G390" s="120">
        <v>0</v>
      </c>
      <c r="H390" s="86"/>
      <c r="I390" s="86">
        <v>0</v>
      </c>
      <c r="J390" s="87">
        <f t="shared" si="22"/>
        <v>0</v>
      </c>
      <c r="K390" s="87">
        <f t="shared" si="21"/>
        <v>0</v>
      </c>
      <c r="L390" s="85"/>
      <c r="M390" s="85"/>
      <c r="N390" s="85"/>
      <c r="O390" s="109"/>
      <c r="P390" s="88" t="str">
        <f>IF(D:D&gt;800000000,_xlfn.XLOOKUP(B:B,DROPLIST!G:G,DROPLIST!H:H)&amp;RIGHT(C390,3)&amp;"-"&amp;RIGHT(D390,5),_xlfn.XLOOKUP(B:B,DROPLIST!G:G,DROPLIST!H:H)&amp;RIGHT(C390,3)&amp;"-"&amp;_xlfn.XLOOKUP(D:D,Tabela2[SAP Code],Tabela2[Coluna1]))</f>
        <v>-</v>
      </c>
      <c r="Q390" s="88" t="e">
        <f>_xlfn.XLOOKUP(B:B,DROPLIST!G:G,DROPLIST!H:H) &amp; RIGHT(C390,3) &amp; "-" &amp; RIGHT(D390,5) &amp; "-" &amp; IFERROR(LEFT(#REF!, FIND(" ",#REF!)-1),#REF!) &amp; "-" &amp; _xlfn.XLOOKUP(L:L,DROPLIST!D:D,DROPLIST!E:E)</f>
        <v>#REF!</v>
      </c>
      <c r="R390" s="88" t="str">
        <f>IF(N:N&lt;&gt;"APROVADO","N/A",IF(IFERROR(_xlfn.XLOOKUP(P:P,PROJETOS!A:A,PROJETOS!A:A),"INSERIR ID DE PROJETO")="INSERIR ID DE PROJETO","INSERIR ID DE PROJETO","PROJETO INSERIDO"))</f>
        <v>N/A</v>
      </c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</row>
    <row r="391" spans="1:132" s="22" customFormat="1" ht="20.100000000000001" customHeight="1" thickTop="1" thickBot="1" x14ac:dyDescent="0.3">
      <c r="A391" s="109"/>
      <c r="B391" s="84"/>
      <c r="C391" s="84"/>
      <c r="D391" s="115"/>
      <c r="E391" s="132" cm="1">
        <f t="array" ref="E391">_xlfn.XLOOKUP(D391,Tabela2[[#All],[SAP Code]],Tabela2[[#All],[Supplier Name]])</f>
        <v>0</v>
      </c>
      <c r="F391" s="85"/>
      <c r="G391" s="120">
        <v>0</v>
      </c>
      <c r="H391" s="86"/>
      <c r="I391" s="86">
        <v>0</v>
      </c>
      <c r="J391" s="87">
        <f t="shared" si="22"/>
        <v>0</v>
      </c>
      <c r="K391" s="87">
        <f t="shared" si="21"/>
        <v>0</v>
      </c>
      <c r="L391" s="85"/>
      <c r="M391" s="85"/>
      <c r="N391" s="85"/>
      <c r="O391" s="109"/>
      <c r="P391" s="88" t="str">
        <f>IF(D:D&gt;800000000,_xlfn.XLOOKUP(B:B,DROPLIST!G:G,DROPLIST!H:H)&amp;RIGHT(C391,3)&amp;"-"&amp;RIGHT(D391,5),_xlfn.XLOOKUP(B:B,DROPLIST!G:G,DROPLIST!H:H)&amp;RIGHT(C391,3)&amp;"-"&amp;_xlfn.XLOOKUP(D:D,Tabela2[SAP Code],Tabela2[Coluna1]))</f>
        <v>-</v>
      </c>
      <c r="Q391" s="88" t="e">
        <f>_xlfn.XLOOKUP(B:B,DROPLIST!G:G,DROPLIST!H:H) &amp; RIGHT(C391,3) &amp; "-" &amp; RIGHT(D391,5) &amp; "-" &amp; IFERROR(LEFT(#REF!, FIND(" ",#REF!)-1),#REF!) &amp; "-" &amp; _xlfn.XLOOKUP(L:L,DROPLIST!D:D,DROPLIST!E:E)</f>
        <v>#REF!</v>
      </c>
      <c r="R391" s="88" t="str">
        <f>IF(N:N&lt;&gt;"APROVADO","N/A",IF(IFERROR(_xlfn.XLOOKUP(P:P,PROJETOS!A:A,PROJETOS!A:A),"INSERIR ID DE PROJETO")="INSERIR ID DE PROJETO","INSERIR ID DE PROJETO","PROJETO INSERIDO"))</f>
        <v>N/A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</row>
    <row r="392" spans="1:132" s="22" customFormat="1" ht="20.100000000000001" customHeight="1" thickTop="1" thickBot="1" x14ac:dyDescent="0.3">
      <c r="A392" s="109"/>
      <c r="B392" s="84"/>
      <c r="C392" s="84"/>
      <c r="D392" s="115"/>
      <c r="E392" s="132" cm="1">
        <f t="array" ref="E392">_xlfn.XLOOKUP(D392,Tabela2[[#All],[SAP Code]],Tabela2[[#All],[Supplier Name]])</f>
        <v>0</v>
      </c>
      <c r="F392" s="85"/>
      <c r="G392" s="120">
        <v>0</v>
      </c>
      <c r="H392" s="86"/>
      <c r="I392" s="86">
        <v>0</v>
      </c>
      <c r="J392" s="87">
        <f t="shared" si="22"/>
        <v>0</v>
      </c>
      <c r="K392" s="87">
        <f t="shared" si="21"/>
        <v>0</v>
      </c>
      <c r="L392" s="85"/>
      <c r="M392" s="85"/>
      <c r="N392" s="85"/>
      <c r="O392" s="109"/>
      <c r="P392" s="88" t="str">
        <f>IF(D:D&gt;800000000,_xlfn.XLOOKUP(B:B,DROPLIST!G:G,DROPLIST!H:H)&amp;RIGHT(C392,3)&amp;"-"&amp;RIGHT(D392,5),_xlfn.XLOOKUP(B:B,DROPLIST!G:G,DROPLIST!H:H)&amp;RIGHT(C392,3)&amp;"-"&amp;_xlfn.XLOOKUP(D:D,Tabela2[SAP Code],Tabela2[Coluna1]))</f>
        <v>-</v>
      </c>
      <c r="Q392" s="88" t="e">
        <f>_xlfn.XLOOKUP(B:B,DROPLIST!G:G,DROPLIST!H:H) &amp; RIGHT(C392,3) &amp; "-" &amp; RIGHT(D392,5) &amp; "-" &amp; IFERROR(LEFT(#REF!, FIND(" ",#REF!)-1),#REF!) &amp; "-" &amp; _xlfn.XLOOKUP(L:L,DROPLIST!D:D,DROPLIST!E:E)</f>
        <v>#REF!</v>
      </c>
      <c r="R392" s="88" t="str">
        <f>IF(N:N&lt;&gt;"APROVADO","N/A",IF(IFERROR(_xlfn.XLOOKUP(P:P,PROJETOS!A:A,PROJETOS!A:A),"INSERIR ID DE PROJETO")="INSERIR ID DE PROJETO","INSERIR ID DE PROJETO","PROJETO INSERIDO"))</f>
        <v>N/A</v>
      </c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</row>
    <row r="393" spans="1:132" s="22" customFormat="1" ht="20.100000000000001" customHeight="1" thickTop="1" thickBot="1" x14ac:dyDescent="0.3">
      <c r="A393" s="109"/>
      <c r="B393" s="84"/>
      <c r="C393" s="84"/>
      <c r="D393" s="115"/>
      <c r="E393" s="132" cm="1">
        <f t="array" ref="E393">_xlfn.XLOOKUP(D393,Tabela2[[#All],[SAP Code]],Tabela2[[#All],[Supplier Name]])</f>
        <v>0</v>
      </c>
      <c r="F393" s="85"/>
      <c r="G393" s="120">
        <v>0</v>
      </c>
      <c r="H393" s="86"/>
      <c r="I393" s="86">
        <v>0</v>
      </c>
      <c r="J393" s="87">
        <f t="shared" si="22"/>
        <v>0</v>
      </c>
      <c r="K393" s="87">
        <f t="shared" si="21"/>
        <v>0</v>
      </c>
      <c r="L393" s="85"/>
      <c r="M393" s="85"/>
      <c r="N393" s="85"/>
      <c r="O393" s="109"/>
      <c r="P393" s="88" t="str">
        <f>IF(D:D&gt;800000000,_xlfn.XLOOKUP(B:B,DROPLIST!G:G,DROPLIST!H:H)&amp;RIGHT(C393,3)&amp;"-"&amp;RIGHT(D393,5),_xlfn.XLOOKUP(B:B,DROPLIST!G:G,DROPLIST!H:H)&amp;RIGHT(C393,3)&amp;"-"&amp;_xlfn.XLOOKUP(D:D,Tabela2[SAP Code],Tabela2[Coluna1]))</f>
        <v>-</v>
      </c>
      <c r="Q393" s="88" t="e">
        <f>_xlfn.XLOOKUP(B:B,DROPLIST!G:G,DROPLIST!H:H) &amp; RIGHT(C393,3) &amp; "-" &amp; RIGHT(D393,5) &amp; "-" &amp; IFERROR(LEFT(#REF!, FIND(" ",#REF!)-1),#REF!) &amp; "-" &amp; _xlfn.XLOOKUP(L:L,DROPLIST!D:D,DROPLIST!E:E)</f>
        <v>#REF!</v>
      </c>
      <c r="R393" s="88" t="str">
        <f>IF(N:N&lt;&gt;"APROVADO","N/A",IF(IFERROR(_xlfn.XLOOKUP(P:P,PROJETOS!A:A,PROJETOS!A:A),"INSERIR ID DE PROJETO")="INSERIR ID DE PROJETO","INSERIR ID DE PROJETO","PROJETO INSERIDO"))</f>
        <v>N/A</v>
      </c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</row>
    <row r="394" spans="1:132" s="22" customFormat="1" ht="20.100000000000001" customHeight="1" thickTop="1" thickBot="1" x14ac:dyDescent="0.3">
      <c r="A394" s="109"/>
      <c r="B394" s="84"/>
      <c r="C394" s="84"/>
      <c r="D394" s="115"/>
      <c r="E394" s="132" cm="1">
        <f t="array" ref="E394">_xlfn.XLOOKUP(D394,Tabela2[[#All],[SAP Code]],Tabela2[[#All],[Supplier Name]])</f>
        <v>0</v>
      </c>
      <c r="F394" s="85"/>
      <c r="G394" s="120">
        <v>0</v>
      </c>
      <c r="H394" s="86"/>
      <c r="I394" s="86">
        <v>0</v>
      </c>
      <c r="J394" s="87">
        <f t="shared" si="22"/>
        <v>0</v>
      </c>
      <c r="K394" s="87">
        <f t="shared" ref="K394:K457" si="23">IF(I394=0,H394,J394)</f>
        <v>0</v>
      </c>
      <c r="L394" s="85"/>
      <c r="M394" s="85"/>
      <c r="N394" s="85"/>
      <c r="O394" s="109"/>
      <c r="P394" s="88" t="str">
        <f>IF(D:D&gt;800000000,_xlfn.XLOOKUP(B:B,DROPLIST!G:G,DROPLIST!H:H)&amp;RIGHT(C394,3)&amp;"-"&amp;RIGHT(D394,5),_xlfn.XLOOKUP(B:B,DROPLIST!G:G,DROPLIST!H:H)&amp;RIGHT(C394,3)&amp;"-"&amp;_xlfn.XLOOKUP(D:D,Tabela2[SAP Code],Tabela2[Coluna1]))</f>
        <v>-</v>
      </c>
      <c r="Q394" s="88" t="e">
        <f>_xlfn.XLOOKUP(B:B,DROPLIST!G:G,DROPLIST!H:H) &amp; RIGHT(C394,3) &amp; "-" &amp; RIGHT(D394,5) &amp; "-" &amp; IFERROR(LEFT(#REF!, FIND(" ",#REF!)-1),#REF!) &amp; "-" &amp; _xlfn.XLOOKUP(L:L,DROPLIST!D:D,DROPLIST!E:E)</f>
        <v>#REF!</v>
      </c>
      <c r="R394" s="88" t="str">
        <f>IF(N:N&lt;&gt;"APROVADO","N/A",IF(IFERROR(_xlfn.XLOOKUP(P:P,PROJETOS!A:A,PROJETOS!A:A),"INSERIR ID DE PROJETO")="INSERIR ID DE PROJETO","INSERIR ID DE PROJETO","PROJETO INSERIDO"))</f>
        <v>N/A</v>
      </c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</row>
    <row r="395" spans="1:132" s="22" customFormat="1" ht="20.100000000000001" customHeight="1" thickTop="1" thickBot="1" x14ac:dyDescent="0.3">
      <c r="A395" s="109"/>
      <c r="B395" s="84"/>
      <c r="C395" s="84"/>
      <c r="D395" s="115"/>
      <c r="E395" s="132" cm="1">
        <f t="array" ref="E395">_xlfn.XLOOKUP(D395,Tabela2[[#All],[SAP Code]],Tabela2[[#All],[Supplier Name]])</f>
        <v>0</v>
      </c>
      <c r="F395" s="85"/>
      <c r="G395" s="120">
        <v>0</v>
      </c>
      <c r="H395" s="86"/>
      <c r="I395" s="86">
        <v>0</v>
      </c>
      <c r="J395" s="87">
        <f t="shared" si="22"/>
        <v>0</v>
      </c>
      <c r="K395" s="87">
        <f t="shared" si="23"/>
        <v>0</v>
      </c>
      <c r="L395" s="85"/>
      <c r="M395" s="85"/>
      <c r="N395" s="85"/>
      <c r="O395" s="109"/>
      <c r="P395" s="88" t="str">
        <f>IF(D:D&gt;800000000,_xlfn.XLOOKUP(B:B,DROPLIST!G:G,DROPLIST!H:H)&amp;RIGHT(C395,3)&amp;"-"&amp;RIGHT(D395,5),_xlfn.XLOOKUP(B:B,DROPLIST!G:G,DROPLIST!H:H)&amp;RIGHT(C395,3)&amp;"-"&amp;_xlfn.XLOOKUP(D:D,Tabela2[SAP Code],Tabela2[Coluna1]))</f>
        <v>-</v>
      </c>
      <c r="Q395" s="88" t="e">
        <f>_xlfn.XLOOKUP(B:B,DROPLIST!G:G,DROPLIST!H:H) &amp; RIGHT(C395,3) &amp; "-" &amp; RIGHT(D395,5) &amp; "-" &amp; IFERROR(LEFT(#REF!, FIND(" ",#REF!)-1),#REF!) &amp; "-" &amp; _xlfn.XLOOKUP(L:L,DROPLIST!D:D,DROPLIST!E:E)</f>
        <v>#REF!</v>
      </c>
      <c r="R395" s="88" t="str">
        <f>IF(N:N&lt;&gt;"APROVADO","N/A",IF(IFERROR(_xlfn.XLOOKUP(P:P,PROJETOS!A:A,PROJETOS!A:A),"INSERIR ID DE PROJETO")="INSERIR ID DE PROJETO","INSERIR ID DE PROJETO","PROJETO INSERIDO"))</f>
        <v>N/A</v>
      </c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</row>
    <row r="396" spans="1:132" s="22" customFormat="1" ht="20.100000000000001" customHeight="1" thickTop="1" thickBot="1" x14ac:dyDescent="0.3">
      <c r="A396" s="109"/>
      <c r="B396" s="84"/>
      <c r="C396" s="84"/>
      <c r="D396" s="115"/>
      <c r="E396" s="132" cm="1">
        <f t="array" ref="E396">_xlfn.XLOOKUP(D396,Tabela2[[#All],[SAP Code]],Tabela2[[#All],[Supplier Name]])</f>
        <v>0</v>
      </c>
      <c r="F396" s="85"/>
      <c r="G396" s="120">
        <v>0</v>
      </c>
      <c r="H396" s="86"/>
      <c r="I396" s="86">
        <v>0</v>
      </c>
      <c r="J396" s="87">
        <f t="shared" si="22"/>
        <v>0</v>
      </c>
      <c r="K396" s="87">
        <f t="shared" si="23"/>
        <v>0</v>
      </c>
      <c r="L396" s="85"/>
      <c r="M396" s="85"/>
      <c r="N396" s="85"/>
      <c r="O396" s="109"/>
      <c r="P396" s="88" t="str">
        <f>IF(D:D&gt;800000000,_xlfn.XLOOKUP(B:B,DROPLIST!G:G,DROPLIST!H:H)&amp;RIGHT(C396,3)&amp;"-"&amp;RIGHT(D396,5),_xlfn.XLOOKUP(B:B,DROPLIST!G:G,DROPLIST!H:H)&amp;RIGHT(C396,3)&amp;"-"&amp;_xlfn.XLOOKUP(D:D,Tabela2[SAP Code],Tabela2[Coluna1]))</f>
        <v>-</v>
      </c>
      <c r="Q396" s="88" t="e">
        <f>_xlfn.XLOOKUP(B:B,DROPLIST!G:G,DROPLIST!H:H) &amp; RIGHT(C396,3) &amp; "-" &amp; RIGHT(D396,5) &amp; "-" &amp; IFERROR(LEFT(#REF!, FIND(" ",#REF!)-1),#REF!) &amp; "-" &amp; _xlfn.XLOOKUP(L:L,DROPLIST!D:D,DROPLIST!E:E)</f>
        <v>#REF!</v>
      </c>
      <c r="R396" s="88" t="str">
        <f>IF(N:N&lt;&gt;"APROVADO","N/A",IF(IFERROR(_xlfn.XLOOKUP(P:P,PROJETOS!A:A,PROJETOS!A:A),"INSERIR ID DE PROJETO")="INSERIR ID DE PROJETO","INSERIR ID DE PROJETO","PROJETO INSERIDO"))</f>
        <v>N/A</v>
      </c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</row>
    <row r="397" spans="1:132" s="22" customFormat="1" ht="20.100000000000001" customHeight="1" thickTop="1" thickBot="1" x14ac:dyDescent="0.3">
      <c r="A397" s="109"/>
      <c r="B397" s="84"/>
      <c r="C397" s="84"/>
      <c r="D397" s="115"/>
      <c r="E397" s="132" cm="1">
        <f t="array" ref="E397">_xlfn.XLOOKUP(D397,Tabela2[[#All],[SAP Code]],Tabela2[[#All],[Supplier Name]])</f>
        <v>0</v>
      </c>
      <c r="F397" s="85"/>
      <c r="G397" s="120">
        <v>0</v>
      </c>
      <c r="H397" s="86"/>
      <c r="I397" s="86">
        <v>0</v>
      </c>
      <c r="J397" s="87">
        <f t="shared" si="22"/>
        <v>0</v>
      </c>
      <c r="K397" s="87">
        <f t="shared" si="23"/>
        <v>0</v>
      </c>
      <c r="L397" s="85"/>
      <c r="M397" s="85"/>
      <c r="N397" s="85"/>
      <c r="O397" s="109"/>
      <c r="P397" s="88" t="str">
        <f>IF(D:D&gt;800000000,_xlfn.XLOOKUP(B:B,DROPLIST!G:G,DROPLIST!H:H)&amp;RIGHT(C397,3)&amp;"-"&amp;RIGHT(D397,5),_xlfn.XLOOKUP(B:B,DROPLIST!G:G,DROPLIST!H:H)&amp;RIGHT(C397,3)&amp;"-"&amp;_xlfn.XLOOKUP(D:D,Tabela2[SAP Code],Tabela2[Coluna1]))</f>
        <v>-</v>
      </c>
      <c r="Q397" s="88" t="e">
        <f>_xlfn.XLOOKUP(B:B,DROPLIST!G:G,DROPLIST!H:H) &amp; RIGHT(C397,3) &amp; "-" &amp; RIGHT(D397,5) &amp; "-" &amp; IFERROR(LEFT(#REF!, FIND(" ",#REF!)-1),#REF!) &amp; "-" &amp; _xlfn.XLOOKUP(L:L,DROPLIST!D:D,DROPLIST!E:E)</f>
        <v>#REF!</v>
      </c>
      <c r="R397" s="88" t="str">
        <f>IF(N:N&lt;&gt;"APROVADO","N/A",IF(IFERROR(_xlfn.XLOOKUP(P:P,PROJETOS!A:A,PROJETOS!A:A),"INSERIR ID DE PROJETO")="INSERIR ID DE PROJETO","INSERIR ID DE PROJETO","PROJETO INSERIDO"))</f>
        <v>N/A</v>
      </c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</row>
    <row r="398" spans="1:132" s="22" customFormat="1" ht="20.100000000000001" customHeight="1" thickTop="1" thickBot="1" x14ac:dyDescent="0.3">
      <c r="A398" s="109"/>
      <c r="B398" s="84"/>
      <c r="C398" s="84"/>
      <c r="D398" s="115"/>
      <c r="E398" s="132" cm="1">
        <f t="array" ref="E398">_xlfn.XLOOKUP(D398,Tabela2[[#All],[SAP Code]],Tabela2[[#All],[Supplier Name]])</f>
        <v>0</v>
      </c>
      <c r="F398" s="85"/>
      <c r="G398" s="120">
        <v>0</v>
      </c>
      <c r="H398" s="86"/>
      <c r="I398" s="86">
        <v>0</v>
      </c>
      <c r="J398" s="87">
        <f t="shared" si="22"/>
        <v>0</v>
      </c>
      <c r="K398" s="87">
        <f t="shared" si="23"/>
        <v>0</v>
      </c>
      <c r="L398" s="85"/>
      <c r="M398" s="85"/>
      <c r="N398" s="85"/>
      <c r="O398" s="109"/>
      <c r="P398" s="88" t="str">
        <f>IF(D:D&gt;800000000,_xlfn.XLOOKUP(B:B,DROPLIST!G:G,DROPLIST!H:H)&amp;RIGHT(C398,3)&amp;"-"&amp;RIGHT(D398,5),_xlfn.XLOOKUP(B:B,DROPLIST!G:G,DROPLIST!H:H)&amp;RIGHT(C398,3)&amp;"-"&amp;_xlfn.XLOOKUP(D:D,Tabela2[SAP Code],Tabela2[Coluna1]))</f>
        <v>-</v>
      </c>
      <c r="Q398" s="88" t="e">
        <f>_xlfn.XLOOKUP(B:B,DROPLIST!G:G,DROPLIST!H:H) &amp; RIGHT(C398,3) &amp; "-" &amp; RIGHT(D398,5) &amp; "-" &amp; IFERROR(LEFT(#REF!, FIND(" ",#REF!)-1),#REF!) &amp; "-" &amp; _xlfn.XLOOKUP(L:L,DROPLIST!D:D,DROPLIST!E:E)</f>
        <v>#REF!</v>
      </c>
      <c r="R398" s="88" t="str">
        <f>IF(N:N&lt;&gt;"APROVADO","N/A",IF(IFERROR(_xlfn.XLOOKUP(P:P,PROJETOS!A:A,PROJETOS!A:A),"INSERIR ID DE PROJETO")="INSERIR ID DE PROJETO","INSERIR ID DE PROJETO","PROJETO INSERIDO"))</f>
        <v>N/A</v>
      </c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</row>
    <row r="399" spans="1:132" s="22" customFormat="1" ht="20.100000000000001" customHeight="1" thickTop="1" thickBot="1" x14ac:dyDescent="0.3">
      <c r="A399" s="109"/>
      <c r="B399" s="84"/>
      <c r="C399" s="84"/>
      <c r="D399" s="115"/>
      <c r="E399" s="132" cm="1">
        <f t="array" ref="E399">_xlfn.XLOOKUP(D399,Tabela2[[#All],[SAP Code]],Tabela2[[#All],[Supplier Name]])</f>
        <v>0</v>
      </c>
      <c r="F399" s="85"/>
      <c r="G399" s="120">
        <v>0</v>
      </c>
      <c r="H399" s="86"/>
      <c r="I399" s="86">
        <v>0</v>
      </c>
      <c r="J399" s="87">
        <f t="shared" si="22"/>
        <v>0</v>
      </c>
      <c r="K399" s="87">
        <f t="shared" si="23"/>
        <v>0</v>
      </c>
      <c r="L399" s="85"/>
      <c r="M399" s="85"/>
      <c r="N399" s="85"/>
      <c r="O399" s="109"/>
      <c r="P399" s="88" t="str">
        <f>IF(D:D&gt;800000000,_xlfn.XLOOKUP(B:B,DROPLIST!G:G,DROPLIST!H:H)&amp;RIGHT(C399,3)&amp;"-"&amp;RIGHT(D399,5),_xlfn.XLOOKUP(B:B,DROPLIST!G:G,DROPLIST!H:H)&amp;RIGHT(C399,3)&amp;"-"&amp;_xlfn.XLOOKUP(D:D,Tabela2[SAP Code],Tabela2[Coluna1]))</f>
        <v>-</v>
      </c>
      <c r="Q399" s="88" t="e">
        <f>_xlfn.XLOOKUP(B:B,DROPLIST!G:G,DROPLIST!H:H) &amp; RIGHT(C399,3) &amp; "-" &amp; RIGHT(D399,5) &amp; "-" &amp; IFERROR(LEFT(#REF!, FIND(" ",#REF!)-1),#REF!) &amp; "-" &amp; _xlfn.XLOOKUP(L:L,DROPLIST!D:D,DROPLIST!E:E)</f>
        <v>#REF!</v>
      </c>
      <c r="R399" s="88" t="str">
        <f>IF(N:N&lt;&gt;"APROVADO","N/A",IF(IFERROR(_xlfn.XLOOKUP(P:P,PROJETOS!A:A,PROJETOS!A:A),"INSERIR ID DE PROJETO")="INSERIR ID DE PROJETO","INSERIR ID DE PROJETO","PROJETO INSERIDO"))</f>
        <v>N/A</v>
      </c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</row>
    <row r="400" spans="1:132" s="22" customFormat="1" ht="20.100000000000001" customHeight="1" thickTop="1" thickBot="1" x14ac:dyDescent="0.3">
      <c r="A400" s="109"/>
      <c r="B400" s="84"/>
      <c r="C400" s="84"/>
      <c r="D400" s="115"/>
      <c r="E400" s="132" cm="1">
        <f t="array" ref="E400">_xlfn.XLOOKUP(D400,Tabela2[[#All],[SAP Code]],Tabela2[[#All],[Supplier Name]])</f>
        <v>0</v>
      </c>
      <c r="F400" s="85"/>
      <c r="G400" s="120">
        <v>0</v>
      </c>
      <c r="H400" s="86"/>
      <c r="I400" s="86">
        <v>0</v>
      </c>
      <c r="J400" s="87">
        <f t="shared" si="22"/>
        <v>0</v>
      </c>
      <c r="K400" s="87">
        <f t="shared" si="23"/>
        <v>0</v>
      </c>
      <c r="L400" s="85"/>
      <c r="M400" s="85"/>
      <c r="N400" s="85"/>
      <c r="O400" s="109"/>
      <c r="P400" s="88" t="str">
        <f>IF(D:D&gt;800000000,_xlfn.XLOOKUP(B:B,DROPLIST!G:G,DROPLIST!H:H)&amp;RIGHT(C400,3)&amp;"-"&amp;RIGHT(D400,5),_xlfn.XLOOKUP(B:B,DROPLIST!G:G,DROPLIST!H:H)&amp;RIGHT(C400,3)&amp;"-"&amp;_xlfn.XLOOKUP(D:D,Tabela2[SAP Code],Tabela2[Coluna1]))</f>
        <v>-</v>
      </c>
      <c r="Q400" s="88" t="e">
        <f>_xlfn.XLOOKUP(B:B,DROPLIST!G:G,DROPLIST!H:H) &amp; RIGHT(C400,3) &amp; "-" &amp; RIGHT(D400,5) &amp; "-" &amp; IFERROR(LEFT(#REF!, FIND(" ",#REF!)-1),#REF!) &amp; "-" &amp; _xlfn.XLOOKUP(L:L,DROPLIST!D:D,DROPLIST!E:E)</f>
        <v>#REF!</v>
      </c>
      <c r="R400" s="88" t="str">
        <f>IF(N:N&lt;&gt;"APROVADO","N/A",IF(IFERROR(_xlfn.XLOOKUP(P:P,PROJETOS!A:A,PROJETOS!A:A),"INSERIR ID DE PROJETO")="INSERIR ID DE PROJETO","INSERIR ID DE PROJETO","PROJETO INSERIDO"))</f>
        <v>N/A</v>
      </c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</row>
    <row r="401" spans="1:132" s="22" customFormat="1" ht="20.100000000000001" customHeight="1" thickTop="1" thickBot="1" x14ac:dyDescent="0.3">
      <c r="A401" s="109"/>
      <c r="B401" s="84"/>
      <c r="C401" s="84"/>
      <c r="D401" s="115"/>
      <c r="E401" s="132" cm="1">
        <f t="array" ref="E401">_xlfn.XLOOKUP(D401,Tabela2[[#All],[SAP Code]],Tabela2[[#All],[Supplier Name]])</f>
        <v>0</v>
      </c>
      <c r="F401" s="85"/>
      <c r="G401" s="120">
        <v>0</v>
      </c>
      <c r="H401" s="86"/>
      <c r="I401" s="86">
        <v>0</v>
      </c>
      <c r="J401" s="87">
        <f t="shared" si="22"/>
        <v>0</v>
      </c>
      <c r="K401" s="87">
        <f t="shared" si="23"/>
        <v>0</v>
      </c>
      <c r="L401" s="85"/>
      <c r="M401" s="85"/>
      <c r="N401" s="85"/>
      <c r="O401" s="109"/>
      <c r="P401" s="88" t="str">
        <f>IF(D:D&gt;800000000,_xlfn.XLOOKUP(B:B,DROPLIST!G:G,DROPLIST!H:H)&amp;RIGHT(C401,3)&amp;"-"&amp;RIGHT(D401,5),_xlfn.XLOOKUP(B:B,DROPLIST!G:G,DROPLIST!H:H)&amp;RIGHT(C401,3)&amp;"-"&amp;_xlfn.XLOOKUP(D:D,Tabela2[SAP Code],Tabela2[Coluna1]))</f>
        <v>-</v>
      </c>
      <c r="Q401" s="88" t="e">
        <f>_xlfn.XLOOKUP(B:B,DROPLIST!G:G,DROPLIST!H:H) &amp; RIGHT(C401,3) &amp; "-" &amp; RIGHT(D401,5) &amp; "-" &amp; IFERROR(LEFT(#REF!, FIND(" ",#REF!)-1),#REF!) &amp; "-" &amp; _xlfn.XLOOKUP(L:L,DROPLIST!D:D,DROPLIST!E:E)</f>
        <v>#REF!</v>
      </c>
      <c r="R401" s="88" t="str">
        <f>IF(N:N&lt;&gt;"APROVADO","N/A",IF(IFERROR(_xlfn.XLOOKUP(P:P,PROJETOS!A:A,PROJETOS!A:A),"INSERIR ID DE PROJETO")="INSERIR ID DE PROJETO","INSERIR ID DE PROJETO","PROJETO INSERIDO"))</f>
        <v>N/A</v>
      </c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</row>
    <row r="402" spans="1:132" s="22" customFormat="1" ht="20.100000000000001" customHeight="1" thickTop="1" thickBot="1" x14ac:dyDescent="0.3">
      <c r="A402" s="109"/>
      <c r="B402" s="84"/>
      <c r="C402" s="84"/>
      <c r="D402" s="115"/>
      <c r="E402" s="132" cm="1">
        <f t="array" ref="E402">_xlfn.XLOOKUP(D402,Tabela2[[#All],[SAP Code]],Tabela2[[#All],[Supplier Name]])</f>
        <v>0</v>
      </c>
      <c r="F402" s="85"/>
      <c r="G402" s="120">
        <v>0</v>
      </c>
      <c r="H402" s="86"/>
      <c r="I402" s="86">
        <v>0</v>
      </c>
      <c r="J402" s="87">
        <f t="shared" si="22"/>
        <v>0</v>
      </c>
      <c r="K402" s="87">
        <f t="shared" si="23"/>
        <v>0</v>
      </c>
      <c r="L402" s="85"/>
      <c r="M402" s="85"/>
      <c r="N402" s="85"/>
      <c r="O402" s="109"/>
      <c r="P402" s="88" t="str">
        <f>IF(D:D&gt;800000000,_xlfn.XLOOKUP(B:B,DROPLIST!G:G,DROPLIST!H:H)&amp;RIGHT(C402,3)&amp;"-"&amp;RIGHT(D402,5),_xlfn.XLOOKUP(B:B,DROPLIST!G:G,DROPLIST!H:H)&amp;RIGHT(C402,3)&amp;"-"&amp;_xlfn.XLOOKUP(D:D,Tabela2[SAP Code],Tabela2[Coluna1]))</f>
        <v>-</v>
      </c>
      <c r="Q402" s="88" t="e">
        <f>_xlfn.XLOOKUP(B:B,DROPLIST!G:G,DROPLIST!H:H) &amp; RIGHT(C402,3) &amp; "-" &amp; RIGHT(D402,5) &amp; "-" &amp; IFERROR(LEFT(#REF!, FIND(" ",#REF!)-1),#REF!) &amp; "-" &amp; _xlfn.XLOOKUP(L:L,DROPLIST!D:D,DROPLIST!E:E)</f>
        <v>#REF!</v>
      </c>
      <c r="R402" s="88" t="str">
        <f>IF(N:N&lt;&gt;"APROVADO","N/A",IF(IFERROR(_xlfn.XLOOKUP(P:P,PROJETOS!A:A,PROJETOS!A:A),"INSERIR ID DE PROJETO")="INSERIR ID DE PROJETO","INSERIR ID DE PROJETO","PROJETO INSERIDO"))</f>
        <v>N/A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</row>
    <row r="403" spans="1:132" s="22" customFormat="1" ht="20.100000000000001" customHeight="1" thickTop="1" thickBot="1" x14ac:dyDescent="0.3">
      <c r="A403" s="109"/>
      <c r="B403" s="84"/>
      <c r="C403" s="84"/>
      <c r="D403" s="115"/>
      <c r="E403" s="132" cm="1">
        <f t="array" ref="E403">_xlfn.XLOOKUP(D403,Tabela2[[#All],[SAP Code]],Tabela2[[#All],[Supplier Name]])</f>
        <v>0</v>
      </c>
      <c r="F403" s="85"/>
      <c r="G403" s="120">
        <v>0</v>
      </c>
      <c r="H403" s="86"/>
      <c r="I403" s="86">
        <v>0</v>
      </c>
      <c r="J403" s="87">
        <f t="shared" si="22"/>
        <v>0</v>
      </c>
      <c r="K403" s="87">
        <f t="shared" si="23"/>
        <v>0</v>
      </c>
      <c r="L403" s="85"/>
      <c r="M403" s="85"/>
      <c r="N403" s="85"/>
      <c r="O403" s="109"/>
      <c r="P403" s="88" t="str">
        <f>IF(D:D&gt;800000000,_xlfn.XLOOKUP(B:B,DROPLIST!G:G,DROPLIST!H:H)&amp;RIGHT(C403,3)&amp;"-"&amp;RIGHT(D403,5),_xlfn.XLOOKUP(B:B,DROPLIST!G:G,DROPLIST!H:H)&amp;RIGHT(C403,3)&amp;"-"&amp;_xlfn.XLOOKUP(D:D,Tabela2[SAP Code],Tabela2[Coluna1]))</f>
        <v>-</v>
      </c>
      <c r="Q403" s="88" t="e">
        <f>_xlfn.XLOOKUP(B:B,DROPLIST!G:G,DROPLIST!H:H) &amp; RIGHT(C403,3) &amp; "-" &amp; RIGHT(D403,5) &amp; "-" &amp; IFERROR(LEFT(#REF!, FIND(" ",#REF!)-1),#REF!) &amp; "-" &amp; _xlfn.XLOOKUP(L:L,DROPLIST!D:D,DROPLIST!E:E)</f>
        <v>#REF!</v>
      </c>
      <c r="R403" s="88" t="str">
        <f>IF(N:N&lt;&gt;"APROVADO","N/A",IF(IFERROR(_xlfn.XLOOKUP(P:P,PROJETOS!A:A,PROJETOS!A:A),"INSERIR ID DE PROJETO")="INSERIR ID DE PROJETO","INSERIR ID DE PROJETO","PROJETO INSERIDO"))</f>
        <v>N/A</v>
      </c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</row>
    <row r="404" spans="1:132" s="22" customFormat="1" ht="20.100000000000001" customHeight="1" thickTop="1" thickBot="1" x14ac:dyDescent="0.3">
      <c r="A404" s="109"/>
      <c r="B404" s="84"/>
      <c r="C404" s="84"/>
      <c r="D404" s="115"/>
      <c r="E404" s="132" cm="1">
        <f t="array" ref="E404">_xlfn.XLOOKUP(D404,Tabela2[[#All],[SAP Code]],Tabela2[[#All],[Supplier Name]])</f>
        <v>0</v>
      </c>
      <c r="F404" s="85"/>
      <c r="G404" s="120">
        <v>0</v>
      </c>
      <c r="H404" s="86"/>
      <c r="I404" s="86">
        <v>0</v>
      </c>
      <c r="J404" s="87">
        <f t="shared" si="22"/>
        <v>0</v>
      </c>
      <c r="K404" s="87">
        <f t="shared" si="23"/>
        <v>0</v>
      </c>
      <c r="L404" s="85"/>
      <c r="M404" s="85"/>
      <c r="N404" s="85"/>
      <c r="O404" s="109"/>
      <c r="P404" s="88" t="str">
        <f>IF(D:D&gt;800000000,_xlfn.XLOOKUP(B:B,DROPLIST!G:G,DROPLIST!H:H)&amp;RIGHT(C404,3)&amp;"-"&amp;RIGHT(D404,5),_xlfn.XLOOKUP(B:B,DROPLIST!G:G,DROPLIST!H:H)&amp;RIGHT(C404,3)&amp;"-"&amp;_xlfn.XLOOKUP(D:D,Tabela2[SAP Code],Tabela2[Coluna1]))</f>
        <v>-</v>
      </c>
      <c r="Q404" s="88" t="e">
        <f>_xlfn.XLOOKUP(B:B,DROPLIST!G:G,DROPLIST!H:H) &amp; RIGHT(C404,3) &amp; "-" &amp; RIGHT(D404,5) &amp; "-" &amp; IFERROR(LEFT(#REF!, FIND(" ",#REF!)-1),#REF!) &amp; "-" &amp; _xlfn.XLOOKUP(L:L,DROPLIST!D:D,DROPLIST!E:E)</f>
        <v>#REF!</v>
      </c>
      <c r="R404" s="88" t="str">
        <f>IF(N:N&lt;&gt;"APROVADO","N/A",IF(IFERROR(_xlfn.XLOOKUP(P:P,PROJETOS!A:A,PROJETOS!A:A),"INSERIR ID DE PROJETO")="INSERIR ID DE PROJETO","INSERIR ID DE PROJETO","PROJETO INSERIDO"))</f>
        <v>N/A</v>
      </c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</row>
    <row r="405" spans="1:132" s="22" customFormat="1" ht="20.100000000000001" customHeight="1" thickTop="1" thickBot="1" x14ac:dyDescent="0.3">
      <c r="A405" s="109"/>
      <c r="B405" s="84"/>
      <c r="C405" s="84"/>
      <c r="D405" s="115"/>
      <c r="E405" s="132" cm="1">
        <f t="array" ref="E405">_xlfn.XLOOKUP(D405,Tabela2[[#All],[SAP Code]],Tabela2[[#All],[Supplier Name]])</f>
        <v>0</v>
      </c>
      <c r="F405" s="85"/>
      <c r="G405" s="120">
        <v>0</v>
      </c>
      <c r="H405" s="86"/>
      <c r="I405" s="86">
        <v>0</v>
      </c>
      <c r="J405" s="87">
        <f t="shared" si="22"/>
        <v>0</v>
      </c>
      <c r="K405" s="87">
        <f t="shared" si="23"/>
        <v>0</v>
      </c>
      <c r="L405" s="85"/>
      <c r="M405" s="85"/>
      <c r="N405" s="85"/>
      <c r="O405" s="109"/>
      <c r="P405" s="88" t="str">
        <f>IF(D:D&gt;800000000,_xlfn.XLOOKUP(B:B,DROPLIST!G:G,DROPLIST!H:H)&amp;RIGHT(C405,3)&amp;"-"&amp;RIGHT(D405,5),_xlfn.XLOOKUP(B:B,DROPLIST!G:G,DROPLIST!H:H)&amp;RIGHT(C405,3)&amp;"-"&amp;_xlfn.XLOOKUP(D:D,Tabela2[SAP Code],Tabela2[Coluna1]))</f>
        <v>-</v>
      </c>
      <c r="Q405" s="88" t="e">
        <f>_xlfn.XLOOKUP(B:B,DROPLIST!G:G,DROPLIST!H:H) &amp; RIGHT(C405,3) &amp; "-" &amp; RIGHT(D405,5) &amp; "-" &amp; IFERROR(LEFT(#REF!, FIND(" ",#REF!)-1),#REF!) &amp; "-" &amp; _xlfn.XLOOKUP(L:L,DROPLIST!D:D,DROPLIST!E:E)</f>
        <v>#REF!</v>
      </c>
      <c r="R405" s="88" t="str">
        <f>IF(N:N&lt;&gt;"APROVADO","N/A",IF(IFERROR(_xlfn.XLOOKUP(P:P,PROJETOS!A:A,PROJETOS!A:A),"INSERIR ID DE PROJETO")="INSERIR ID DE PROJETO","INSERIR ID DE PROJETO","PROJETO INSERIDO"))</f>
        <v>N/A</v>
      </c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</row>
    <row r="406" spans="1:132" s="22" customFormat="1" ht="20.100000000000001" customHeight="1" thickTop="1" thickBot="1" x14ac:dyDescent="0.3">
      <c r="A406" s="109"/>
      <c r="B406" s="84"/>
      <c r="C406" s="84"/>
      <c r="D406" s="115"/>
      <c r="E406" s="132" cm="1">
        <f t="array" ref="E406">_xlfn.XLOOKUP(D406,Tabela2[[#All],[SAP Code]],Tabela2[[#All],[Supplier Name]])</f>
        <v>0</v>
      </c>
      <c r="F406" s="85"/>
      <c r="G406" s="120">
        <v>0</v>
      </c>
      <c r="H406" s="86"/>
      <c r="I406" s="86">
        <v>0</v>
      </c>
      <c r="J406" s="87">
        <f t="shared" si="22"/>
        <v>0</v>
      </c>
      <c r="K406" s="87">
        <f t="shared" si="23"/>
        <v>0</v>
      </c>
      <c r="L406" s="85"/>
      <c r="M406" s="85"/>
      <c r="N406" s="85"/>
      <c r="O406" s="109"/>
      <c r="P406" s="88" t="str">
        <f>IF(D:D&gt;800000000,_xlfn.XLOOKUP(B:B,DROPLIST!G:G,DROPLIST!H:H)&amp;RIGHT(C406,3)&amp;"-"&amp;RIGHT(D406,5),_xlfn.XLOOKUP(B:B,DROPLIST!G:G,DROPLIST!H:H)&amp;RIGHT(C406,3)&amp;"-"&amp;_xlfn.XLOOKUP(D:D,Tabela2[SAP Code],Tabela2[Coluna1]))</f>
        <v>-</v>
      </c>
      <c r="Q406" s="88" t="e">
        <f>_xlfn.XLOOKUP(B:B,DROPLIST!G:G,DROPLIST!H:H) &amp; RIGHT(C406,3) &amp; "-" &amp; RIGHT(D406,5) &amp; "-" &amp; IFERROR(LEFT(#REF!, FIND(" ",#REF!)-1),#REF!) &amp; "-" &amp; _xlfn.XLOOKUP(L:L,DROPLIST!D:D,DROPLIST!E:E)</f>
        <v>#REF!</v>
      </c>
      <c r="R406" s="88" t="str">
        <f>IF(N:N&lt;&gt;"APROVADO","N/A",IF(IFERROR(_xlfn.XLOOKUP(P:P,PROJETOS!A:A,PROJETOS!A:A),"INSERIR ID DE PROJETO")="INSERIR ID DE PROJETO","INSERIR ID DE PROJETO","PROJETO INSERIDO"))</f>
        <v>N/A</v>
      </c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</row>
    <row r="407" spans="1:132" s="22" customFormat="1" ht="20.100000000000001" customHeight="1" thickTop="1" thickBot="1" x14ac:dyDescent="0.3">
      <c r="A407" s="109"/>
      <c r="B407" s="84"/>
      <c r="C407" s="84"/>
      <c r="D407" s="115"/>
      <c r="E407" s="132" cm="1">
        <f t="array" ref="E407">_xlfn.XLOOKUP(D407,Tabela2[[#All],[SAP Code]],Tabela2[[#All],[Supplier Name]])</f>
        <v>0</v>
      </c>
      <c r="F407" s="85"/>
      <c r="G407" s="120">
        <v>0</v>
      </c>
      <c r="H407" s="86"/>
      <c r="I407" s="86">
        <v>0</v>
      </c>
      <c r="J407" s="87">
        <f t="shared" si="22"/>
        <v>0</v>
      </c>
      <c r="K407" s="87">
        <f t="shared" si="23"/>
        <v>0</v>
      </c>
      <c r="L407" s="85"/>
      <c r="M407" s="85"/>
      <c r="N407" s="85"/>
      <c r="O407" s="109"/>
      <c r="P407" s="88" t="str">
        <f>IF(D:D&gt;800000000,_xlfn.XLOOKUP(B:B,DROPLIST!G:G,DROPLIST!H:H)&amp;RIGHT(C407,3)&amp;"-"&amp;RIGHT(D407,5),_xlfn.XLOOKUP(B:B,DROPLIST!G:G,DROPLIST!H:H)&amp;RIGHT(C407,3)&amp;"-"&amp;_xlfn.XLOOKUP(D:D,Tabela2[SAP Code],Tabela2[Coluna1]))</f>
        <v>-</v>
      </c>
      <c r="Q407" s="88" t="e">
        <f>_xlfn.XLOOKUP(B:B,DROPLIST!G:G,DROPLIST!H:H) &amp; RIGHT(C407,3) &amp; "-" &amp; RIGHT(D407,5) &amp; "-" &amp; IFERROR(LEFT(#REF!, FIND(" ",#REF!)-1),#REF!) &amp; "-" &amp; _xlfn.XLOOKUP(L:L,DROPLIST!D:D,DROPLIST!E:E)</f>
        <v>#REF!</v>
      </c>
      <c r="R407" s="88" t="str">
        <f>IF(N:N&lt;&gt;"APROVADO","N/A",IF(IFERROR(_xlfn.XLOOKUP(P:P,PROJETOS!A:A,PROJETOS!A:A),"INSERIR ID DE PROJETO")="INSERIR ID DE PROJETO","INSERIR ID DE PROJETO","PROJETO INSERIDO"))</f>
        <v>N/A</v>
      </c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</row>
    <row r="408" spans="1:132" s="22" customFormat="1" ht="20.100000000000001" customHeight="1" thickTop="1" thickBot="1" x14ac:dyDescent="0.3">
      <c r="A408" s="109"/>
      <c r="B408" s="84"/>
      <c r="C408" s="84"/>
      <c r="D408" s="115"/>
      <c r="E408" s="132" cm="1">
        <f t="array" ref="E408">_xlfn.XLOOKUP(D408,Tabela2[[#All],[SAP Code]],Tabela2[[#All],[Supplier Name]])</f>
        <v>0</v>
      </c>
      <c r="F408" s="85"/>
      <c r="G408" s="120">
        <v>0</v>
      </c>
      <c r="H408" s="86"/>
      <c r="I408" s="86">
        <v>0</v>
      </c>
      <c r="J408" s="87">
        <f t="shared" si="22"/>
        <v>0</v>
      </c>
      <c r="K408" s="87">
        <f t="shared" si="23"/>
        <v>0</v>
      </c>
      <c r="L408" s="85"/>
      <c r="M408" s="85"/>
      <c r="N408" s="85"/>
      <c r="O408" s="109"/>
      <c r="P408" s="88" t="str">
        <f>IF(D:D&gt;800000000,_xlfn.XLOOKUP(B:B,DROPLIST!G:G,DROPLIST!H:H)&amp;RIGHT(C408,3)&amp;"-"&amp;RIGHT(D408,5),_xlfn.XLOOKUP(B:B,DROPLIST!G:G,DROPLIST!H:H)&amp;RIGHT(C408,3)&amp;"-"&amp;_xlfn.XLOOKUP(D:D,Tabela2[SAP Code],Tabela2[Coluna1]))</f>
        <v>-</v>
      </c>
      <c r="Q408" s="88" t="e">
        <f>_xlfn.XLOOKUP(B:B,DROPLIST!G:G,DROPLIST!H:H) &amp; RIGHT(C408,3) &amp; "-" &amp; RIGHT(D408,5) &amp; "-" &amp; IFERROR(LEFT(#REF!, FIND(" ",#REF!)-1),#REF!) &amp; "-" &amp; _xlfn.XLOOKUP(L:L,DROPLIST!D:D,DROPLIST!E:E)</f>
        <v>#REF!</v>
      </c>
      <c r="R408" s="88" t="str">
        <f>IF(N:N&lt;&gt;"APROVADO","N/A",IF(IFERROR(_xlfn.XLOOKUP(P:P,PROJETOS!A:A,PROJETOS!A:A),"INSERIR ID DE PROJETO")="INSERIR ID DE PROJETO","INSERIR ID DE PROJETO","PROJETO INSERIDO"))</f>
        <v>N/A</v>
      </c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</row>
    <row r="409" spans="1:132" s="22" customFormat="1" ht="20.100000000000001" customHeight="1" thickTop="1" thickBot="1" x14ac:dyDescent="0.3">
      <c r="A409" s="109"/>
      <c r="B409" s="84"/>
      <c r="C409" s="84"/>
      <c r="D409" s="115"/>
      <c r="E409" s="132" cm="1">
        <f t="array" ref="E409">_xlfn.XLOOKUP(D409,Tabela2[[#All],[SAP Code]],Tabela2[[#All],[Supplier Name]])</f>
        <v>0</v>
      </c>
      <c r="F409" s="85"/>
      <c r="G409" s="120">
        <v>0</v>
      </c>
      <c r="H409" s="86"/>
      <c r="I409" s="86">
        <v>0</v>
      </c>
      <c r="J409" s="87">
        <f t="shared" si="22"/>
        <v>0</v>
      </c>
      <c r="K409" s="87">
        <f t="shared" si="23"/>
        <v>0</v>
      </c>
      <c r="L409" s="85"/>
      <c r="M409" s="85"/>
      <c r="N409" s="85"/>
      <c r="O409" s="109"/>
      <c r="P409" s="88" t="str">
        <f>IF(D:D&gt;800000000,_xlfn.XLOOKUP(B:B,DROPLIST!G:G,DROPLIST!H:H)&amp;RIGHT(C409,3)&amp;"-"&amp;RIGHT(D409,5),_xlfn.XLOOKUP(B:B,DROPLIST!G:G,DROPLIST!H:H)&amp;RIGHT(C409,3)&amp;"-"&amp;_xlfn.XLOOKUP(D:D,Tabela2[SAP Code],Tabela2[Coluna1]))</f>
        <v>-</v>
      </c>
      <c r="Q409" s="88" t="e">
        <f>_xlfn.XLOOKUP(B:B,DROPLIST!G:G,DROPLIST!H:H) &amp; RIGHT(C409,3) &amp; "-" &amp; RIGHT(D409,5) &amp; "-" &amp; IFERROR(LEFT(#REF!, FIND(" ",#REF!)-1),#REF!) &amp; "-" &amp; _xlfn.XLOOKUP(L:L,DROPLIST!D:D,DROPLIST!E:E)</f>
        <v>#REF!</v>
      </c>
      <c r="R409" s="88" t="str">
        <f>IF(N:N&lt;&gt;"APROVADO","N/A",IF(IFERROR(_xlfn.XLOOKUP(P:P,PROJETOS!A:A,PROJETOS!A:A),"INSERIR ID DE PROJETO")="INSERIR ID DE PROJETO","INSERIR ID DE PROJETO","PROJETO INSERIDO"))</f>
        <v>N/A</v>
      </c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</row>
    <row r="410" spans="1:132" s="22" customFormat="1" ht="20.100000000000001" customHeight="1" thickTop="1" thickBot="1" x14ac:dyDescent="0.3">
      <c r="A410" s="109"/>
      <c r="B410" s="84"/>
      <c r="C410" s="84"/>
      <c r="D410" s="115"/>
      <c r="E410" s="132" cm="1">
        <f t="array" ref="E410">_xlfn.XLOOKUP(D410,Tabela2[[#All],[SAP Code]],Tabela2[[#All],[Supplier Name]])</f>
        <v>0</v>
      </c>
      <c r="F410" s="85"/>
      <c r="G410" s="120">
        <v>0</v>
      </c>
      <c r="H410" s="86"/>
      <c r="I410" s="86">
        <v>0</v>
      </c>
      <c r="J410" s="87">
        <f t="shared" si="22"/>
        <v>0</v>
      </c>
      <c r="K410" s="87">
        <f t="shared" si="23"/>
        <v>0</v>
      </c>
      <c r="L410" s="85"/>
      <c r="M410" s="85"/>
      <c r="N410" s="85"/>
      <c r="O410" s="109"/>
      <c r="P410" s="88" t="str">
        <f>IF(D:D&gt;800000000,_xlfn.XLOOKUP(B:B,DROPLIST!G:G,DROPLIST!H:H)&amp;RIGHT(C410,3)&amp;"-"&amp;RIGHT(D410,5),_xlfn.XLOOKUP(B:B,DROPLIST!G:G,DROPLIST!H:H)&amp;RIGHT(C410,3)&amp;"-"&amp;_xlfn.XLOOKUP(D:D,Tabela2[SAP Code],Tabela2[Coluna1]))</f>
        <v>-</v>
      </c>
      <c r="Q410" s="88" t="e">
        <f>_xlfn.XLOOKUP(B:B,DROPLIST!G:G,DROPLIST!H:H) &amp; RIGHT(C410,3) &amp; "-" &amp; RIGHT(D410,5) &amp; "-" &amp; IFERROR(LEFT(#REF!, FIND(" ",#REF!)-1),#REF!) &amp; "-" &amp; _xlfn.XLOOKUP(L:L,DROPLIST!D:D,DROPLIST!E:E)</f>
        <v>#REF!</v>
      </c>
      <c r="R410" s="88" t="str">
        <f>IF(N:N&lt;&gt;"APROVADO","N/A",IF(IFERROR(_xlfn.XLOOKUP(P:P,PROJETOS!A:A,PROJETOS!A:A),"INSERIR ID DE PROJETO")="INSERIR ID DE PROJETO","INSERIR ID DE PROJETO","PROJETO INSERIDO"))</f>
        <v>N/A</v>
      </c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</row>
    <row r="411" spans="1:132" s="22" customFormat="1" ht="20.100000000000001" customHeight="1" thickTop="1" thickBot="1" x14ac:dyDescent="0.3">
      <c r="A411" s="109"/>
      <c r="B411" s="84"/>
      <c r="C411" s="84"/>
      <c r="D411" s="115"/>
      <c r="E411" s="132" cm="1">
        <f t="array" ref="E411">_xlfn.XLOOKUP(D411,Tabela2[[#All],[SAP Code]],Tabela2[[#All],[Supplier Name]])</f>
        <v>0</v>
      </c>
      <c r="F411" s="85"/>
      <c r="G411" s="120">
        <v>0</v>
      </c>
      <c r="H411" s="86"/>
      <c r="I411" s="86">
        <v>0</v>
      </c>
      <c r="J411" s="87">
        <f t="shared" si="22"/>
        <v>0</v>
      </c>
      <c r="K411" s="87">
        <f t="shared" si="23"/>
        <v>0</v>
      </c>
      <c r="L411" s="85"/>
      <c r="M411" s="85"/>
      <c r="N411" s="85"/>
      <c r="O411" s="109"/>
      <c r="P411" s="88" t="str">
        <f>IF(D:D&gt;800000000,_xlfn.XLOOKUP(B:B,DROPLIST!G:G,DROPLIST!H:H)&amp;RIGHT(C411,3)&amp;"-"&amp;RIGHT(D411,5),_xlfn.XLOOKUP(B:B,DROPLIST!G:G,DROPLIST!H:H)&amp;RIGHT(C411,3)&amp;"-"&amp;_xlfn.XLOOKUP(D:D,Tabela2[SAP Code],Tabela2[Coluna1]))</f>
        <v>-</v>
      </c>
      <c r="Q411" s="88" t="e">
        <f>_xlfn.XLOOKUP(B:B,DROPLIST!G:G,DROPLIST!H:H) &amp; RIGHT(C411,3) &amp; "-" &amp; RIGHT(D411,5) &amp; "-" &amp; IFERROR(LEFT(#REF!, FIND(" ",#REF!)-1),#REF!) &amp; "-" &amp; _xlfn.XLOOKUP(L:L,DROPLIST!D:D,DROPLIST!E:E)</f>
        <v>#REF!</v>
      </c>
      <c r="R411" s="88" t="str">
        <f>IF(N:N&lt;&gt;"APROVADO","N/A",IF(IFERROR(_xlfn.XLOOKUP(P:P,PROJETOS!A:A,PROJETOS!A:A),"INSERIR ID DE PROJETO")="INSERIR ID DE PROJETO","INSERIR ID DE PROJETO","PROJETO INSERIDO"))</f>
        <v>N/A</v>
      </c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</row>
    <row r="412" spans="1:132" s="22" customFormat="1" ht="20.100000000000001" customHeight="1" thickTop="1" thickBot="1" x14ac:dyDescent="0.3">
      <c r="A412" s="109"/>
      <c r="B412" s="84"/>
      <c r="C412" s="84"/>
      <c r="D412" s="115"/>
      <c r="E412" s="132" cm="1">
        <f t="array" ref="E412">_xlfn.XLOOKUP(D412,Tabela2[[#All],[SAP Code]],Tabela2[[#All],[Supplier Name]])</f>
        <v>0</v>
      </c>
      <c r="F412" s="85"/>
      <c r="G412" s="120">
        <v>0</v>
      </c>
      <c r="H412" s="86"/>
      <c r="I412" s="86">
        <v>0</v>
      </c>
      <c r="J412" s="87">
        <f t="shared" si="22"/>
        <v>0</v>
      </c>
      <c r="K412" s="87">
        <f t="shared" si="23"/>
        <v>0</v>
      </c>
      <c r="L412" s="85"/>
      <c r="M412" s="85"/>
      <c r="N412" s="85"/>
      <c r="O412" s="109"/>
      <c r="P412" s="88" t="str">
        <f>IF(D:D&gt;800000000,_xlfn.XLOOKUP(B:B,DROPLIST!G:G,DROPLIST!H:H)&amp;RIGHT(C412,3)&amp;"-"&amp;RIGHT(D412,5),_xlfn.XLOOKUP(B:B,DROPLIST!G:G,DROPLIST!H:H)&amp;RIGHT(C412,3)&amp;"-"&amp;_xlfn.XLOOKUP(D:D,Tabela2[SAP Code],Tabela2[Coluna1]))</f>
        <v>-</v>
      </c>
      <c r="Q412" s="88" t="e">
        <f>_xlfn.XLOOKUP(B:B,DROPLIST!G:G,DROPLIST!H:H) &amp; RIGHT(C412,3) &amp; "-" &amp; RIGHT(D412,5) &amp; "-" &amp; IFERROR(LEFT(#REF!, FIND(" ",#REF!)-1),#REF!) &amp; "-" &amp; _xlfn.XLOOKUP(L:L,DROPLIST!D:D,DROPLIST!E:E)</f>
        <v>#REF!</v>
      </c>
      <c r="R412" s="88" t="str">
        <f>IF(N:N&lt;&gt;"APROVADO","N/A",IF(IFERROR(_xlfn.XLOOKUP(P:P,PROJETOS!A:A,PROJETOS!A:A),"INSERIR ID DE PROJETO")="INSERIR ID DE PROJETO","INSERIR ID DE PROJETO","PROJETO INSERIDO"))</f>
        <v>N/A</v>
      </c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</row>
    <row r="413" spans="1:132" s="22" customFormat="1" ht="20.100000000000001" customHeight="1" thickTop="1" thickBot="1" x14ac:dyDescent="0.3">
      <c r="A413" s="109"/>
      <c r="B413" s="84"/>
      <c r="C413" s="84"/>
      <c r="D413" s="115"/>
      <c r="E413" s="132" cm="1">
        <f t="array" ref="E413">_xlfn.XLOOKUP(D413,Tabela2[[#All],[SAP Code]],Tabela2[[#All],[Supplier Name]])</f>
        <v>0</v>
      </c>
      <c r="F413" s="85"/>
      <c r="G413" s="120">
        <v>0</v>
      </c>
      <c r="H413" s="86"/>
      <c r="I413" s="86">
        <v>0</v>
      </c>
      <c r="J413" s="87">
        <f t="shared" si="22"/>
        <v>0</v>
      </c>
      <c r="K413" s="87">
        <f t="shared" si="23"/>
        <v>0</v>
      </c>
      <c r="L413" s="85"/>
      <c r="M413" s="85"/>
      <c r="N413" s="85"/>
      <c r="O413" s="109"/>
      <c r="P413" s="88" t="str">
        <f>IF(D:D&gt;800000000,_xlfn.XLOOKUP(B:B,DROPLIST!G:G,DROPLIST!H:H)&amp;RIGHT(C413,3)&amp;"-"&amp;RIGHT(D413,5),_xlfn.XLOOKUP(B:B,DROPLIST!G:G,DROPLIST!H:H)&amp;RIGHT(C413,3)&amp;"-"&amp;_xlfn.XLOOKUP(D:D,Tabela2[SAP Code],Tabela2[Coluna1]))</f>
        <v>-</v>
      </c>
      <c r="Q413" s="88" t="e">
        <f>_xlfn.XLOOKUP(B:B,DROPLIST!G:G,DROPLIST!H:H) &amp; RIGHT(C413,3) &amp; "-" &amp; RIGHT(D413,5) &amp; "-" &amp; IFERROR(LEFT(#REF!, FIND(" ",#REF!)-1),#REF!) &amp; "-" &amp; _xlfn.XLOOKUP(L:L,DROPLIST!D:D,DROPLIST!E:E)</f>
        <v>#REF!</v>
      </c>
      <c r="R413" s="88" t="str">
        <f>IF(N:N&lt;&gt;"APROVADO","N/A",IF(IFERROR(_xlfn.XLOOKUP(P:P,PROJETOS!A:A,PROJETOS!A:A),"INSERIR ID DE PROJETO")="INSERIR ID DE PROJETO","INSERIR ID DE PROJETO","PROJETO INSERIDO"))</f>
        <v>N/A</v>
      </c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</row>
    <row r="414" spans="1:132" s="22" customFormat="1" ht="20.100000000000001" customHeight="1" thickTop="1" thickBot="1" x14ac:dyDescent="0.3">
      <c r="A414" s="109"/>
      <c r="B414" s="84"/>
      <c r="C414" s="84"/>
      <c r="D414" s="115"/>
      <c r="E414" s="132" cm="1">
        <f t="array" ref="E414">_xlfn.XLOOKUP(D414,Tabela2[[#All],[SAP Code]],Tabela2[[#All],[Supplier Name]])</f>
        <v>0</v>
      </c>
      <c r="F414" s="85"/>
      <c r="G414" s="120">
        <v>0</v>
      </c>
      <c r="H414" s="86"/>
      <c r="I414" s="86">
        <v>0</v>
      </c>
      <c r="J414" s="87">
        <f t="shared" si="22"/>
        <v>0</v>
      </c>
      <c r="K414" s="87">
        <f t="shared" si="23"/>
        <v>0</v>
      </c>
      <c r="L414" s="85"/>
      <c r="M414" s="85"/>
      <c r="N414" s="85"/>
      <c r="O414" s="109"/>
      <c r="P414" s="88" t="str">
        <f>IF(D:D&gt;800000000,_xlfn.XLOOKUP(B:B,DROPLIST!G:G,DROPLIST!H:H)&amp;RIGHT(C414,3)&amp;"-"&amp;RIGHT(D414,5),_xlfn.XLOOKUP(B:B,DROPLIST!G:G,DROPLIST!H:H)&amp;RIGHT(C414,3)&amp;"-"&amp;_xlfn.XLOOKUP(D:D,Tabela2[SAP Code],Tabela2[Coluna1]))</f>
        <v>-</v>
      </c>
      <c r="Q414" s="88" t="e">
        <f>_xlfn.XLOOKUP(B:B,DROPLIST!G:G,DROPLIST!H:H) &amp; RIGHT(C414,3) &amp; "-" &amp; RIGHT(D414,5) &amp; "-" &amp; IFERROR(LEFT(#REF!, FIND(" ",#REF!)-1),#REF!) &amp; "-" &amp; _xlfn.XLOOKUP(L:L,DROPLIST!D:D,DROPLIST!E:E)</f>
        <v>#REF!</v>
      </c>
      <c r="R414" s="88" t="str">
        <f>IF(N:N&lt;&gt;"APROVADO","N/A",IF(IFERROR(_xlfn.XLOOKUP(P:P,PROJETOS!A:A,PROJETOS!A:A),"INSERIR ID DE PROJETO")="INSERIR ID DE PROJETO","INSERIR ID DE PROJETO","PROJETO INSERIDO"))</f>
        <v>N/A</v>
      </c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</row>
    <row r="415" spans="1:132" s="22" customFormat="1" ht="20.100000000000001" customHeight="1" thickTop="1" thickBot="1" x14ac:dyDescent="0.3">
      <c r="A415" s="109"/>
      <c r="B415" s="84"/>
      <c r="C415" s="84"/>
      <c r="D415" s="115"/>
      <c r="E415" s="132" cm="1">
        <f t="array" ref="E415">_xlfn.XLOOKUP(D415,Tabela2[[#All],[SAP Code]],Tabela2[[#All],[Supplier Name]])</f>
        <v>0</v>
      </c>
      <c r="F415" s="85"/>
      <c r="G415" s="120">
        <v>0</v>
      </c>
      <c r="H415" s="86"/>
      <c r="I415" s="86">
        <v>0</v>
      </c>
      <c r="J415" s="87">
        <f t="shared" si="22"/>
        <v>0</v>
      </c>
      <c r="K415" s="87">
        <f t="shared" si="23"/>
        <v>0</v>
      </c>
      <c r="L415" s="85"/>
      <c r="M415" s="85"/>
      <c r="N415" s="85"/>
      <c r="O415" s="109"/>
      <c r="P415" s="88" t="str">
        <f>IF(D:D&gt;800000000,_xlfn.XLOOKUP(B:B,DROPLIST!G:G,DROPLIST!H:H)&amp;RIGHT(C415,3)&amp;"-"&amp;RIGHT(D415,5),_xlfn.XLOOKUP(B:B,DROPLIST!G:G,DROPLIST!H:H)&amp;RIGHT(C415,3)&amp;"-"&amp;_xlfn.XLOOKUP(D:D,Tabela2[SAP Code],Tabela2[Coluna1]))</f>
        <v>-</v>
      </c>
      <c r="Q415" s="88" t="e">
        <f>_xlfn.XLOOKUP(B:B,DROPLIST!G:G,DROPLIST!H:H) &amp; RIGHT(C415,3) &amp; "-" &amp; RIGHT(D415,5) &amp; "-" &amp; IFERROR(LEFT(#REF!, FIND(" ",#REF!)-1),#REF!) &amp; "-" &amp; _xlfn.XLOOKUP(L:L,DROPLIST!D:D,DROPLIST!E:E)</f>
        <v>#REF!</v>
      </c>
      <c r="R415" s="88" t="str">
        <f>IF(N:N&lt;&gt;"APROVADO","N/A",IF(IFERROR(_xlfn.XLOOKUP(P:P,PROJETOS!A:A,PROJETOS!A:A),"INSERIR ID DE PROJETO")="INSERIR ID DE PROJETO","INSERIR ID DE PROJETO","PROJETO INSERIDO"))</f>
        <v>N/A</v>
      </c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</row>
    <row r="416" spans="1:132" s="22" customFormat="1" ht="20.100000000000001" customHeight="1" thickTop="1" thickBot="1" x14ac:dyDescent="0.3">
      <c r="A416" s="109"/>
      <c r="B416" s="84"/>
      <c r="C416" s="84"/>
      <c r="D416" s="115"/>
      <c r="E416" s="132" cm="1">
        <f t="array" ref="E416">_xlfn.XLOOKUP(D416,Tabela2[[#All],[SAP Code]],Tabela2[[#All],[Supplier Name]])</f>
        <v>0</v>
      </c>
      <c r="F416" s="85"/>
      <c r="G416" s="120">
        <v>0</v>
      </c>
      <c r="H416" s="86"/>
      <c r="I416" s="86">
        <v>0</v>
      </c>
      <c r="J416" s="87">
        <f t="shared" si="22"/>
        <v>0</v>
      </c>
      <c r="K416" s="87">
        <f t="shared" si="23"/>
        <v>0</v>
      </c>
      <c r="L416" s="85"/>
      <c r="M416" s="85"/>
      <c r="N416" s="85"/>
      <c r="O416" s="109"/>
      <c r="P416" s="88" t="str">
        <f>IF(D:D&gt;800000000,_xlfn.XLOOKUP(B:B,DROPLIST!G:G,DROPLIST!H:H)&amp;RIGHT(C416,3)&amp;"-"&amp;RIGHT(D416,5),_xlfn.XLOOKUP(B:B,DROPLIST!G:G,DROPLIST!H:H)&amp;RIGHT(C416,3)&amp;"-"&amp;_xlfn.XLOOKUP(D:D,Tabela2[SAP Code],Tabela2[Coluna1]))</f>
        <v>-</v>
      </c>
      <c r="Q416" s="88" t="e">
        <f>_xlfn.XLOOKUP(B:B,DROPLIST!G:G,DROPLIST!H:H) &amp; RIGHT(C416,3) &amp; "-" &amp; RIGHT(D416,5) &amp; "-" &amp; IFERROR(LEFT(#REF!, FIND(" ",#REF!)-1),#REF!) &amp; "-" &amp; _xlfn.XLOOKUP(L:L,DROPLIST!D:D,DROPLIST!E:E)</f>
        <v>#REF!</v>
      </c>
      <c r="R416" s="88" t="str">
        <f>IF(N:N&lt;&gt;"APROVADO","N/A",IF(IFERROR(_xlfn.XLOOKUP(P:P,PROJETOS!A:A,PROJETOS!A:A),"INSERIR ID DE PROJETO")="INSERIR ID DE PROJETO","INSERIR ID DE PROJETO","PROJETO INSERIDO"))</f>
        <v>N/A</v>
      </c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</row>
    <row r="417" spans="1:132" s="22" customFormat="1" ht="20.100000000000001" customHeight="1" thickTop="1" thickBot="1" x14ac:dyDescent="0.3">
      <c r="A417" s="109"/>
      <c r="B417" s="84"/>
      <c r="C417" s="84"/>
      <c r="D417" s="115"/>
      <c r="E417" s="132" cm="1">
        <f t="array" ref="E417">_xlfn.XLOOKUP(D417,Tabela2[[#All],[SAP Code]],Tabela2[[#All],[Supplier Name]])</f>
        <v>0</v>
      </c>
      <c r="F417" s="85"/>
      <c r="G417" s="120">
        <v>0</v>
      </c>
      <c r="H417" s="86"/>
      <c r="I417" s="86">
        <v>0</v>
      </c>
      <c r="J417" s="87">
        <f t="shared" si="22"/>
        <v>0</v>
      </c>
      <c r="K417" s="87">
        <f t="shared" si="23"/>
        <v>0</v>
      </c>
      <c r="L417" s="85"/>
      <c r="M417" s="85"/>
      <c r="N417" s="85"/>
      <c r="O417" s="109"/>
      <c r="P417" s="88" t="str">
        <f>IF(D:D&gt;800000000,_xlfn.XLOOKUP(B:B,DROPLIST!G:G,DROPLIST!H:H)&amp;RIGHT(C417,3)&amp;"-"&amp;RIGHT(D417,5),_xlfn.XLOOKUP(B:B,DROPLIST!G:G,DROPLIST!H:H)&amp;RIGHT(C417,3)&amp;"-"&amp;_xlfn.XLOOKUP(D:D,Tabela2[SAP Code],Tabela2[Coluna1]))</f>
        <v>-</v>
      </c>
      <c r="Q417" s="88" t="e">
        <f>_xlfn.XLOOKUP(B:B,DROPLIST!G:G,DROPLIST!H:H) &amp; RIGHT(C417,3) &amp; "-" &amp; RIGHT(D417,5) &amp; "-" &amp; IFERROR(LEFT(#REF!, FIND(" ",#REF!)-1),#REF!) &amp; "-" &amp; _xlfn.XLOOKUP(L:L,DROPLIST!D:D,DROPLIST!E:E)</f>
        <v>#REF!</v>
      </c>
      <c r="R417" s="88" t="str">
        <f>IF(N:N&lt;&gt;"APROVADO","N/A",IF(IFERROR(_xlfn.XLOOKUP(P:P,PROJETOS!A:A,PROJETOS!A:A),"INSERIR ID DE PROJETO")="INSERIR ID DE PROJETO","INSERIR ID DE PROJETO","PROJETO INSERIDO"))</f>
        <v>N/A</v>
      </c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</row>
    <row r="418" spans="1:132" s="22" customFormat="1" ht="20.100000000000001" customHeight="1" thickTop="1" thickBot="1" x14ac:dyDescent="0.3">
      <c r="A418" s="109"/>
      <c r="B418" s="84"/>
      <c r="C418" s="84"/>
      <c r="D418" s="115"/>
      <c r="E418" s="132" cm="1">
        <f t="array" ref="E418">_xlfn.XLOOKUP(D418,Tabela2[[#All],[SAP Code]],Tabela2[[#All],[Supplier Name]])</f>
        <v>0</v>
      </c>
      <c r="F418" s="85"/>
      <c r="G418" s="120">
        <v>0</v>
      </c>
      <c r="H418" s="86"/>
      <c r="I418" s="86">
        <v>0</v>
      </c>
      <c r="J418" s="87">
        <f t="shared" si="22"/>
        <v>0</v>
      </c>
      <c r="K418" s="87">
        <f t="shared" si="23"/>
        <v>0</v>
      </c>
      <c r="L418" s="85"/>
      <c r="M418" s="85"/>
      <c r="N418" s="85"/>
      <c r="O418" s="109"/>
      <c r="P418" s="88" t="str">
        <f>IF(D:D&gt;800000000,_xlfn.XLOOKUP(B:B,DROPLIST!G:G,DROPLIST!H:H)&amp;RIGHT(C418,3)&amp;"-"&amp;RIGHT(D418,5),_xlfn.XLOOKUP(B:B,DROPLIST!G:G,DROPLIST!H:H)&amp;RIGHT(C418,3)&amp;"-"&amp;_xlfn.XLOOKUP(D:D,Tabela2[SAP Code],Tabela2[Coluna1]))</f>
        <v>-</v>
      </c>
      <c r="Q418" s="88" t="e">
        <f>_xlfn.XLOOKUP(B:B,DROPLIST!G:G,DROPLIST!H:H) &amp; RIGHT(C418,3) &amp; "-" &amp; RIGHT(D418,5) &amp; "-" &amp; IFERROR(LEFT(#REF!, FIND(" ",#REF!)-1),#REF!) &amp; "-" &amp; _xlfn.XLOOKUP(L:L,DROPLIST!D:D,DROPLIST!E:E)</f>
        <v>#REF!</v>
      </c>
      <c r="R418" s="88" t="str">
        <f>IF(N:N&lt;&gt;"APROVADO","N/A",IF(IFERROR(_xlfn.XLOOKUP(P:P,PROJETOS!A:A,PROJETOS!A:A),"INSERIR ID DE PROJETO")="INSERIR ID DE PROJETO","INSERIR ID DE PROJETO","PROJETO INSERIDO"))</f>
        <v>N/A</v>
      </c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</row>
    <row r="419" spans="1:132" s="22" customFormat="1" ht="20.100000000000001" customHeight="1" thickTop="1" thickBot="1" x14ac:dyDescent="0.3">
      <c r="A419" s="109"/>
      <c r="B419" s="84"/>
      <c r="C419" s="84"/>
      <c r="D419" s="115"/>
      <c r="E419" s="132" cm="1">
        <f t="array" ref="E419">_xlfn.XLOOKUP(D419,Tabela2[[#All],[SAP Code]],Tabela2[[#All],[Supplier Name]])</f>
        <v>0</v>
      </c>
      <c r="F419" s="85"/>
      <c r="G419" s="120">
        <v>0</v>
      </c>
      <c r="H419" s="86"/>
      <c r="I419" s="86">
        <v>0</v>
      </c>
      <c r="J419" s="87">
        <f t="shared" si="22"/>
        <v>0</v>
      </c>
      <c r="K419" s="87">
        <f t="shared" si="23"/>
        <v>0</v>
      </c>
      <c r="L419" s="85"/>
      <c r="M419" s="85"/>
      <c r="N419" s="85"/>
      <c r="O419" s="109"/>
      <c r="P419" s="88" t="str">
        <f>IF(D:D&gt;800000000,_xlfn.XLOOKUP(B:B,DROPLIST!G:G,DROPLIST!H:H)&amp;RIGHT(C419,3)&amp;"-"&amp;RIGHT(D419,5),_xlfn.XLOOKUP(B:B,DROPLIST!G:G,DROPLIST!H:H)&amp;RIGHT(C419,3)&amp;"-"&amp;_xlfn.XLOOKUP(D:D,Tabela2[SAP Code],Tabela2[Coluna1]))</f>
        <v>-</v>
      </c>
      <c r="Q419" s="88" t="e">
        <f>_xlfn.XLOOKUP(B:B,DROPLIST!G:G,DROPLIST!H:H) &amp; RIGHT(C419,3) &amp; "-" &amp; RIGHT(D419,5) &amp; "-" &amp; IFERROR(LEFT(#REF!, FIND(" ",#REF!)-1),#REF!) &amp; "-" &amp; _xlfn.XLOOKUP(L:L,DROPLIST!D:D,DROPLIST!E:E)</f>
        <v>#REF!</v>
      </c>
      <c r="R419" s="88" t="str">
        <f>IF(N:N&lt;&gt;"APROVADO","N/A",IF(IFERROR(_xlfn.XLOOKUP(P:P,PROJETOS!A:A,PROJETOS!A:A),"INSERIR ID DE PROJETO")="INSERIR ID DE PROJETO","INSERIR ID DE PROJETO","PROJETO INSERIDO"))</f>
        <v>N/A</v>
      </c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</row>
    <row r="420" spans="1:132" s="22" customFormat="1" ht="20.100000000000001" customHeight="1" thickTop="1" thickBot="1" x14ac:dyDescent="0.3">
      <c r="A420" s="109"/>
      <c r="B420" s="84"/>
      <c r="C420" s="84"/>
      <c r="D420" s="115"/>
      <c r="E420" s="132" cm="1">
        <f t="array" ref="E420">_xlfn.XLOOKUP(D420,Tabela2[[#All],[SAP Code]],Tabela2[[#All],[Supplier Name]])</f>
        <v>0</v>
      </c>
      <c r="F420" s="85"/>
      <c r="G420" s="120">
        <v>0</v>
      </c>
      <c r="H420" s="86"/>
      <c r="I420" s="86">
        <v>0</v>
      </c>
      <c r="J420" s="87">
        <f t="shared" si="22"/>
        <v>0</v>
      </c>
      <c r="K420" s="87">
        <f t="shared" si="23"/>
        <v>0</v>
      </c>
      <c r="L420" s="85"/>
      <c r="M420" s="85"/>
      <c r="N420" s="85"/>
      <c r="O420" s="109"/>
      <c r="P420" s="88" t="str">
        <f>IF(D:D&gt;800000000,_xlfn.XLOOKUP(B:B,DROPLIST!G:G,DROPLIST!H:H)&amp;RIGHT(C420,3)&amp;"-"&amp;RIGHT(D420,5),_xlfn.XLOOKUP(B:B,DROPLIST!G:G,DROPLIST!H:H)&amp;RIGHT(C420,3)&amp;"-"&amp;_xlfn.XLOOKUP(D:D,Tabela2[SAP Code],Tabela2[Coluna1]))</f>
        <v>-</v>
      </c>
      <c r="Q420" s="88" t="e">
        <f>_xlfn.XLOOKUP(B:B,DROPLIST!G:G,DROPLIST!H:H) &amp; RIGHT(C420,3) &amp; "-" &amp; RIGHT(D420,5) &amp; "-" &amp; IFERROR(LEFT(#REF!, FIND(" ",#REF!)-1),#REF!) &amp; "-" &amp; _xlfn.XLOOKUP(L:L,DROPLIST!D:D,DROPLIST!E:E)</f>
        <v>#REF!</v>
      </c>
      <c r="R420" s="88" t="str">
        <f>IF(N:N&lt;&gt;"APROVADO","N/A",IF(IFERROR(_xlfn.XLOOKUP(P:P,PROJETOS!A:A,PROJETOS!A:A),"INSERIR ID DE PROJETO")="INSERIR ID DE PROJETO","INSERIR ID DE PROJETO","PROJETO INSERIDO"))</f>
        <v>N/A</v>
      </c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</row>
    <row r="421" spans="1:132" s="22" customFormat="1" ht="20.100000000000001" customHeight="1" thickTop="1" thickBot="1" x14ac:dyDescent="0.3">
      <c r="A421" s="109"/>
      <c r="B421" s="84"/>
      <c r="C421" s="84"/>
      <c r="D421" s="115"/>
      <c r="E421" s="132" cm="1">
        <f t="array" ref="E421">_xlfn.XLOOKUP(D421,Tabela2[[#All],[SAP Code]],Tabela2[[#All],[Supplier Name]])</f>
        <v>0</v>
      </c>
      <c r="F421" s="85"/>
      <c r="G421" s="120">
        <v>0</v>
      </c>
      <c r="H421" s="86"/>
      <c r="I421" s="86">
        <v>0</v>
      </c>
      <c r="J421" s="87">
        <f t="shared" si="22"/>
        <v>0</v>
      </c>
      <c r="K421" s="87">
        <f t="shared" si="23"/>
        <v>0</v>
      </c>
      <c r="L421" s="85"/>
      <c r="M421" s="85"/>
      <c r="N421" s="85"/>
      <c r="O421" s="109"/>
      <c r="P421" s="88" t="str">
        <f>IF(D:D&gt;800000000,_xlfn.XLOOKUP(B:B,DROPLIST!G:G,DROPLIST!H:H)&amp;RIGHT(C421,3)&amp;"-"&amp;RIGHT(D421,5),_xlfn.XLOOKUP(B:B,DROPLIST!G:G,DROPLIST!H:H)&amp;RIGHT(C421,3)&amp;"-"&amp;_xlfn.XLOOKUP(D:D,Tabela2[SAP Code],Tabela2[Coluna1]))</f>
        <v>-</v>
      </c>
      <c r="Q421" s="88" t="e">
        <f>_xlfn.XLOOKUP(B:B,DROPLIST!G:G,DROPLIST!H:H) &amp; RIGHT(C421,3) &amp; "-" &amp; RIGHT(D421,5) &amp; "-" &amp; IFERROR(LEFT(#REF!, FIND(" ",#REF!)-1),#REF!) &amp; "-" &amp; _xlfn.XLOOKUP(L:L,DROPLIST!D:D,DROPLIST!E:E)</f>
        <v>#REF!</v>
      </c>
      <c r="R421" s="88" t="str">
        <f>IF(N:N&lt;&gt;"APROVADO","N/A",IF(IFERROR(_xlfn.XLOOKUP(P:P,PROJETOS!A:A,PROJETOS!A:A),"INSERIR ID DE PROJETO")="INSERIR ID DE PROJETO","INSERIR ID DE PROJETO","PROJETO INSERIDO"))</f>
        <v>N/A</v>
      </c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</row>
    <row r="422" spans="1:132" s="22" customFormat="1" ht="20.100000000000001" customHeight="1" thickTop="1" thickBot="1" x14ac:dyDescent="0.3">
      <c r="A422" s="109"/>
      <c r="B422" s="84"/>
      <c r="C422" s="84"/>
      <c r="D422" s="115"/>
      <c r="E422" s="132" cm="1">
        <f t="array" ref="E422">_xlfn.XLOOKUP(D422,Tabela2[[#All],[SAP Code]],Tabela2[[#All],[Supplier Name]])</f>
        <v>0</v>
      </c>
      <c r="F422" s="85"/>
      <c r="G422" s="120">
        <v>0</v>
      </c>
      <c r="H422" s="86"/>
      <c r="I422" s="86">
        <v>0</v>
      </c>
      <c r="J422" s="87">
        <f t="shared" si="22"/>
        <v>0</v>
      </c>
      <c r="K422" s="87">
        <f t="shared" si="23"/>
        <v>0</v>
      </c>
      <c r="L422" s="85"/>
      <c r="M422" s="85"/>
      <c r="N422" s="85"/>
      <c r="O422" s="109"/>
      <c r="P422" s="88" t="str">
        <f>IF(D:D&gt;800000000,_xlfn.XLOOKUP(B:B,DROPLIST!G:G,DROPLIST!H:H)&amp;RIGHT(C422,3)&amp;"-"&amp;RIGHT(D422,5),_xlfn.XLOOKUP(B:B,DROPLIST!G:G,DROPLIST!H:H)&amp;RIGHT(C422,3)&amp;"-"&amp;_xlfn.XLOOKUP(D:D,Tabela2[SAP Code],Tabela2[Coluna1]))</f>
        <v>-</v>
      </c>
      <c r="Q422" s="88" t="e">
        <f>_xlfn.XLOOKUP(B:B,DROPLIST!G:G,DROPLIST!H:H) &amp; RIGHT(C422,3) &amp; "-" &amp; RIGHT(D422,5) &amp; "-" &amp; IFERROR(LEFT(#REF!, FIND(" ",#REF!)-1),#REF!) &amp; "-" &amp; _xlfn.XLOOKUP(L:L,DROPLIST!D:D,DROPLIST!E:E)</f>
        <v>#REF!</v>
      </c>
      <c r="R422" s="88" t="str">
        <f>IF(N:N&lt;&gt;"APROVADO","N/A",IF(IFERROR(_xlfn.XLOOKUP(P:P,PROJETOS!A:A,PROJETOS!A:A),"INSERIR ID DE PROJETO")="INSERIR ID DE PROJETO","INSERIR ID DE PROJETO","PROJETO INSERIDO"))</f>
        <v>N/A</v>
      </c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</row>
    <row r="423" spans="1:132" s="22" customFormat="1" ht="20.100000000000001" customHeight="1" thickTop="1" thickBot="1" x14ac:dyDescent="0.3">
      <c r="A423" s="109"/>
      <c r="B423" s="84"/>
      <c r="C423" s="84"/>
      <c r="D423" s="115"/>
      <c r="E423" s="132" cm="1">
        <f t="array" ref="E423">_xlfn.XLOOKUP(D423,Tabela2[[#All],[SAP Code]],Tabela2[[#All],[Supplier Name]])</f>
        <v>0</v>
      </c>
      <c r="F423" s="85"/>
      <c r="G423" s="120">
        <v>0</v>
      </c>
      <c r="H423" s="86"/>
      <c r="I423" s="86">
        <v>0</v>
      </c>
      <c r="J423" s="87">
        <f t="shared" si="22"/>
        <v>0</v>
      </c>
      <c r="K423" s="87">
        <f t="shared" si="23"/>
        <v>0</v>
      </c>
      <c r="L423" s="85"/>
      <c r="M423" s="85"/>
      <c r="N423" s="85"/>
      <c r="O423" s="109"/>
      <c r="P423" s="88" t="str">
        <f>IF(D:D&gt;800000000,_xlfn.XLOOKUP(B:B,DROPLIST!G:G,DROPLIST!H:H)&amp;RIGHT(C423,3)&amp;"-"&amp;RIGHT(D423,5),_xlfn.XLOOKUP(B:B,DROPLIST!G:G,DROPLIST!H:H)&amp;RIGHT(C423,3)&amp;"-"&amp;_xlfn.XLOOKUP(D:D,Tabela2[SAP Code],Tabela2[Coluna1]))</f>
        <v>-</v>
      </c>
      <c r="Q423" s="88" t="e">
        <f>_xlfn.XLOOKUP(B:B,DROPLIST!G:G,DROPLIST!H:H) &amp; RIGHT(C423,3) &amp; "-" &amp; RIGHT(D423,5) &amp; "-" &amp; IFERROR(LEFT(#REF!, FIND(" ",#REF!)-1),#REF!) &amp; "-" &amp; _xlfn.XLOOKUP(L:L,DROPLIST!D:D,DROPLIST!E:E)</f>
        <v>#REF!</v>
      </c>
      <c r="R423" s="88" t="str">
        <f>IF(N:N&lt;&gt;"APROVADO","N/A",IF(IFERROR(_xlfn.XLOOKUP(P:P,PROJETOS!A:A,PROJETOS!A:A),"INSERIR ID DE PROJETO")="INSERIR ID DE PROJETO","INSERIR ID DE PROJETO","PROJETO INSERIDO"))</f>
        <v>N/A</v>
      </c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</row>
    <row r="424" spans="1:132" s="22" customFormat="1" ht="20.100000000000001" customHeight="1" thickTop="1" thickBot="1" x14ac:dyDescent="0.3">
      <c r="A424" s="109"/>
      <c r="B424" s="84"/>
      <c r="C424" s="84"/>
      <c r="D424" s="115"/>
      <c r="E424" s="132" cm="1">
        <f t="array" ref="E424">_xlfn.XLOOKUP(D424,Tabela2[[#All],[SAP Code]],Tabela2[[#All],[Supplier Name]])</f>
        <v>0</v>
      </c>
      <c r="F424" s="85"/>
      <c r="G424" s="120">
        <v>0</v>
      </c>
      <c r="H424" s="86"/>
      <c r="I424" s="86">
        <v>0</v>
      </c>
      <c r="J424" s="87">
        <f t="shared" si="22"/>
        <v>0</v>
      </c>
      <c r="K424" s="87">
        <f t="shared" si="23"/>
        <v>0</v>
      </c>
      <c r="L424" s="85"/>
      <c r="M424" s="85"/>
      <c r="N424" s="85"/>
      <c r="O424" s="109"/>
      <c r="P424" s="88" t="str">
        <f>IF(D:D&gt;800000000,_xlfn.XLOOKUP(B:B,DROPLIST!G:G,DROPLIST!H:H)&amp;RIGHT(C424,3)&amp;"-"&amp;RIGHT(D424,5),_xlfn.XLOOKUP(B:B,DROPLIST!G:G,DROPLIST!H:H)&amp;RIGHT(C424,3)&amp;"-"&amp;_xlfn.XLOOKUP(D:D,Tabela2[SAP Code],Tabela2[Coluna1]))</f>
        <v>-</v>
      </c>
      <c r="Q424" s="88" t="e">
        <f>_xlfn.XLOOKUP(B:B,DROPLIST!G:G,DROPLIST!H:H) &amp; RIGHT(C424,3) &amp; "-" &amp; RIGHT(D424,5) &amp; "-" &amp; IFERROR(LEFT(#REF!, FIND(" ",#REF!)-1),#REF!) &amp; "-" &amp; _xlfn.XLOOKUP(L:L,DROPLIST!D:D,DROPLIST!E:E)</f>
        <v>#REF!</v>
      </c>
      <c r="R424" s="88" t="str">
        <f>IF(N:N&lt;&gt;"APROVADO","N/A",IF(IFERROR(_xlfn.XLOOKUP(P:P,PROJETOS!A:A,PROJETOS!A:A),"INSERIR ID DE PROJETO")="INSERIR ID DE PROJETO","INSERIR ID DE PROJETO","PROJETO INSERIDO"))</f>
        <v>N/A</v>
      </c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</row>
    <row r="425" spans="1:132" s="22" customFormat="1" ht="20.100000000000001" customHeight="1" thickTop="1" thickBot="1" x14ac:dyDescent="0.3">
      <c r="A425" s="109"/>
      <c r="B425" s="84"/>
      <c r="C425" s="84"/>
      <c r="D425" s="115"/>
      <c r="E425" s="132" cm="1">
        <f t="array" ref="E425">_xlfn.XLOOKUP(D425,Tabela2[[#All],[SAP Code]],Tabela2[[#All],[Supplier Name]])</f>
        <v>0</v>
      </c>
      <c r="F425" s="85"/>
      <c r="G425" s="120">
        <v>0</v>
      </c>
      <c r="H425" s="86"/>
      <c r="I425" s="86">
        <v>0</v>
      </c>
      <c r="J425" s="87">
        <f t="shared" si="22"/>
        <v>0</v>
      </c>
      <c r="K425" s="87">
        <f t="shared" si="23"/>
        <v>0</v>
      </c>
      <c r="L425" s="85"/>
      <c r="M425" s="85"/>
      <c r="N425" s="85"/>
      <c r="O425" s="109"/>
      <c r="P425" s="88" t="str">
        <f>IF(D:D&gt;800000000,_xlfn.XLOOKUP(B:B,DROPLIST!G:G,DROPLIST!H:H)&amp;RIGHT(C425,3)&amp;"-"&amp;RIGHT(D425,5),_xlfn.XLOOKUP(B:B,DROPLIST!G:G,DROPLIST!H:H)&amp;RIGHT(C425,3)&amp;"-"&amp;_xlfn.XLOOKUP(D:D,Tabela2[SAP Code],Tabela2[Coluna1]))</f>
        <v>-</v>
      </c>
      <c r="Q425" s="88" t="e">
        <f>_xlfn.XLOOKUP(B:B,DROPLIST!G:G,DROPLIST!H:H) &amp; RIGHT(C425,3) &amp; "-" &amp; RIGHT(D425,5) &amp; "-" &amp; IFERROR(LEFT(#REF!, FIND(" ",#REF!)-1),#REF!) &amp; "-" &amp; _xlfn.XLOOKUP(L:L,DROPLIST!D:D,DROPLIST!E:E)</f>
        <v>#REF!</v>
      </c>
      <c r="R425" s="88" t="str">
        <f>IF(N:N&lt;&gt;"APROVADO","N/A",IF(IFERROR(_xlfn.XLOOKUP(P:P,PROJETOS!A:A,PROJETOS!A:A),"INSERIR ID DE PROJETO")="INSERIR ID DE PROJETO","INSERIR ID DE PROJETO","PROJETO INSERIDO"))</f>
        <v>N/A</v>
      </c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</row>
    <row r="426" spans="1:132" s="22" customFormat="1" ht="20.100000000000001" customHeight="1" thickTop="1" thickBot="1" x14ac:dyDescent="0.3">
      <c r="A426" s="109"/>
      <c r="B426" s="84"/>
      <c r="C426" s="84"/>
      <c r="D426" s="115"/>
      <c r="E426" s="132" cm="1">
        <f t="array" ref="E426">_xlfn.XLOOKUP(D426,Tabela2[[#All],[SAP Code]],Tabela2[[#All],[Supplier Name]])</f>
        <v>0</v>
      </c>
      <c r="F426" s="85"/>
      <c r="G426" s="120">
        <v>0</v>
      </c>
      <c r="H426" s="86"/>
      <c r="I426" s="86">
        <v>0</v>
      </c>
      <c r="J426" s="87">
        <f t="shared" si="22"/>
        <v>0</v>
      </c>
      <c r="K426" s="87">
        <f t="shared" si="23"/>
        <v>0</v>
      </c>
      <c r="L426" s="85"/>
      <c r="M426" s="85"/>
      <c r="N426" s="85"/>
      <c r="O426" s="109"/>
      <c r="P426" s="88" t="str">
        <f>IF(D:D&gt;800000000,_xlfn.XLOOKUP(B:B,DROPLIST!G:G,DROPLIST!H:H)&amp;RIGHT(C426,3)&amp;"-"&amp;RIGHT(D426,5),_xlfn.XLOOKUP(B:B,DROPLIST!G:G,DROPLIST!H:H)&amp;RIGHT(C426,3)&amp;"-"&amp;_xlfn.XLOOKUP(D:D,Tabela2[SAP Code],Tabela2[Coluna1]))</f>
        <v>-</v>
      </c>
      <c r="Q426" s="88" t="e">
        <f>_xlfn.XLOOKUP(B:B,DROPLIST!G:G,DROPLIST!H:H) &amp; RIGHT(C426,3) &amp; "-" &amp; RIGHT(D426,5) &amp; "-" &amp; IFERROR(LEFT(#REF!, FIND(" ",#REF!)-1),#REF!) &amp; "-" &amp; _xlfn.XLOOKUP(L:L,DROPLIST!D:D,DROPLIST!E:E)</f>
        <v>#REF!</v>
      </c>
      <c r="R426" s="88" t="str">
        <f>IF(N:N&lt;&gt;"APROVADO","N/A",IF(IFERROR(_xlfn.XLOOKUP(P:P,PROJETOS!A:A,PROJETOS!A:A),"INSERIR ID DE PROJETO")="INSERIR ID DE PROJETO","INSERIR ID DE PROJETO","PROJETO INSERIDO"))</f>
        <v>N/A</v>
      </c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</row>
    <row r="427" spans="1:132" s="22" customFormat="1" ht="20.100000000000001" customHeight="1" thickTop="1" thickBot="1" x14ac:dyDescent="0.3">
      <c r="A427" s="109"/>
      <c r="B427" s="84"/>
      <c r="C427" s="84"/>
      <c r="D427" s="115"/>
      <c r="E427" s="132" cm="1">
        <f t="array" ref="E427">_xlfn.XLOOKUP(D427,Tabela2[[#All],[SAP Code]],Tabela2[[#All],[Supplier Name]])</f>
        <v>0</v>
      </c>
      <c r="F427" s="85"/>
      <c r="G427" s="120">
        <v>0</v>
      </c>
      <c r="H427" s="86"/>
      <c r="I427" s="86">
        <v>0</v>
      </c>
      <c r="J427" s="87">
        <f t="shared" si="22"/>
        <v>0</v>
      </c>
      <c r="K427" s="87">
        <f t="shared" si="23"/>
        <v>0</v>
      </c>
      <c r="L427" s="85"/>
      <c r="M427" s="85"/>
      <c r="N427" s="85"/>
      <c r="O427" s="109"/>
      <c r="P427" s="88" t="str">
        <f>IF(D:D&gt;800000000,_xlfn.XLOOKUP(B:B,DROPLIST!G:G,DROPLIST!H:H)&amp;RIGHT(C427,3)&amp;"-"&amp;RIGHT(D427,5),_xlfn.XLOOKUP(B:B,DROPLIST!G:G,DROPLIST!H:H)&amp;RIGHT(C427,3)&amp;"-"&amp;_xlfn.XLOOKUP(D:D,Tabela2[SAP Code],Tabela2[Coluna1]))</f>
        <v>-</v>
      </c>
      <c r="Q427" s="88" t="e">
        <f>_xlfn.XLOOKUP(B:B,DROPLIST!G:G,DROPLIST!H:H) &amp; RIGHT(C427,3) &amp; "-" &amp; RIGHT(D427,5) &amp; "-" &amp; IFERROR(LEFT(#REF!, FIND(" ",#REF!)-1),#REF!) &amp; "-" &amp; _xlfn.XLOOKUP(L:L,DROPLIST!D:D,DROPLIST!E:E)</f>
        <v>#REF!</v>
      </c>
      <c r="R427" s="88" t="str">
        <f>IF(N:N&lt;&gt;"APROVADO","N/A",IF(IFERROR(_xlfn.XLOOKUP(P:P,PROJETOS!A:A,PROJETOS!A:A),"INSERIR ID DE PROJETO")="INSERIR ID DE PROJETO","INSERIR ID DE PROJETO","PROJETO INSERIDO"))</f>
        <v>N/A</v>
      </c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</row>
    <row r="428" spans="1:132" s="22" customFormat="1" ht="20.100000000000001" customHeight="1" thickTop="1" thickBot="1" x14ac:dyDescent="0.3">
      <c r="A428" s="109"/>
      <c r="B428" s="84"/>
      <c r="C428" s="84"/>
      <c r="D428" s="115"/>
      <c r="E428" s="132" cm="1">
        <f t="array" ref="E428">_xlfn.XLOOKUP(D428,Tabela2[[#All],[SAP Code]],Tabela2[[#All],[Supplier Name]])</f>
        <v>0</v>
      </c>
      <c r="F428" s="85"/>
      <c r="G428" s="120">
        <v>0</v>
      </c>
      <c r="H428" s="86"/>
      <c r="I428" s="86">
        <v>0</v>
      </c>
      <c r="J428" s="87">
        <f t="shared" si="22"/>
        <v>0</v>
      </c>
      <c r="K428" s="87">
        <f t="shared" si="23"/>
        <v>0</v>
      </c>
      <c r="L428" s="85"/>
      <c r="M428" s="85"/>
      <c r="N428" s="85"/>
      <c r="O428" s="109"/>
      <c r="P428" s="88" t="str">
        <f>IF(D:D&gt;800000000,_xlfn.XLOOKUP(B:B,DROPLIST!G:G,DROPLIST!H:H)&amp;RIGHT(C428,3)&amp;"-"&amp;RIGHT(D428,5),_xlfn.XLOOKUP(B:B,DROPLIST!G:G,DROPLIST!H:H)&amp;RIGHT(C428,3)&amp;"-"&amp;_xlfn.XLOOKUP(D:D,Tabela2[SAP Code],Tabela2[Coluna1]))</f>
        <v>-</v>
      </c>
      <c r="Q428" s="88" t="e">
        <f>_xlfn.XLOOKUP(B:B,DROPLIST!G:G,DROPLIST!H:H) &amp; RIGHT(C428,3) &amp; "-" &amp; RIGHT(D428,5) &amp; "-" &amp; IFERROR(LEFT(#REF!, FIND(" ",#REF!)-1),#REF!) &amp; "-" &amp; _xlfn.XLOOKUP(L:L,DROPLIST!D:D,DROPLIST!E:E)</f>
        <v>#REF!</v>
      </c>
      <c r="R428" s="88" t="str">
        <f>IF(N:N&lt;&gt;"APROVADO","N/A",IF(IFERROR(_xlfn.XLOOKUP(P:P,PROJETOS!A:A,PROJETOS!A:A),"INSERIR ID DE PROJETO")="INSERIR ID DE PROJETO","INSERIR ID DE PROJETO","PROJETO INSERIDO"))</f>
        <v>N/A</v>
      </c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</row>
    <row r="429" spans="1:132" s="22" customFormat="1" ht="20.100000000000001" customHeight="1" thickTop="1" thickBot="1" x14ac:dyDescent="0.3">
      <c r="A429" s="109"/>
      <c r="B429" s="84"/>
      <c r="C429" s="84"/>
      <c r="D429" s="115"/>
      <c r="E429" s="132" cm="1">
        <f t="array" ref="E429">_xlfn.XLOOKUP(D429,Tabela2[[#All],[SAP Code]],Tabela2[[#All],[Supplier Name]])</f>
        <v>0</v>
      </c>
      <c r="F429" s="85"/>
      <c r="G429" s="120">
        <v>0</v>
      </c>
      <c r="H429" s="86"/>
      <c r="I429" s="86">
        <v>0</v>
      </c>
      <c r="J429" s="87">
        <f t="shared" si="22"/>
        <v>0</v>
      </c>
      <c r="K429" s="87">
        <f t="shared" si="23"/>
        <v>0</v>
      </c>
      <c r="L429" s="85"/>
      <c r="M429" s="85"/>
      <c r="N429" s="85"/>
      <c r="O429" s="109"/>
      <c r="P429" s="88" t="str">
        <f>IF(D:D&gt;800000000,_xlfn.XLOOKUP(B:B,DROPLIST!G:G,DROPLIST!H:H)&amp;RIGHT(C429,3)&amp;"-"&amp;RIGHT(D429,5),_xlfn.XLOOKUP(B:B,DROPLIST!G:G,DROPLIST!H:H)&amp;RIGHT(C429,3)&amp;"-"&amp;_xlfn.XLOOKUP(D:D,Tabela2[SAP Code],Tabela2[Coluna1]))</f>
        <v>-</v>
      </c>
      <c r="Q429" s="88" t="e">
        <f>_xlfn.XLOOKUP(B:B,DROPLIST!G:G,DROPLIST!H:H) &amp; RIGHT(C429,3) &amp; "-" &amp; RIGHT(D429,5) &amp; "-" &amp; IFERROR(LEFT(#REF!, FIND(" ",#REF!)-1),#REF!) &amp; "-" &amp; _xlfn.XLOOKUP(L:L,DROPLIST!D:D,DROPLIST!E:E)</f>
        <v>#REF!</v>
      </c>
      <c r="R429" s="88" t="str">
        <f>IF(N:N&lt;&gt;"APROVADO","N/A",IF(IFERROR(_xlfn.XLOOKUP(P:P,PROJETOS!A:A,PROJETOS!A:A),"INSERIR ID DE PROJETO")="INSERIR ID DE PROJETO","INSERIR ID DE PROJETO","PROJETO INSERIDO"))</f>
        <v>N/A</v>
      </c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</row>
    <row r="430" spans="1:132" s="22" customFormat="1" ht="20.100000000000001" customHeight="1" thickTop="1" thickBot="1" x14ac:dyDescent="0.3">
      <c r="A430" s="109"/>
      <c r="B430" s="84"/>
      <c r="C430" s="84"/>
      <c r="D430" s="115"/>
      <c r="E430" s="132" cm="1">
        <f t="array" ref="E430">_xlfn.XLOOKUP(D430,Tabela2[[#All],[SAP Code]],Tabela2[[#All],[Supplier Name]])</f>
        <v>0</v>
      </c>
      <c r="F430" s="85"/>
      <c r="G430" s="120">
        <v>0</v>
      </c>
      <c r="H430" s="86"/>
      <c r="I430" s="86">
        <v>0</v>
      </c>
      <c r="J430" s="87">
        <f t="shared" si="22"/>
        <v>0</v>
      </c>
      <c r="K430" s="87">
        <f t="shared" si="23"/>
        <v>0</v>
      </c>
      <c r="L430" s="85"/>
      <c r="M430" s="85"/>
      <c r="N430" s="85"/>
      <c r="O430" s="109"/>
      <c r="P430" s="88" t="str">
        <f>IF(D:D&gt;800000000,_xlfn.XLOOKUP(B:B,DROPLIST!G:G,DROPLIST!H:H)&amp;RIGHT(C430,3)&amp;"-"&amp;RIGHT(D430,5),_xlfn.XLOOKUP(B:B,DROPLIST!G:G,DROPLIST!H:H)&amp;RIGHT(C430,3)&amp;"-"&amp;_xlfn.XLOOKUP(D:D,Tabela2[SAP Code],Tabela2[Coluna1]))</f>
        <v>-</v>
      </c>
      <c r="Q430" s="88" t="e">
        <f>_xlfn.XLOOKUP(B:B,DROPLIST!G:G,DROPLIST!H:H) &amp; RIGHT(C430,3) &amp; "-" &amp; RIGHT(D430,5) &amp; "-" &amp; IFERROR(LEFT(#REF!, FIND(" ",#REF!)-1),#REF!) &amp; "-" &amp; _xlfn.XLOOKUP(L:L,DROPLIST!D:D,DROPLIST!E:E)</f>
        <v>#REF!</v>
      </c>
      <c r="R430" s="88" t="str">
        <f>IF(N:N&lt;&gt;"APROVADO","N/A",IF(IFERROR(_xlfn.XLOOKUP(P:P,PROJETOS!A:A,PROJETOS!A:A),"INSERIR ID DE PROJETO")="INSERIR ID DE PROJETO","INSERIR ID DE PROJETO","PROJETO INSERIDO"))</f>
        <v>N/A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</row>
    <row r="431" spans="1:132" s="22" customFormat="1" ht="20.100000000000001" customHeight="1" thickTop="1" thickBot="1" x14ac:dyDescent="0.3">
      <c r="A431" s="109"/>
      <c r="B431" s="84"/>
      <c r="C431" s="84"/>
      <c r="D431" s="115"/>
      <c r="E431" s="132" cm="1">
        <f t="array" ref="E431">_xlfn.XLOOKUP(D431,Tabela2[[#All],[SAP Code]],Tabela2[[#All],[Supplier Name]])</f>
        <v>0</v>
      </c>
      <c r="F431" s="85"/>
      <c r="G431" s="120">
        <v>0</v>
      </c>
      <c r="H431" s="86"/>
      <c r="I431" s="86">
        <v>0</v>
      </c>
      <c r="J431" s="87">
        <f t="shared" si="22"/>
        <v>0</v>
      </c>
      <c r="K431" s="87">
        <f t="shared" si="23"/>
        <v>0</v>
      </c>
      <c r="L431" s="85"/>
      <c r="M431" s="85"/>
      <c r="N431" s="85"/>
      <c r="O431" s="109"/>
      <c r="P431" s="88" t="str">
        <f>IF(D:D&gt;800000000,_xlfn.XLOOKUP(B:B,DROPLIST!G:G,DROPLIST!H:H)&amp;RIGHT(C431,3)&amp;"-"&amp;RIGHT(D431,5),_xlfn.XLOOKUP(B:B,DROPLIST!G:G,DROPLIST!H:H)&amp;RIGHT(C431,3)&amp;"-"&amp;_xlfn.XLOOKUP(D:D,Tabela2[SAP Code],Tabela2[Coluna1]))</f>
        <v>-</v>
      </c>
      <c r="Q431" s="88" t="e">
        <f>_xlfn.XLOOKUP(B:B,DROPLIST!G:G,DROPLIST!H:H) &amp; RIGHT(C431,3) &amp; "-" &amp; RIGHT(D431,5) &amp; "-" &amp; IFERROR(LEFT(#REF!, FIND(" ",#REF!)-1),#REF!) &amp; "-" &amp; _xlfn.XLOOKUP(L:L,DROPLIST!D:D,DROPLIST!E:E)</f>
        <v>#REF!</v>
      </c>
      <c r="R431" s="88" t="str">
        <f>IF(N:N&lt;&gt;"APROVADO","N/A",IF(IFERROR(_xlfn.XLOOKUP(P:P,PROJETOS!A:A,PROJETOS!A:A),"INSERIR ID DE PROJETO")="INSERIR ID DE PROJETO","INSERIR ID DE PROJETO","PROJETO INSERIDO"))</f>
        <v>N/A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</row>
    <row r="432" spans="1:132" s="22" customFormat="1" ht="20.100000000000001" customHeight="1" thickTop="1" thickBot="1" x14ac:dyDescent="0.3">
      <c r="A432" s="109"/>
      <c r="B432" s="84"/>
      <c r="C432" s="84"/>
      <c r="D432" s="115"/>
      <c r="E432" s="132" cm="1">
        <f t="array" ref="E432">_xlfn.XLOOKUP(D432,Tabela2[[#All],[SAP Code]],Tabela2[[#All],[Supplier Name]])</f>
        <v>0</v>
      </c>
      <c r="F432" s="85"/>
      <c r="G432" s="120">
        <v>0</v>
      </c>
      <c r="H432" s="86"/>
      <c r="I432" s="86">
        <v>0</v>
      </c>
      <c r="J432" s="87">
        <f t="shared" si="22"/>
        <v>0</v>
      </c>
      <c r="K432" s="87">
        <f t="shared" si="23"/>
        <v>0</v>
      </c>
      <c r="L432" s="85"/>
      <c r="M432" s="85"/>
      <c r="N432" s="85"/>
      <c r="O432" s="109"/>
      <c r="P432" s="88" t="str">
        <f>IF(D:D&gt;800000000,_xlfn.XLOOKUP(B:B,DROPLIST!G:G,DROPLIST!H:H)&amp;RIGHT(C432,3)&amp;"-"&amp;RIGHT(D432,5),_xlfn.XLOOKUP(B:B,DROPLIST!G:G,DROPLIST!H:H)&amp;RIGHT(C432,3)&amp;"-"&amp;_xlfn.XLOOKUP(D:D,Tabela2[SAP Code],Tabela2[Coluna1]))</f>
        <v>-</v>
      </c>
      <c r="Q432" s="88" t="e">
        <f>_xlfn.XLOOKUP(B:B,DROPLIST!G:G,DROPLIST!H:H) &amp; RIGHT(C432,3) &amp; "-" &amp; RIGHT(D432,5) &amp; "-" &amp; IFERROR(LEFT(#REF!, FIND(" ",#REF!)-1),#REF!) &amp; "-" &amp; _xlfn.XLOOKUP(L:L,DROPLIST!D:D,DROPLIST!E:E)</f>
        <v>#REF!</v>
      </c>
      <c r="R432" s="88" t="str">
        <f>IF(N:N&lt;&gt;"APROVADO","N/A",IF(IFERROR(_xlfn.XLOOKUP(P:P,PROJETOS!A:A,PROJETOS!A:A),"INSERIR ID DE PROJETO")="INSERIR ID DE PROJETO","INSERIR ID DE PROJETO","PROJETO INSERIDO"))</f>
        <v>N/A</v>
      </c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</row>
    <row r="433" spans="1:132" s="22" customFormat="1" ht="20.100000000000001" customHeight="1" thickTop="1" thickBot="1" x14ac:dyDescent="0.3">
      <c r="A433" s="109"/>
      <c r="B433" s="84"/>
      <c r="C433" s="84"/>
      <c r="D433" s="115"/>
      <c r="E433" s="132" cm="1">
        <f t="array" ref="E433">_xlfn.XLOOKUP(D433,Tabela2[[#All],[SAP Code]],Tabela2[[#All],[Supplier Name]])</f>
        <v>0</v>
      </c>
      <c r="F433" s="85"/>
      <c r="G433" s="120">
        <v>0</v>
      </c>
      <c r="H433" s="86"/>
      <c r="I433" s="86">
        <v>0</v>
      </c>
      <c r="J433" s="87">
        <f t="shared" si="22"/>
        <v>0</v>
      </c>
      <c r="K433" s="87">
        <f t="shared" si="23"/>
        <v>0</v>
      </c>
      <c r="L433" s="85"/>
      <c r="M433" s="85"/>
      <c r="N433" s="85"/>
      <c r="O433" s="109"/>
      <c r="P433" s="88" t="str">
        <f>IF(D:D&gt;800000000,_xlfn.XLOOKUP(B:B,DROPLIST!G:G,DROPLIST!H:H)&amp;RIGHT(C433,3)&amp;"-"&amp;RIGHT(D433,5),_xlfn.XLOOKUP(B:B,DROPLIST!G:G,DROPLIST!H:H)&amp;RIGHT(C433,3)&amp;"-"&amp;_xlfn.XLOOKUP(D:D,Tabela2[SAP Code],Tabela2[Coluna1]))</f>
        <v>-</v>
      </c>
      <c r="Q433" s="88" t="e">
        <f>_xlfn.XLOOKUP(B:B,DROPLIST!G:G,DROPLIST!H:H) &amp; RIGHT(C433,3) &amp; "-" &amp; RIGHT(D433,5) &amp; "-" &amp; IFERROR(LEFT(#REF!, FIND(" ",#REF!)-1),#REF!) &amp; "-" &amp; _xlfn.XLOOKUP(L:L,DROPLIST!D:D,DROPLIST!E:E)</f>
        <v>#REF!</v>
      </c>
      <c r="R433" s="88" t="str">
        <f>IF(N:N&lt;&gt;"APROVADO","N/A",IF(IFERROR(_xlfn.XLOOKUP(P:P,PROJETOS!A:A,PROJETOS!A:A),"INSERIR ID DE PROJETO")="INSERIR ID DE PROJETO","INSERIR ID DE PROJETO","PROJETO INSERIDO"))</f>
        <v>N/A</v>
      </c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</row>
    <row r="434" spans="1:132" s="22" customFormat="1" ht="20.100000000000001" customHeight="1" thickTop="1" thickBot="1" x14ac:dyDescent="0.3">
      <c r="A434" s="109"/>
      <c r="B434" s="84"/>
      <c r="C434" s="84"/>
      <c r="D434" s="115"/>
      <c r="E434" s="132" cm="1">
        <f t="array" ref="E434">_xlfn.XLOOKUP(D434,Tabela2[[#All],[SAP Code]],Tabela2[[#All],[Supplier Name]])</f>
        <v>0</v>
      </c>
      <c r="F434" s="85"/>
      <c r="G434" s="120">
        <v>0</v>
      </c>
      <c r="H434" s="86"/>
      <c r="I434" s="86">
        <v>0</v>
      </c>
      <c r="J434" s="87">
        <f t="shared" si="22"/>
        <v>0</v>
      </c>
      <c r="K434" s="87">
        <f t="shared" si="23"/>
        <v>0</v>
      </c>
      <c r="L434" s="85"/>
      <c r="M434" s="85"/>
      <c r="N434" s="85"/>
      <c r="O434" s="109"/>
      <c r="P434" s="88" t="str">
        <f>IF(D:D&gt;800000000,_xlfn.XLOOKUP(B:B,DROPLIST!G:G,DROPLIST!H:H)&amp;RIGHT(C434,3)&amp;"-"&amp;RIGHT(D434,5),_xlfn.XLOOKUP(B:B,DROPLIST!G:G,DROPLIST!H:H)&amp;RIGHT(C434,3)&amp;"-"&amp;_xlfn.XLOOKUP(D:D,Tabela2[SAP Code],Tabela2[Coluna1]))</f>
        <v>-</v>
      </c>
      <c r="Q434" s="88" t="e">
        <f>_xlfn.XLOOKUP(B:B,DROPLIST!G:G,DROPLIST!H:H) &amp; RIGHT(C434,3) &amp; "-" &amp; RIGHT(D434,5) &amp; "-" &amp; IFERROR(LEFT(#REF!, FIND(" ",#REF!)-1),#REF!) &amp; "-" &amp; _xlfn.XLOOKUP(L:L,DROPLIST!D:D,DROPLIST!E:E)</f>
        <v>#REF!</v>
      </c>
      <c r="R434" s="88" t="str">
        <f>IF(N:N&lt;&gt;"APROVADO","N/A",IF(IFERROR(_xlfn.XLOOKUP(P:P,PROJETOS!A:A,PROJETOS!A:A),"INSERIR ID DE PROJETO")="INSERIR ID DE PROJETO","INSERIR ID DE PROJETO","PROJETO INSERIDO"))</f>
        <v>N/A</v>
      </c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</row>
    <row r="435" spans="1:132" s="22" customFormat="1" ht="20.100000000000001" customHeight="1" thickTop="1" thickBot="1" x14ac:dyDescent="0.3">
      <c r="A435" s="109"/>
      <c r="B435" s="84"/>
      <c r="C435" s="84"/>
      <c r="D435" s="115"/>
      <c r="E435" s="132" cm="1">
        <f t="array" ref="E435">_xlfn.XLOOKUP(D435,Tabela2[[#All],[SAP Code]],Tabela2[[#All],[Supplier Name]])</f>
        <v>0</v>
      </c>
      <c r="F435" s="85"/>
      <c r="G435" s="120">
        <v>0</v>
      </c>
      <c r="H435" s="86"/>
      <c r="I435" s="86">
        <v>0</v>
      </c>
      <c r="J435" s="87">
        <f t="shared" si="22"/>
        <v>0</v>
      </c>
      <c r="K435" s="87">
        <f t="shared" si="23"/>
        <v>0</v>
      </c>
      <c r="L435" s="85"/>
      <c r="M435" s="85"/>
      <c r="N435" s="85"/>
      <c r="O435" s="109"/>
      <c r="P435" s="88" t="str">
        <f>IF(D:D&gt;800000000,_xlfn.XLOOKUP(B:B,DROPLIST!G:G,DROPLIST!H:H)&amp;RIGHT(C435,3)&amp;"-"&amp;RIGHT(D435,5),_xlfn.XLOOKUP(B:B,DROPLIST!G:G,DROPLIST!H:H)&amp;RIGHT(C435,3)&amp;"-"&amp;_xlfn.XLOOKUP(D:D,Tabela2[SAP Code],Tabela2[Coluna1]))</f>
        <v>-</v>
      </c>
      <c r="Q435" s="88" t="e">
        <f>_xlfn.XLOOKUP(B:B,DROPLIST!G:G,DROPLIST!H:H) &amp; RIGHT(C435,3) &amp; "-" &amp; RIGHT(D435,5) &amp; "-" &amp; IFERROR(LEFT(#REF!, FIND(" ",#REF!)-1),#REF!) &amp; "-" &amp; _xlfn.XLOOKUP(L:L,DROPLIST!D:D,DROPLIST!E:E)</f>
        <v>#REF!</v>
      </c>
      <c r="R435" s="88" t="str">
        <f>IF(N:N&lt;&gt;"APROVADO","N/A",IF(IFERROR(_xlfn.XLOOKUP(P:P,PROJETOS!A:A,PROJETOS!A:A),"INSERIR ID DE PROJETO")="INSERIR ID DE PROJETO","INSERIR ID DE PROJETO","PROJETO INSERIDO"))</f>
        <v>N/A</v>
      </c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</row>
    <row r="436" spans="1:132" s="22" customFormat="1" ht="20.100000000000001" customHeight="1" thickTop="1" thickBot="1" x14ac:dyDescent="0.3">
      <c r="A436" s="109"/>
      <c r="B436" s="84"/>
      <c r="C436" s="84"/>
      <c r="D436" s="115"/>
      <c r="E436" s="132" cm="1">
        <f t="array" ref="E436">_xlfn.XLOOKUP(D436,Tabela2[[#All],[SAP Code]],Tabela2[[#All],[Supplier Name]])</f>
        <v>0</v>
      </c>
      <c r="F436" s="85"/>
      <c r="G436" s="120">
        <v>0</v>
      </c>
      <c r="H436" s="86"/>
      <c r="I436" s="86">
        <v>0</v>
      </c>
      <c r="J436" s="87">
        <f t="shared" si="22"/>
        <v>0</v>
      </c>
      <c r="K436" s="87">
        <f t="shared" si="23"/>
        <v>0</v>
      </c>
      <c r="L436" s="85"/>
      <c r="M436" s="85"/>
      <c r="N436" s="85"/>
      <c r="O436" s="109"/>
      <c r="P436" s="88" t="str">
        <f>IF(D:D&gt;800000000,_xlfn.XLOOKUP(B:B,DROPLIST!G:G,DROPLIST!H:H)&amp;RIGHT(C436,3)&amp;"-"&amp;RIGHT(D436,5),_xlfn.XLOOKUP(B:B,DROPLIST!G:G,DROPLIST!H:H)&amp;RIGHT(C436,3)&amp;"-"&amp;_xlfn.XLOOKUP(D:D,Tabela2[SAP Code],Tabela2[Coluna1]))</f>
        <v>-</v>
      </c>
      <c r="Q436" s="88" t="e">
        <f>_xlfn.XLOOKUP(B:B,DROPLIST!G:G,DROPLIST!H:H) &amp; RIGHT(C436,3) &amp; "-" &amp; RIGHT(D436,5) &amp; "-" &amp; IFERROR(LEFT(#REF!, FIND(" ",#REF!)-1),#REF!) &amp; "-" &amp; _xlfn.XLOOKUP(L:L,DROPLIST!D:D,DROPLIST!E:E)</f>
        <v>#REF!</v>
      </c>
      <c r="R436" s="88" t="str">
        <f>IF(N:N&lt;&gt;"APROVADO","N/A",IF(IFERROR(_xlfn.XLOOKUP(P:P,PROJETOS!A:A,PROJETOS!A:A),"INSERIR ID DE PROJETO")="INSERIR ID DE PROJETO","INSERIR ID DE PROJETO","PROJETO INSERIDO"))</f>
        <v>N/A</v>
      </c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</row>
    <row r="437" spans="1:132" s="22" customFormat="1" ht="20.100000000000001" customHeight="1" thickTop="1" thickBot="1" x14ac:dyDescent="0.3">
      <c r="A437" s="109"/>
      <c r="B437" s="84"/>
      <c r="C437" s="84"/>
      <c r="D437" s="115"/>
      <c r="E437" s="132" cm="1">
        <f t="array" ref="E437">_xlfn.XLOOKUP(D437,Tabela2[[#All],[SAP Code]],Tabela2[[#All],[Supplier Name]])</f>
        <v>0</v>
      </c>
      <c r="F437" s="85"/>
      <c r="G437" s="120">
        <v>0</v>
      </c>
      <c r="H437" s="86"/>
      <c r="I437" s="86">
        <v>0</v>
      </c>
      <c r="J437" s="87">
        <f t="shared" si="22"/>
        <v>0</v>
      </c>
      <c r="K437" s="87">
        <f t="shared" si="23"/>
        <v>0</v>
      </c>
      <c r="L437" s="85"/>
      <c r="M437" s="85"/>
      <c r="N437" s="85"/>
      <c r="O437" s="109"/>
      <c r="P437" s="88" t="str">
        <f>IF(D:D&gt;800000000,_xlfn.XLOOKUP(B:B,DROPLIST!G:G,DROPLIST!H:H)&amp;RIGHT(C437,3)&amp;"-"&amp;RIGHT(D437,5),_xlfn.XLOOKUP(B:B,DROPLIST!G:G,DROPLIST!H:H)&amp;RIGHT(C437,3)&amp;"-"&amp;_xlfn.XLOOKUP(D:D,Tabela2[SAP Code],Tabela2[Coluna1]))</f>
        <v>-</v>
      </c>
      <c r="Q437" s="88" t="e">
        <f>_xlfn.XLOOKUP(B:B,DROPLIST!G:G,DROPLIST!H:H) &amp; RIGHT(C437,3) &amp; "-" &amp; RIGHT(D437,5) &amp; "-" &amp; IFERROR(LEFT(#REF!, FIND(" ",#REF!)-1),#REF!) &amp; "-" &amp; _xlfn.XLOOKUP(L:L,DROPLIST!D:D,DROPLIST!E:E)</f>
        <v>#REF!</v>
      </c>
      <c r="R437" s="88" t="str">
        <f>IF(N:N&lt;&gt;"APROVADO","N/A",IF(IFERROR(_xlfn.XLOOKUP(P:P,PROJETOS!A:A,PROJETOS!A:A),"INSERIR ID DE PROJETO")="INSERIR ID DE PROJETO","INSERIR ID DE PROJETO","PROJETO INSERIDO"))</f>
        <v>N/A</v>
      </c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</row>
    <row r="438" spans="1:132" s="22" customFormat="1" ht="20.100000000000001" customHeight="1" thickTop="1" thickBot="1" x14ac:dyDescent="0.3">
      <c r="A438" s="109"/>
      <c r="B438" s="84"/>
      <c r="C438" s="84"/>
      <c r="D438" s="115"/>
      <c r="E438" s="132" cm="1">
        <f t="array" ref="E438">_xlfn.XLOOKUP(D438,Tabela2[[#All],[SAP Code]],Tabela2[[#All],[Supplier Name]])</f>
        <v>0</v>
      </c>
      <c r="F438" s="85"/>
      <c r="G438" s="120">
        <v>0</v>
      </c>
      <c r="H438" s="86"/>
      <c r="I438" s="86">
        <v>0</v>
      </c>
      <c r="J438" s="87">
        <f t="shared" si="22"/>
        <v>0</v>
      </c>
      <c r="K438" s="87">
        <f t="shared" si="23"/>
        <v>0</v>
      </c>
      <c r="L438" s="85"/>
      <c r="M438" s="85"/>
      <c r="N438" s="85"/>
      <c r="O438" s="109"/>
      <c r="P438" s="88" t="str">
        <f>IF(D:D&gt;800000000,_xlfn.XLOOKUP(B:B,DROPLIST!G:G,DROPLIST!H:H)&amp;RIGHT(C438,3)&amp;"-"&amp;RIGHT(D438,5),_xlfn.XLOOKUP(B:B,DROPLIST!G:G,DROPLIST!H:H)&amp;RIGHT(C438,3)&amp;"-"&amp;_xlfn.XLOOKUP(D:D,Tabela2[SAP Code],Tabela2[Coluna1]))</f>
        <v>-</v>
      </c>
      <c r="Q438" s="88" t="e">
        <f>_xlfn.XLOOKUP(B:B,DROPLIST!G:G,DROPLIST!H:H) &amp; RIGHT(C438,3) &amp; "-" &amp; RIGHT(D438,5) &amp; "-" &amp; IFERROR(LEFT(#REF!, FIND(" ",#REF!)-1),#REF!) &amp; "-" &amp; _xlfn.XLOOKUP(L:L,DROPLIST!D:D,DROPLIST!E:E)</f>
        <v>#REF!</v>
      </c>
      <c r="R438" s="88" t="str">
        <f>IF(N:N&lt;&gt;"APROVADO","N/A",IF(IFERROR(_xlfn.XLOOKUP(P:P,PROJETOS!A:A,PROJETOS!A:A),"INSERIR ID DE PROJETO")="INSERIR ID DE PROJETO","INSERIR ID DE PROJETO","PROJETO INSERIDO"))</f>
        <v>N/A</v>
      </c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</row>
    <row r="439" spans="1:132" s="22" customFormat="1" ht="20.100000000000001" customHeight="1" thickTop="1" thickBot="1" x14ac:dyDescent="0.3">
      <c r="A439" s="109"/>
      <c r="B439" s="84"/>
      <c r="C439" s="84"/>
      <c r="D439" s="115"/>
      <c r="E439" s="132" cm="1">
        <f t="array" ref="E439">_xlfn.XLOOKUP(D439,Tabela2[[#All],[SAP Code]],Tabela2[[#All],[Supplier Name]])</f>
        <v>0</v>
      </c>
      <c r="F439" s="85"/>
      <c r="G439" s="120">
        <v>0</v>
      </c>
      <c r="H439" s="86"/>
      <c r="I439" s="86">
        <v>0</v>
      </c>
      <c r="J439" s="87">
        <f t="shared" si="22"/>
        <v>0</v>
      </c>
      <c r="K439" s="87">
        <f t="shared" si="23"/>
        <v>0</v>
      </c>
      <c r="L439" s="85"/>
      <c r="M439" s="85"/>
      <c r="N439" s="85"/>
      <c r="O439" s="109"/>
      <c r="P439" s="88" t="str">
        <f>IF(D:D&gt;800000000,_xlfn.XLOOKUP(B:B,DROPLIST!G:G,DROPLIST!H:H)&amp;RIGHT(C439,3)&amp;"-"&amp;RIGHT(D439,5),_xlfn.XLOOKUP(B:B,DROPLIST!G:G,DROPLIST!H:H)&amp;RIGHT(C439,3)&amp;"-"&amp;_xlfn.XLOOKUP(D:D,Tabela2[SAP Code],Tabela2[Coluna1]))</f>
        <v>-</v>
      </c>
      <c r="Q439" s="88" t="e">
        <f>_xlfn.XLOOKUP(B:B,DROPLIST!G:G,DROPLIST!H:H) &amp; RIGHT(C439,3) &amp; "-" &amp; RIGHT(D439,5) &amp; "-" &amp; IFERROR(LEFT(#REF!, FIND(" ",#REF!)-1),#REF!) &amp; "-" &amp; _xlfn.XLOOKUP(L:L,DROPLIST!D:D,DROPLIST!E:E)</f>
        <v>#REF!</v>
      </c>
      <c r="R439" s="88" t="str">
        <f>IF(N:N&lt;&gt;"APROVADO","N/A",IF(IFERROR(_xlfn.XLOOKUP(P:P,PROJETOS!A:A,PROJETOS!A:A),"INSERIR ID DE PROJETO")="INSERIR ID DE PROJETO","INSERIR ID DE PROJETO","PROJETO INSERIDO"))</f>
        <v>N/A</v>
      </c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</row>
    <row r="440" spans="1:132" s="22" customFormat="1" ht="20.100000000000001" customHeight="1" thickTop="1" thickBot="1" x14ac:dyDescent="0.3">
      <c r="A440" s="109"/>
      <c r="B440" s="84"/>
      <c r="C440" s="84"/>
      <c r="D440" s="115"/>
      <c r="E440" s="132" cm="1">
        <f t="array" ref="E440">_xlfn.XLOOKUP(D440,Tabela2[[#All],[SAP Code]],Tabela2[[#All],[Supplier Name]])</f>
        <v>0</v>
      </c>
      <c r="F440" s="85"/>
      <c r="G440" s="120">
        <v>0</v>
      </c>
      <c r="H440" s="86"/>
      <c r="I440" s="86">
        <v>0</v>
      </c>
      <c r="J440" s="87">
        <f t="shared" si="22"/>
        <v>0</v>
      </c>
      <c r="K440" s="87">
        <f t="shared" si="23"/>
        <v>0</v>
      </c>
      <c r="L440" s="85"/>
      <c r="M440" s="85"/>
      <c r="N440" s="85"/>
      <c r="O440" s="109"/>
      <c r="P440" s="88" t="str">
        <f>IF(D:D&gt;800000000,_xlfn.XLOOKUP(B:B,DROPLIST!G:G,DROPLIST!H:H)&amp;RIGHT(C440,3)&amp;"-"&amp;RIGHT(D440,5),_xlfn.XLOOKUP(B:B,DROPLIST!G:G,DROPLIST!H:H)&amp;RIGHT(C440,3)&amp;"-"&amp;_xlfn.XLOOKUP(D:D,Tabela2[SAP Code],Tabela2[Coluna1]))</f>
        <v>-</v>
      </c>
      <c r="Q440" s="88" t="e">
        <f>_xlfn.XLOOKUP(B:B,DROPLIST!G:G,DROPLIST!H:H) &amp; RIGHT(C440,3) &amp; "-" &amp; RIGHT(D440,5) &amp; "-" &amp; IFERROR(LEFT(#REF!, FIND(" ",#REF!)-1),#REF!) &amp; "-" &amp; _xlfn.XLOOKUP(L:L,DROPLIST!D:D,DROPLIST!E:E)</f>
        <v>#REF!</v>
      </c>
      <c r="R440" s="88" t="str">
        <f>IF(N:N&lt;&gt;"APROVADO","N/A",IF(IFERROR(_xlfn.XLOOKUP(P:P,PROJETOS!A:A,PROJETOS!A:A),"INSERIR ID DE PROJETO")="INSERIR ID DE PROJETO","INSERIR ID DE PROJETO","PROJETO INSERIDO"))</f>
        <v>N/A</v>
      </c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</row>
    <row r="441" spans="1:132" s="22" customFormat="1" ht="20.100000000000001" customHeight="1" thickTop="1" thickBot="1" x14ac:dyDescent="0.3">
      <c r="A441" s="109"/>
      <c r="B441" s="84"/>
      <c r="C441" s="84"/>
      <c r="D441" s="115"/>
      <c r="E441" s="132" cm="1">
        <f t="array" ref="E441">_xlfn.XLOOKUP(D441,Tabela2[[#All],[SAP Code]],Tabela2[[#All],[Supplier Name]])</f>
        <v>0</v>
      </c>
      <c r="F441" s="85"/>
      <c r="G441" s="120">
        <v>0</v>
      </c>
      <c r="H441" s="86"/>
      <c r="I441" s="86">
        <v>0</v>
      </c>
      <c r="J441" s="87">
        <f t="shared" si="22"/>
        <v>0</v>
      </c>
      <c r="K441" s="87">
        <f t="shared" si="23"/>
        <v>0</v>
      </c>
      <c r="L441" s="85"/>
      <c r="M441" s="85"/>
      <c r="N441" s="85"/>
      <c r="O441" s="109"/>
      <c r="P441" s="88" t="str">
        <f>IF(D:D&gt;800000000,_xlfn.XLOOKUP(B:B,DROPLIST!G:G,DROPLIST!H:H)&amp;RIGHT(C441,3)&amp;"-"&amp;RIGHT(D441,5),_xlfn.XLOOKUP(B:B,DROPLIST!G:G,DROPLIST!H:H)&amp;RIGHT(C441,3)&amp;"-"&amp;_xlfn.XLOOKUP(D:D,Tabela2[SAP Code],Tabela2[Coluna1]))</f>
        <v>-</v>
      </c>
      <c r="Q441" s="88" t="e">
        <f>_xlfn.XLOOKUP(B:B,DROPLIST!G:G,DROPLIST!H:H) &amp; RIGHT(C441,3) &amp; "-" &amp; RIGHT(D441,5) &amp; "-" &amp; IFERROR(LEFT(#REF!, FIND(" ",#REF!)-1),#REF!) &amp; "-" &amp; _xlfn.XLOOKUP(L:L,DROPLIST!D:D,DROPLIST!E:E)</f>
        <v>#REF!</v>
      </c>
      <c r="R441" s="88" t="str">
        <f>IF(N:N&lt;&gt;"APROVADO","N/A",IF(IFERROR(_xlfn.XLOOKUP(P:P,PROJETOS!A:A,PROJETOS!A:A),"INSERIR ID DE PROJETO")="INSERIR ID DE PROJETO","INSERIR ID DE PROJETO","PROJETO INSERIDO"))</f>
        <v>N/A</v>
      </c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</row>
    <row r="442" spans="1:132" s="22" customFormat="1" ht="20.100000000000001" customHeight="1" thickTop="1" thickBot="1" x14ac:dyDescent="0.3">
      <c r="A442" s="109"/>
      <c r="B442" s="84"/>
      <c r="C442" s="84"/>
      <c r="D442" s="115"/>
      <c r="E442" s="132" cm="1">
        <f t="array" ref="E442">_xlfn.XLOOKUP(D442,Tabela2[[#All],[SAP Code]],Tabela2[[#All],[Supplier Name]])</f>
        <v>0</v>
      </c>
      <c r="F442" s="85"/>
      <c r="G442" s="120">
        <v>0</v>
      </c>
      <c r="H442" s="86"/>
      <c r="I442" s="86">
        <v>0</v>
      </c>
      <c r="J442" s="87">
        <f t="shared" si="22"/>
        <v>0</v>
      </c>
      <c r="K442" s="87">
        <f t="shared" si="23"/>
        <v>0</v>
      </c>
      <c r="L442" s="85"/>
      <c r="M442" s="85"/>
      <c r="N442" s="85"/>
      <c r="O442" s="109"/>
      <c r="P442" s="88" t="str">
        <f>IF(D:D&gt;800000000,_xlfn.XLOOKUP(B:B,DROPLIST!G:G,DROPLIST!H:H)&amp;RIGHT(C442,3)&amp;"-"&amp;RIGHT(D442,5),_xlfn.XLOOKUP(B:B,DROPLIST!G:G,DROPLIST!H:H)&amp;RIGHT(C442,3)&amp;"-"&amp;_xlfn.XLOOKUP(D:D,Tabela2[SAP Code],Tabela2[Coluna1]))</f>
        <v>-</v>
      </c>
      <c r="Q442" s="88" t="e">
        <f>_xlfn.XLOOKUP(B:B,DROPLIST!G:G,DROPLIST!H:H) &amp; RIGHT(C442,3) &amp; "-" &amp; RIGHT(D442,5) &amp; "-" &amp; IFERROR(LEFT(#REF!, FIND(" ",#REF!)-1),#REF!) &amp; "-" &amp; _xlfn.XLOOKUP(L:L,DROPLIST!D:D,DROPLIST!E:E)</f>
        <v>#REF!</v>
      </c>
      <c r="R442" s="88" t="str">
        <f>IF(N:N&lt;&gt;"APROVADO","N/A",IF(IFERROR(_xlfn.XLOOKUP(P:P,PROJETOS!A:A,PROJETOS!A:A),"INSERIR ID DE PROJETO")="INSERIR ID DE PROJETO","INSERIR ID DE PROJETO","PROJETO INSERIDO"))</f>
        <v>N/A</v>
      </c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</row>
    <row r="443" spans="1:132" ht="20.100000000000001" customHeight="1" thickTop="1" thickBot="1" x14ac:dyDescent="0.3">
      <c r="A443" s="109"/>
      <c r="B443" s="84"/>
      <c r="C443" s="84"/>
      <c r="D443" s="115"/>
      <c r="E443" s="132" cm="1">
        <f t="array" ref="E443">_xlfn.XLOOKUP(D443,Tabela2[[#All],[SAP Code]],Tabela2[[#All],[Supplier Name]])</f>
        <v>0</v>
      </c>
      <c r="F443" s="85"/>
      <c r="G443" s="120">
        <v>0</v>
      </c>
      <c r="H443" s="86"/>
      <c r="I443" s="86">
        <v>0</v>
      </c>
      <c r="J443" s="87">
        <f t="shared" si="22"/>
        <v>0</v>
      </c>
      <c r="K443" s="87">
        <f t="shared" si="23"/>
        <v>0</v>
      </c>
      <c r="L443" s="85"/>
      <c r="M443" s="85"/>
      <c r="N443" s="85"/>
      <c r="O443" s="109"/>
      <c r="P443" s="88" t="str">
        <f>IF(D:D&gt;800000000,_xlfn.XLOOKUP(B:B,DROPLIST!G:G,DROPLIST!H:H)&amp;RIGHT(C443,3)&amp;"-"&amp;RIGHT(D443,5),_xlfn.XLOOKUP(B:B,DROPLIST!G:G,DROPLIST!H:H)&amp;RIGHT(C443,3)&amp;"-"&amp;_xlfn.XLOOKUP(D:D,Tabela2[SAP Code],Tabela2[Coluna1]))</f>
        <v>-</v>
      </c>
      <c r="Q443" s="88" t="e">
        <f>_xlfn.XLOOKUP(B:B,DROPLIST!G:G,DROPLIST!H:H) &amp; RIGHT(C443,3) &amp; "-" &amp; RIGHT(D443,5) &amp; "-" &amp; IFERROR(LEFT(#REF!, FIND(" ",#REF!)-1),#REF!) &amp; "-" &amp; _xlfn.XLOOKUP(L:L,DROPLIST!D:D,DROPLIST!E:E)</f>
        <v>#REF!</v>
      </c>
      <c r="R443" s="88" t="str">
        <f>IF(N:N&lt;&gt;"APROVADO","N/A",IF(IFERROR(_xlfn.XLOOKUP(P:P,PROJETOS!A:A,PROJETOS!A:A),"INSERIR ID DE PROJETO")="INSERIR ID DE PROJETO","INSERIR ID DE PROJETO","PROJETO INSERIDO"))</f>
        <v>N/A</v>
      </c>
    </row>
    <row r="444" spans="1:132" ht="20.100000000000001" customHeight="1" thickTop="1" thickBot="1" x14ac:dyDescent="0.3">
      <c r="A444" s="109"/>
      <c r="B444" s="84"/>
      <c r="C444" s="84"/>
      <c r="D444" s="115"/>
      <c r="E444" s="132" cm="1">
        <f t="array" ref="E444">_xlfn.XLOOKUP(D444,Tabela2[[#All],[SAP Code]],Tabela2[[#All],[Supplier Name]])</f>
        <v>0</v>
      </c>
      <c r="F444" s="85"/>
      <c r="G444" s="120">
        <v>0</v>
      </c>
      <c r="H444" s="86"/>
      <c r="I444" s="86">
        <v>0</v>
      </c>
      <c r="J444" s="87">
        <f t="shared" ref="J444:J507" si="24">H444-I444</f>
        <v>0</v>
      </c>
      <c r="K444" s="87">
        <f t="shared" si="23"/>
        <v>0</v>
      </c>
      <c r="L444" s="85"/>
      <c r="M444" s="85"/>
      <c r="N444" s="85"/>
      <c r="O444" s="109"/>
      <c r="P444" s="88" t="str">
        <f>IF(D:D&gt;800000000,_xlfn.XLOOKUP(B:B,DROPLIST!G:G,DROPLIST!H:H)&amp;RIGHT(C444,3)&amp;"-"&amp;RIGHT(D444,5),_xlfn.XLOOKUP(B:B,DROPLIST!G:G,DROPLIST!H:H)&amp;RIGHT(C444,3)&amp;"-"&amp;_xlfn.XLOOKUP(D:D,Tabela2[SAP Code],Tabela2[Coluna1]))</f>
        <v>-</v>
      </c>
      <c r="Q444" s="88" t="e">
        <f>_xlfn.XLOOKUP(B:B,DROPLIST!G:G,DROPLIST!H:H) &amp; RIGHT(C444,3) &amp; "-" &amp; RIGHT(D444,5) &amp; "-" &amp; IFERROR(LEFT(#REF!, FIND(" ",#REF!)-1),#REF!) &amp; "-" &amp; _xlfn.XLOOKUP(L:L,DROPLIST!D:D,DROPLIST!E:E)</f>
        <v>#REF!</v>
      </c>
      <c r="R444" s="88" t="str">
        <f>IF(N:N&lt;&gt;"APROVADO","N/A",IF(IFERROR(_xlfn.XLOOKUP(P:P,PROJETOS!A:A,PROJETOS!A:A),"INSERIR ID DE PROJETO")="INSERIR ID DE PROJETO","INSERIR ID DE PROJETO","PROJETO INSERIDO"))</f>
        <v>N/A</v>
      </c>
    </row>
    <row r="445" spans="1:132" ht="20.100000000000001" customHeight="1" thickTop="1" thickBot="1" x14ac:dyDescent="0.3">
      <c r="A445" s="109"/>
      <c r="B445" s="84"/>
      <c r="C445" s="84"/>
      <c r="D445" s="115"/>
      <c r="E445" s="132" cm="1">
        <f t="array" ref="E445">_xlfn.XLOOKUP(D445,Tabela2[[#All],[SAP Code]],Tabela2[[#All],[Supplier Name]])</f>
        <v>0</v>
      </c>
      <c r="F445" s="85"/>
      <c r="G445" s="120">
        <v>0</v>
      </c>
      <c r="H445" s="86"/>
      <c r="I445" s="86">
        <v>0</v>
      </c>
      <c r="J445" s="87">
        <f t="shared" si="24"/>
        <v>0</v>
      </c>
      <c r="K445" s="87">
        <f t="shared" si="23"/>
        <v>0</v>
      </c>
      <c r="L445" s="85"/>
      <c r="M445" s="85"/>
      <c r="N445" s="85"/>
      <c r="O445" s="109"/>
      <c r="P445" s="88" t="str">
        <f>IF(D:D&gt;800000000,_xlfn.XLOOKUP(B:B,DROPLIST!G:G,DROPLIST!H:H)&amp;RIGHT(C445,3)&amp;"-"&amp;RIGHT(D445,5),_xlfn.XLOOKUP(B:B,DROPLIST!G:G,DROPLIST!H:H)&amp;RIGHT(C445,3)&amp;"-"&amp;_xlfn.XLOOKUP(D:D,Tabela2[SAP Code],Tabela2[Coluna1]))</f>
        <v>-</v>
      </c>
      <c r="Q445" s="88" t="e">
        <f>_xlfn.XLOOKUP(B:B,DROPLIST!G:G,DROPLIST!H:H) &amp; RIGHT(C445,3) &amp; "-" &amp; RIGHT(D445,5) &amp; "-" &amp; IFERROR(LEFT(#REF!, FIND(" ",#REF!)-1),#REF!) &amp; "-" &amp; _xlfn.XLOOKUP(L:L,DROPLIST!D:D,DROPLIST!E:E)</f>
        <v>#REF!</v>
      </c>
      <c r="R445" s="88" t="str">
        <f>IF(N:N&lt;&gt;"APROVADO","N/A",IF(IFERROR(_xlfn.XLOOKUP(P:P,PROJETOS!A:A,PROJETOS!A:A),"INSERIR ID DE PROJETO")="INSERIR ID DE PROJETO","INSERIR ID DE PROJETO","PROJETO INSERIDO"))</f>
        <v>N/A</v>
      </c>
    </row>
    <row r="446" spans="1:132" ht="20.100000000000001" customHeight="1" thickTop="1" thickBot="1" x14ac:dyDescent="0.3">
      <c r="A446" s="109"/>
      <c r="B446" s="84"/>
      <c r="C446" s="84"/>
      <c r="D446" s="115"/>
      <c r="E446" s="132" cm="1">
        <f t="array" ref="E446">_xlfn.XLOOKUP(D446,Tabela2[[#All],[SAP Code]],Tabela2[[#All],[Supplier Name]])</f>
        <v>0</v>
      </c>
      <c r="F446" s="85"/>
      <c r="G446" s="120">
        <v>0</v>
      </c>
      <c r="H446" s="86"/>
      <c r="I446" s="86">
        <v>0</v>
      </c>
      <c r="J446" s="87">
        <f t="shared" si="24"/>
        <v>0</v>
      </c>
      <c r="K446" s="87">
        <f t="shared" si="23"/>
        <v>0</v>
      </c>
      <c r="L446" s="85"/>
      <c r="M446" s="85"/>
      <c r="N446" s="85"/>
      <c r="O446" s="109"/>
      <c r="P446" s="88" t="str">
        <f>IF(D:D&gt;800000000,_xlfn.XLOOKUP(B:B,DROPLIST!G:G,DROPLIST!H:H)&amp;RIGHT(C446,3)&amp;"-"&amp;RIGHT(D446,5),_xlfn.XLOOKUP(B:B,DROPLIST!G:G,DROPLIST!H:H)&amp;RIGHT(C446,3)&amp;"-"&amp;_xlfn.XLOOKUP(D:D,Tabela2[SAP Code],Tabela2[Coluna1]))</f>
        <v>-</v>
      </c>
      <c r="Q446" s="88" t="e">
        <f>_xlfn.XLOOKUP(B:B,DROPLIST!G:G,DROPLIST!H:H) &amp; RIGHT(C446,3) &amp; "-" &amp; RIGHT(D446,5) &amp; "-" &amp; IFERROR(LEFT(#REF!, FIND(" ",#REF!)-1),#REF!) &amp; "-" &amp; _xlfn.XLOOKUP(L:L,DROPLIST!D:D,DROPLIST!E:E)</f>
        <v>#REF!</v>
      </c>
      <c r="R446" s="88" t="str">
        <f>IF(N:N&lt;&gt;"APROVADO","N/A",IF(IFERROR(_xlfn.XLOOKUP(P:P,PROJETOS!A:A,PROJETOS!A:A),"INSERIR ID DE PROJETO")="INSERIR ID DE PROJETO","INSERIR ID DE PROJETO","PROJETO INSERIDO"))</f>
        <v>N/A</v>
      </c>
    </row>
    <row r="447" spans="1:132" ht="20.100000000000001" customHeight="1" thickTop="1" thickBot="1" x14ac:dyDescent="0.3">
      <c r="A447" s="109"/>
      <c r="B447" s="84"/>
      <c r="C447" s="84"/>
      <c r="D447" s="115"/>
      <c r="E447" s="132" cm="1">
        <f t="array" ref="E447">_xlfn.XLOOKUP(D447,Tabela2[[#All],[SAP Code]],Tabela2[[#All],[Supplier Name]])</f>
        <v>0</v>
      </c>
      <c r="F447" s="85"/>
      <c r="G447" s="120">
        <v>0</v>
      </c>
      <c r="H447" s="86"/>
      <c r="I447" s="86">
        <v>0</v>
      </c>
      <c r="J447" s="87">
        <f t="shared" si="24"/>
        <v>0</v>
      </c>
      <c r="K447" s="87">
        <f t="shared" si="23"/>
        <v>0</v>
      </c>
      <c r="L447" s="85"/>
      <c r="M447" s="85"/>
      <c r="N447" s="85"/>
      <c r="O447" s="109"/>
      <c r="P447" s="88" t="str">
        <f>IF(D:D&gt;800000000,_xlfn.XLOOKUP(B:B,DROPLIST!G:G,DROPLIST!H:H)&amp;RIGHT(C447,3)&amp;"-"&amp;RIGHT(D447,5),_xlfn.XLOOKUP(B:B,DROPLIST!G:G,DROPLIST!H:H)&amp;RIGHT(C447,3)&amp;"-"&amp;_xlfn.XLOOKUP(D:D,Tabela2[SAP Code],Tabela2[Coluna1]))</f>
        <v>-</v>
      </c>
      <c r="Q447" s="88" t="e">
        <f>_xlfn.XLOOKUP(B:B,DROPLIST!G:G,DROPLIST!H:H) &amp; RIGHT(C447,3) &amp; "-" &amp; RIGHT(D447,5) &amp; "-" &amp; IFERROR(LEFT(#REF!, FIND(" ",#REF!)-1),#REF!) &amp; "-" &amp; _xlfn.XLOOKUP(L:L,DROPLIST!D:D,DROPLIST!E:E)</f>
        <v>#REF!</v>
      </c>
      <c r="R447" s="88" t="str">
        <f>IF(N:N&lt;&gt;"APROVADO","N/A",IF(IFERROR(_xlfn.XLOOKUP(P:P,PROJETOS!A:A,PROJETOS!A:A),"INSERIR ID DE PROJETO")="INSERIR ID DE PROJETO","INSERIR ID DE PROJETO","PROJETO INSERIDO"))</f>
        <v>N/A</v>
      </c>
    </row>
    <row r="448" spans="1:132" ht="20.100000000000001" customHeight="1" thickTop="1" thickBot="1" x14ac:dyDescent="0.3">
      <c r="A448" s="109"/>
      <c r="B448" s="84"/>
      <c r="C448" s="84"/>
      <c r="D448" s="115"/>
      <c r="E448" s="132" cm="1">
        <f t="array" ref="E448">_xlfn.XLOOKUP(D448,Tabela2[[#All],[SAP Code]],Tabela2[[#All],[Supplier Name]])</f>
        <v>0</v>
      </c>
      <c r="F448" s="85"/>
      <c r="G448" s="120">
        <v>0</v>
      </c>
      <c r="H448" s="86"/>
      <c r="I448" s="86">
        <v>0</v>
      </c>
      <c r="J448" s="87">
        <f t="shared" si="24"/>
        <v>0</v>
      </c>
      <c r="K448" s="87">
        <f t="shared" si="23"/>
        <v>0</v>
      </c>
      <c r="L448" s="85"/>
      <c r="M448" s="85"/>
      <c r="N448" s="85"/>
      <c r="O448" s="109"/>
      <c r="P448" s="88" t="str">
        <f>IF(D:D&gt;800000000,_xlfn.XLOOKUP(B:B,DROPLIST!G:G,DROPLIST!H:H)&amp;RIGHT(C448,3)&amp;"-"&amp;RIGHT(D448,5),_xlfn.XLOOKUP(B:B,DROPLIST!G:G,DROPLIST!H:H)&amp;RIGHT(C448,3)&amp;"-"&amp;_xlfn.XLOOKUP(D:D,Tabela2[SAP Code],Tabela2[Coluna1]))</f>
        <v>-</v>
      </c>
      <c r="Q448" s="88" t="e">
        <f>_xlfn.XLOOKUP(B:B,DROPLIST!G:G,DROPLIST!H:H) &amp; RIGHT(C448,3) &amp; "-" &amp; RIGHT(D448,5) &amp; "-" &amp; IFERROR(LEFT(#REF!, FIND(" ",#REF!)-1),#REF!) &amp; "-" &amp; _xlfn.XLOOKUP(L:L,DROPLIST!D:D,DROPLIST!E:E)</f>
        <v>#REF!</v>
      </c>
      <c r="R448" s="88" t="str">
        <f>IF(N:N&lt;&gt;"APROVADO","N/A",IF(IFERROR(_xlfn.XLOOKUP(P:P,PROJETOS!A:A,PROJETOS!A:A),"INSERIR ID DE PROJETO")="INSERIR ID DE PROJETO","INSERIR ID DE PROJETO","PROJETO INSERIDO"))</f>
        <v>N/A</v>
      </c>
    </row>
    <row r="449" spans="1:18" ht="20.100000000000001" customHeight="1" thickTop="1" thickBot="1" x14ac:dyDescent="0.3">
      <c r="A449" s="109"/>
      <c r="B449" s="84"/>
      <c r="C449" s="84"/>
      <c r="D449" s="115"/>
      <c r="E449" s="132" cm="1">
        <f t="array" ref="E449">_xlfn.XLOOKUP(D449,Tabela2[[#All],[SAP Code]],Tabela2[[#All],[Supplier Name]])</f>
        <v>0</v>
      </c>
      <c r="F449" s="85"/>
      <c r="G449" s="120">
        <v>0</v>
      </c>
      <c r="H449" s="86"/>
      <c r="I449" s="86">
        <v>0</v>
      </c>
      <c r="J449" s="87">
        <f t="shared" si="24"/>
        <v>0</v>
      </c>
      <c r="K449" s="87">
        <f t="shared" si="23"/>
        <v>0</v>
      </c>
      <c r="L449" s="85"/>
      <c r="M449" s="85"/>
      <c r="N449" s="85"/>
      <c r="O449" s="109"/>
      <c r="P449" s="88" t="str">
        <f>IF(D:D&gt;800000000,_xlfn.XLOOKUP(B:B,DROPLIST!G:G,DROPLIST!H:H)&amp;RIGHT(C449,3)&amp;"-"&amp;RIGHT(D449,5),_xlfn.XLOOKUP(B:B,DROPLIST!G:G,DROPLIST!H:H)&amp;RIGHT(C449,3)&amp;"-"&amp;_xlfn.XLOOKUP(D:D,Tabela2[SAP Code],Tabela2[Coluna1]))</f>
        <v>-</v>
      </c>
      <c r="Q449" s="88" t="e">
        <f>_xlfn.XLOOKUP(B:B,DROPLIST!G:G,DROPLIST!H:H) &amp; RIGHT(C449,3) &amp; "-" &amp; RIGHT(D449,5) &amp; "-" &amp; IFERROR(LEFT(#REF!, FIND(" ",#REF!)-1),#REF!) &amp; "-" &amp; _xlfn.XLOOKUP(L:L,DROPLIST!D:D,DROPLIST!E:E)</f>
        <v>#REF!</v>
      </c>
      <c r="R449" s="88" t="str">
        <f>IF(N:N&lt;&gt;"APROVADO","N/A",IF(IFERROR(_xlfn.XLOOKUP(P:P,PROJETOS!A:A,PROJETOS!A:A),"INSERIR ID DE PROJETO")="INSERIR ID DE PROJETO","INSERIR ID DE PROJETO","PROJETO INSERIDO"))</f>
        <v>N/A</v>
      </c>
    </row>
    <row r="450" spans="1:18" ht="20.100000000000001" customHeight="1" thickTop="1" thickBot="1" x14ac:dyDescent="0.3">
      <c r="A450" s="109"/>
      <c r="B450" s="84"/>
      <c r="C450" s="84"/>
      <c r="D450" s="115"/>
      <c r="E450" s="132" cm="1">
        <f t="array" ref="E450">_xlfn.XLOOKUP(D450,Tabela2[[#All],[SAP Code]],Tabela2[[#All],[Supplier Name]])</f>
        <v>0</v>
      </c>
      <c r="F450" s="85"/>
      <c r="G450" s="120">
        <v>0</v>
      </c>
      <c r="H450" s="86"/>
      <c r="I450" s="86">
        <v>0</v>
      </c>
      <c r="J450" s="87">
        <f t="shared" si="24"/>
        <v>0</v>
      </c>
      <c r="K450" s="87">
        <f t="shared" si="23"/>
        <v>0</v>
      </c>
      <c r="L450" s="85"/>
      <c r="M450" s="85"/>
      <c r="N450" s="85"/>
      <c r="O450" s="109"/>
      <c r="P450" s="88" t="str">
        <f>IF(D:D&gt;800000000,_xlfn.XLOOKUP(B:B,DROPLIST!G:G,DROPLIST!H:H)&amp;RIGHT(C450,3)&amp;"-"&amp;RIGHT(D450,5),_xlfn.XLOOKUP(B:B,DROPLIST!G:G,DROPLIST!H:H)&amp;RIGHT(C450,3)&amp;"-"&amp;_xlfn.XLOOKUP(D:D,Tabela2[SAP Code],Tabela2[Coluna1]))</f>
        <v>-</v>
      </c>
      <c r="Q450" s="88" t="e">
        <f>_xlfn.XLOOKUP(B:B,DROPLIST!G:G,DROPLIST!H:H) &amp; RIGHT(C450,3) &amp; "-" &amp; RIGHT(D450,5) &amp; "-" &amp; IFERROR(LEFT(#REF!, FIND(" ",#REF!)-1),#REF!) &amp; "-" &amp; _xlfn.XLOOKUP(L:L,DROPLIST!D:D,DROPLIST!E:E)</f>
        <v>#REF!</v>
      </c>
      <c r="R450" s="88" t="str">
        <f>IF(N:N&lt;&gt;"APROVADO","N/A",IF(IFERROR(_xlfn.XLOOKUP(P:P,PROJETOS!A:A,PROJETOS!A:A),"INSERIR ID DE PROJETO")="INSERIR ID DE PROJETO","INSERIR ID DE PROJETO","PROJETO INSERIDO"))</f>
        <v>N/A</v>
      </c>
    </row>
    <row r="451" spans="1:18" ht="20.100000000000001" customHeight="1" thickTop="1" thickBot="1" x14ac:dyDescent="0.3">
      <c r="A451" s="109"/>
      <c r="B451" s="84"/>
      <c r="C451" s="84"/>
      <c r="D451" s="115"/>
      <c r="E451" s="132" cm="1">
        <f t="array" ref="E451">_xlfn.XLOOKUP(D451,Tabela2[[#All],[SAP Code]],Tabela2[[#All],[Supplier Name]])</f>
        <v>0</v>
      </c>
      <c r="F451" s="85"/>
      <c r="G451" s="120">
        <v>0</v>
      </c>
      <c r="H451" s="86"/>
      <c r="I451" s="86">
        <v>0</v>
      </c>
      <c r="J451" s="87">
        <f t="shared" si="24"/>
        <v>0</v>
      </c>
      <c r="K451" s="87">
        <f t="shared" si="23"/>
        <v>0</v>
      </c>
      <c r="L451" s="85"/>
      <c r="M451" s="85"/>
      <c r="N451" s="85"/>
      <c r="O451" s="109"/>
      <c r="P451" s="88" t="str">
        <f>IF(D:D&gt;800000000,_xlfn.XLOOKUP(B:B,DROPLIST!G:G,DROPLIST!H:H)&amp;RIGHT(C451,3)&amp;"-"&amp;RIGHT(D451,5),_xlfn.XLOOKUP(B:B,DROPLIST!G:G,DROPLIST!H:H)&amp;RIGHT(C451,3)&amp;"-"&amp;_xlfn.XLOOKUP(D:D,Tabela2[SAP Code],Tabela2[Coluna1]))</f>
        <v>-</v>
      </c>
      <c r="Q451" s="88" t="e">
        <f>_xlfn.XLOOKUP(B:B,DROPLIST!G:G,DROPLIST!H:H) &amp; RIGHT(C451,3) &amp; "-" &amp; RIGHT(D451,5) &amp; "-" &amp; IFERROR(LEFT(#REF!, FIND(" ",#REF!)-1),#REF!) &amp; "-" &amp; _xlfn.XLOOKUP(L:L,DROPLIST!D:D,DROPLIST!E:E)</f>
        <v>#REF!</v>
      </c>
      <c r="R451" s="88" t="str">
        <f>IF(N:N&lt;&gt;"APROVADO","N/A",IF(IFERROR(_xlfn.XLOOKUP(P:P,PROJETOS!A:A,PROJETOS!A:A),"INSERIR ID DE PROJETO")="INSERIR ID DE PROJETO","INSERIR ID DE PROJETO","PROJETO INSERIDO"))</f>
        <v>N/A</v>
      </c>
    </row>
    <row r="452" spans="1:18" ht="20.100000000000001" customHeight="1" thickTop="1" thickBot="1" x14ac:dyDescent="0.3">
      <c r="A452" s="109"/>
      <c r="B452" s="84"/>
      <c r="C452" s="84"/>
      <c r="D452" s="115"/>
      <c r="E452" s="132" cm="1">
        <f t="array" ref="E452">_xlfn.XLOOKUP(D452,Tabela2[[#All],[SAP Code]],Tabela2[[#All],[Supplier Name]])</f>
        <v>0</v>
      </c>
      <c r="F452" s="85"/>
      <c r="G452" s="120">
        <v>0</v>
      </c>
      <c r="H452" s="86"/>
      <c r="I452" s="86">
        <v>0</v>
      </c>
      <c r="J452" s="87">
        <f t="shared" si="24"/>
        <v>0</v>
      </c>
      <c r="K452" s="87">
        <f t="shared" si="23"/>
        <v>0</v>
      </c>
      <c r="L452" s="85"/>
      <c r="M452" s="85"/>
      <c r="N452" s="85"/>
      <c r="O452" s="109"/>
      <c r="P452" s="88" t="str">
        <f>IF(D:D&gt;800000000,_xlfn.XLOOKUP(B:B,DROPLIST!G:G,DROPLIST!H:H)&amp;RIGHT(C452,3)&amp;"-"&amp;RIGHT(D452,5),_xlfn.XLOOKUP(B:B,DROPLIST!G:G,DROPLIST!H:H)&amp;RIGHT(C452,3)&amp;"-"&amp;_xlfn.XLOOKUP(D:D,Tabela2[SAP Code],Tabela2[Coluna1]))</f>
        <v>-</v>
      </c>
      <c r="Q452" s="88" t="e">
        <f>_xlfn.XLOOKUP(B:B,DROPLIST!G:G,DROPLIST!H:H) &amp; RIGHT(C452,3) &amp; "-" &amp; RIGHT(D452,5) &amp; "-" &amp; IFERROR(LEFT(#REF!, FIND(" ",#REF!)-1),#REF!) &amp; "-" &amp; _xlfn.XLOOKUP(L:L,DROPLIST!D:D,DROPLIST!E:E)</f>
        <v>#REF!</v>
      </c>
      <c r="R452" s="88" t="str">
        <f>IF(N:N&lt;&gt;"APROVADO","N/A",IF(IFERROR(_xlfn.XLOOKUP(P:P,PROJETOS!A:A,PROJETOS!A:A),"INSERIR ID DE PROJETO")="INSERIR ID DE PROJETO","INSERIR ID DE PROJETO","PROJETO INSERIDO"))</f>
        <v>N/A</v>
      </c>
    </row>
    <row r="453" spans="1:18" ht="20.100000000000001" customHeight="1" thickTop="1" thickBot="1" x14ac:dyDescent="0.3">
      <c r="A453" s="109"/>
      <c r="B453" s="84"/>
      <c r="C453" s="84"/>
      <c r="D453" s="115"/>
      <c r="E453" s="132" cm="1">
        <f t="array" ref="E453">_xlfn.XLOOKUP(D453,Tabela2[[#All],[SAP Code]],Tabela2[[#All],[Supplier Name]])</f>
        <v>0</v>
      </c>
      <c r="F453" s="85"/>
      <c r="G453" s="120">
        <v>0</v>
      </c>
      <c r="H453" s="86"/>
      <c r="I453" s="86">
        <v>0</v>
      </c>
      <c r="J453" s="87">
        <f t="shared" si="24"/>
        <v>0</v>
      </c>
      <c r="K453" s="87">
        <f t="shared" si="23"/>
        <v>0</v>
      </c>
      <c r="L453" s="85"/>
      <c r="M453" s="85"/>
      <c r="N453" s="85"/>
      <c r="O453" s="109"/>
      <c r="P453" s="88" t="str">
        <f>IF(D:D&gt;800000000,_xlfn.XLOOKUP(B:B,DROPLIST!G:G,DROPLIST!H:H)&amp;RIGHT(C453,3)&amp;"-"&amp;RIGHT(D453,5),_xlfn.XLOOKUP(B:B,DROPLIST!G:G,DROPLIST!H:H)&amp;RIGHT(C453,3)&amp;"-"&amp;_xlfn.XLOOKUP(D:D,Tabela2[SAP Code],Tabela2[Coluna1]))</f>
        <v>-</v>
      </c>
      <c r="Q453" s="88" t="e">
        <f>_xlfn.XLOOKUP(B:B,DROPLIST!G:G,DROPLIST!H:H) &amp; RIGHT(C453,3) &amp; "-" &amp; RIGHT(D453,5) &amp; "-" &amp; IFERROR(LEFT(#REF!, FIND(" ",#REF!)-1),#REF!) &amp; "-" &amp; _xlfn.XLOOKUP(L:L,DROPLIST!D:D,DROPLIST!E:E)</f>
        <v>#REF!</v>
      </c>
      <c r="R453" s="88" t="str">
        <f>IF(N:N&lt;&gt;"APROVADO","N/A",IF(IFERROR(_xlfn.XLOOKUP(P:P,PROJETOS!A:A,PROJETOS!A:A),"INSERIR ID DE PROJETO")="INSERIR ID DE PROJETO","INSERIR ID DE PROJETO","PROJETO INSERIDO"))</f>
        <v>N/A</v>
      </c>
    </row>
    <row r="454" spans="1:18" ht="20.100000000000001" customHeight="1" thickTop="1" thickBot="1" x14ac:dyDescent="0.3">
      <c r="A454" s="109"/>
      <c r="B454" s="84"/>
      <c r="C454" s="84"/>
      <c r="D454" s="115"/>
      <c r="E454" s="132" cm="1">
        <f t="array" ref="E454">_xlfn.XLOOKUP(D454,Tabela2[[#All],[SAP Code]],Tabela2[[#All],[Supplier Name]])</f>
        <v>0</v>
      </c>
      <c r="F454" s="85"/>
      <c r="G454" s="120">
        <v>0</v>
      </c>
      <c r="H454" s="86"/>
      <c r="I454" s="86">
        <v>0</v>
      </c>
      <c r="J454" s="87">
        <f t="shared" si="24"/>
        <v>0</v>
      </c>
      <c r="K454" s="87">
        <f t="shared" si="23"/>
        <v>0</v>
      </c>
      <c r="L454" s="85"/>
      <c r="M454" s="85"/>
      <c r="N454" s="85"/>
      <c r="O454" s="109"/>
      <c r="P454" s="88" t="str">
        <f>IF(D:D&gt;800000000,_xlfn.XLOOKUP(B:B,DROPLIST!G:G,DROPLIST!H:H)&amp;RIGHT(C454,3)&amp;"-"&amp;RIGHT(D454,5),_xlfn.XLOOKUP(B:B,DROPLIST!G:G,DROPLIST!H:H)&amp;RIGHT(C454,3)&amp;"-"&amp;_xlfn.XLOOKUP(D:D,Tabela2[SAP Code],Tabela2[Coluna1]))</f>
        <v>-</v>
      </c>
      <c r="Q454" s="88" t="e">
        <f>_xlfn.XLOOKUP(B:B,DROPLIST!G:G,DROPLIST!H:H) &amp; RIGHT(C454,3) &amp; "-" &amp; RIGHT(D454,5) &amp; "-" &amp; IFERROR(LEFT(#REF!, FIND(" ",#REF!)-1),#REF!) &amp; "-" &amp; _xlfn.XLOOKUP(L:L,DROPLIST!D:D,DROPLIST!E:E)</f>
        <v>#REF!</v>
      </c>
      <c r="R454" s="88" t="str">
        <f>IF(N:N&lt;&gt;"APROVADO","N/A",IF(IFERROR(_xlfn.XLOOKUP(P:P,PROJETOS!A:A,PROJETOS!A:A),"INSERIR ID DE PROJETO")="INSERIR ID DE PROJETO","INSERIR ID DE PROJETO","PROJETO INSERIDO"))</f>
        <v>N/A</v>
      </c>
    </row>
    <row r="455" spans="1:18" ht="20.100000000000001" customHeight="1" thickTop="1" thickBot="1" x14ac:dyDescent="0.3">
      <c r="A455" s="109"/>
      <c r="B455" s="84"/>
      <c r="C455" s="84"/>
      <c r="D455" s="115"/>
      <c r="E455" s="132" cm="1">
        <f t="array" ref="E455">_xlfn.XLOOKUP(D455,Tabela2[[#All],[SAP Code]],Tabela2[[#All],[Supplier Name]])</f>
        <v>0</v>
      </c>
      <c r="F455" s="85"/>
      <c r="G455" s="120">
        <v>0</v>
      </c>
      <c r="H455" s="86"/>
      <c r="I455" s="86">
        <v>0</v>
      </c>
      <c r="J455" s="87">
        <f t="shared" si="24"/>
        <v>0</v>
      </c>
      <c r="K455" s="87">
        <f t="shared" si="23"/>
        <v>0</v>
      </c>
      <c r="L455" s="85"/>
      <c r="M455" s="85"/>
      <c r="N455" s="85"/>
      <c r="O455" s="109"/>
      <c r="P455" s="88" t="str">
        <f>IF(D:D&gt;800000000,_xlfn.XLOOKUP(B:B,DROPLIST!G:G,DROPLIST!H:H)&amp;RIGHT(C455,3)&amp;"-"&amp;RIGHT(D455,5),_xlfn.XLOOKUP(B:B,DROPLIST!G:G,DROPLIST!H:H)&amp;RIGHT(C455,3)&amp;"-"&amp;_xlfn.XLOOKUP(D:D,Tabela2[SAP Code],Tabela2[Coluna1]))</f>
        <v>-</v>
      </c>
      <c r="Q455" s="88" t="e">
        <f>_xlfn.XLOOKUP(B:B,DROPLIST!G:G,DROPLIST!H:H) &amp; RIGHT(C455,3) &amp; "-" &amp; RIGHT(D455,5) &amp; "-" &amp; IFERROR(LEFT(#REF!, FIND(" ",#REF!)-1),#REF!) &amp; "-" &amp; _xlfn.XLOOKUP(L:L,DROPLIST!D:D,DROPLIST!E:E)</f>
        <v>#REF!</v>
      </c>
      <c r="R455" s="88" t="str">
        <f>IF(N:N&lt;&gt;"APROVADO","N/A",IF(IFERROR(_xlfn.XLOOKUP(P:P,PROJETOS!A:A,PROJETOS!A:A),"INSERIR ID DE PROJETO")="INSERIR ID DE PROJETO","INSERIR ID DE PROJETO","PROJETO INSERIDO"))</f>
        <v>N/A</v>
      </c>
    </row>
    <row r="456" spans="1:18" ht="20.100000000000001" customHeight="1" thickTop="1" thickBot="1" x14ac:dyDescent="0.3">
      <c r="A456" s="109"/>
      <c r="B456" s="84"/>
      <c r="C456" s="84"/>
      <c r="D456" s="115"/>
      <c r="E456" s="132" cm="1">
        <f t="array" ref="E456">_xlfn.XLOOKUP(D456,Tabela2[[#All],[SAP Code]],Tabela2[[#All],[Supplier Name]])</f>
        <v>0</v>
      </c>
      <c r="F456" s="85"/>
      <c r="G456" s="120">
        <v>0</v>
      </c>
      <c r="H456" s="86"/>
      <c r="I456" s="86">
        <v>0</v>
      </c>
      <c r="J456" s="87">
        <f t="shared" si="24"/>
        <v>0</v>
      </c>
      <c r="K456" s="87">
        <f t="shared" si="23"/>
        <v>0</v>
      </c>
      <c r="L456" s="85"/>
      <c r="M456" s="85"/>
      <c r="N456" s="85"/>
      <c r="O456" s="109"/>
      <c r="P456" s="88" t="str">
        <f>IF(D:D&gt;800000000,_xlfn.XLOOKUP(B:B,DROPLIST!G:G,DROPLIST!H:H)&amp;RIGHT(C456,3)&amp;"-"&amp;RIGHT(D456,5),_xlfn.XLOOKUP(B:B,DROPLIST!G:G,DROPLIST!H:H)&amp;RIGHT(C456,3)&amp;"-"&amp;_xlfn.XLOOKUP(D:D,Tabela2[SAP Code],Tabela2[Coluna1]))</f>
        <v>-</v>
      </c>
      <c r="Q456" s="88" t="e">
        <f>_xlfn.XLOOKUP(B:B,DROPLIST!G:G,DROPLIST!H:H) &amp; RIGHT(C456,3) &amp; "-" &amp; RIGHT(D456,5) &amp; "-" &amp; IFERROR(LEFT(#REF!, FIND(" ",#REF!)-1),#REF!) &amp; "-" &amp; _xlfn.XLOOKUP(L:L,DROPLIST!D:D,DROPLIST!E:E)</f>
        <v>#REF!</v>
      </c>
      <c r="R456" s="88" t="str">
        <f>IF(N:N&lt;&gt;"APROVADO","N/A",IF(IFERROR(_xlfn.XLOOKUP(P:P,PROJETOS!A:A,PROJETOS!A:A),"INSERIR ID DE PROJETO")="INSERIR ID DE PROJETO","INSERIR ID DE PROJETO","PROJETO INSERIDO"))</f>
        <v>N/A</v>
      </c>
    </row>
    <row r="457" spans="1:18" ht="20.100000000000001" customHeight="1" thickTop="1" thickBot="1" x14ac:dyDescent="0.3">
      <c r="A457" s="109"/>
      <c r="B457" s="84"/>
      <c r="C457" s="84"/>
      <c r="D457" s="115"/>
      <c r="E457" s="132" cm="1">
        <f t="array" ref="E457">_xlfn.XLOOKUP(D457,Tabela2[[#All],[SAP Code]],Tabela2[[#All],[Supplier Name]])</f>
        <v>0</v>
      </c>
      <c r="F457" s="85"/>
      <c r="G457" s="120">
        <v>0</v>
      </c>
      <c r="H457" s="86"/>
      <c r="I457" s="86">
        <v>0</v>
      </c>
      <c r="J457" s="87">
        <f t="shared" si="24"/>
        <v>0</v>
      </c>
      <c r="K457" s="87">
        <f t="shared" si="23"/>
        <v>0</v>
      </c>
      <c r="L457" s="85"/>
      <c r="M457" s="85"/>
      <c r="N457" s="85"/>
      <c r="O457" s="109"/>
      <c r="P457" s="88" t="str">
        <f>IF(D:D&gt;800000000,_xlfn.XLOOKUP(B:B,DROPLIST!G:G,DROPLIST!H:H)&amp;RIGHT(C457,3)&amp;"-"&amp;RIGHT(D457,5),_xlfn.XLOOKUP(B:B,DROPLIST!G:G,DROPLIST!H:H)&amp;RIGHT(C457,3)&amp;"-"&amp;_xlfn.XLOOKUP(D:D,Tabela2[SAP Code],Tabela2[Coluna1]))</f>
        <v>-</v>
      </c>
      <c r="Q457" s="88" t="e">
        <f>_xlfn.XLOOKUP(B:B,DROPLIST!G:G,DROPLIST!H:H) &amp; RIGHT(C457,3) &amp; "-" &amp; RIGHT(D457,5) &amp; "-" &amp; IFERROR(LEFT(#REF!, FIND(" ",#REF!)-1),#REF!) &amp; "-" &amp; _xlfn.XLOOKUP(L:L,DROPLIST!D:D,DROPLIST!E:E)</f>
        <v>#REF!</v>
      </c>
      <c r="R457" s="88" t="str">
        <f>IF(N:N&lt;&gt;"APROVADO","N/A",IF(IFERROR(_xlfn.XLOOKUP(P:P,PROJETOS!A:A,PROJETOS!A:A),"INSERIR ID DE PROJETO")="INSERIR ID DE PROJETO","INSERIR ID DE PROJETO","PROJETO INSERIDO"))</f>
        <v>N/A</v>
      </c>
    </row>
    <row r="458" spans="1:18" ht="20.100000000000001" customHeight="1" thickTop="1" thickBot="1" x14ac:dyDescent="0.3">
      <c r="A458" s="109"/>
      <c r="B458" s="84"/>
      <c r="C458" s="84"/>
      <c r="D458" s="115"/>
      <c r="E458" s="132" cm="1">
        <f t="array" ref="E458">_xlfn.XLOOKUP(D458,Tabela2[[#All],[SAP Code]],Tabela2[[#All],[Supplier Name]])</f>
        <v>0</v>
      </c>
      <c r="F458" s="85"/>
      <c r="G458" s="120">
        <v>0</v>
      </c>
      <c r="H458" s="86"/>
      <c r="I458" s="86">
        <v>0</v>
      </c>
      <c r="J458" s="87">
        <f t="shared" si="24"/>
        <v>0</v>
      </c>
      <c r="K458" s="87">
        <f t="shared" ref="K458:K521" si="25">IF(I458=0,H458,J458)</f>
        <v>0</v>
      </c>
      <c r="L458" s="85"/>
      <c r="M458" s="85"/>
      <c r="N458" s="85"/>
      <c r="O458" s="109"/>
      <c r="P458" s="88" t="str">
        <f>IF(D:D&gt;800000000,_xlfn.XLOOKUP(B:B,DROPLIST!G:G,DROPLIST!H:H)&amp;RIGHT(C458,3)&amp;"-"&amp;RIGHT(D458,5),_xlfn.XLOOKUP(B:B,DROPLIST!G:G,DROPLIST!H:H)&amp;RIGHT(C458,3)&amp;"-"&amp;_xlfn.XLOOKUP(D:D,Tabela2[SAP Code],Tabela2[Coluna1]))</f>
        <v>-</v>
      </c>
      <c r="Q458" s="88" t="e">
        <f>_xlfn.XLOOKUP(B:B,DROPLIST!G:G,DROPLIST!H:H) &amp; RIGHT(C458,3) &amp; "-" &amp; RIGHT(D458,5) &amp; "-" &amp; IFERROR(LEFT(#REF!, FIND(" ",#REF!)-1),#REF!) &amp; "-" &amp; _xlfn.XLOOKUP(L:L,DROPLIST!D:D,DROPLIST!E:E)</f>
        <v>#REF!</v>
      </c>
      <c r="R458" s="88" t="str">
        <f>IF(N:N&lt;&gt;"APROVADO","N/A",IF(IFERROR(_xlfn.XLOOKUP(P:P,PROJETOS!A:A,PROJETOS!A:A),"INSERIR ID DE PROJETO")="INSERIR ID DE PROJETO","INSERIR ID DE PROJETO","PROJETO INSERIDO"))</f>
        <v>N/A</v>
      </c>
    </row>
    <row r="459" spans="1:18" ht="20.100000000000001" customHeight="1" thickTop="1" thickBot="1" x14ac:dyDescent="0.3">
      <c r="A459" s="109"/>
      <c r="B459" s="84"/>
      <c r="C459" s="84"/>
      <c r="D459" s="115"/>
      <c r="E459" s="132" cm="1">
        <f t="array" ref="E459">_xlfn.XLOOKUP(D459,Tabela2[[#All],[SAP Code]],Tabela2[[#All],[Supplier Name]])</f>
        <v>0</v>
      </c>
      <c r="F459" s="85"/>
      <c r="G459" s="120">
        <v>0</v>
      </c>
      <c r="H459" s="86"/>
      <c r="I459" s="86">
        <v>0</v>
      </c>
      <c r="J459" s="87">
        <f t="shared" si="24"/>
        <v>0</v>
      </c>
      <c r="K459" s="87">
        <f t="shared" si="25"/>
        <v>0</v>
      </c>
      <c r="L459" s="85"/>
      <c r="M459" s="85"/>
      <c r="N459" s="85"/>
      <c r="O459" s="109"/>
      <c r="P459" s="88" t="str">
        <f>IF(D:D&gt;800000000,_xlfn.XLOOKUP(B:B,DROPLIST!G:G,DROPLIST!H:H)&amp;RIGHT(C459,3)&amp;"-"&amp;RIGHT(D459,5),_xlfn.XLOOKUP(B:B,DROPLIST!G:G,DROPLIST!H:H)&amp;RIGHT(C459,3)&amp;"-"&amp;_xlfn.XLOOKUP(D:D,Tabela2[SAP Code],Tabela2[Coluna1]))</f>
        <v>-</v>
      </c>
      <c r="Q459" s="88" t="e">
        <f>_xlfn.XLOOKUP(B:B,DROPLIST!G:G,DROPLIST!H:H) &amp; RIGHT(C459,3) &amp; "-" &amp; RIGHT(D459,5) &amp; "-" &amp; IFERROR(LEFT(#REF!, FIND(" ",#REF!)-1),#REF!) &amp; "-" &amp; _xlfn.XLOOKUP(L:L,DROPLIST!D:D,DROPLIST!E:E)</f>
        <v>#REF!</v>
      </c>
      <c r="R459" s="88" t="str">
        <f>IF(N:N&lt;&gt;"APROVADO","N/A",IF(IFERROR(_xlfn.XLOOKUP(P:P,PROJETOS!A:A,PROJETOS!A:A),"INSERIR ID DE PROJETO")="INSERIR ID DE PROJETO","INSERIR ID DE PROJETO","PROJETO INSERIDO"))</f>
        <v>N/A</v>
      </c>
    </row>
    <row r="460" spans="1:18" ht="20.100000000000001" customHeight="1" thickTop="1" thickBot="1" x14ac:dyDescent="0.3">
      <c r="A460" s="109"/>
      <c r="B460" s="84"/>
      <c r="C460" s="84"/>
      <c r="D460" s="115"/>
      <c r="E460" s="132" cm="1">
        <f t="array" ref="E460">_xlfn.XLOOKUP(D460,Tabela2[[#All],[SAP Code]],Tabela2[[#All],[Supplier Name]])</f>
        <v>0</v>
      </c>
      <c r="F460" s="85"/>
      <c r="G460" s="120">
        <v>0</v>
      </c>
      <c r="H460" s="86"/>
      <c r="I460" s="86">
        <v>0</v>
      </c>
      <c r="J460" s="87">
        <f t="shared" si="24"/>
        <v>0</v>
      </c>
      <c r="K460" s="87">
        <f t="shared" si="25"/>
        <v>0</v>
      </c>
      <c r="L460" s="85"/>
      <c r="M460" s="85"/>
      <c r="N460" s="85"/>
      <c r="O460" s="109"/>
      <c r="P460" s="88" t="str">
        <f>IF(D:D&gt;800000000,_xlfn.XLOOKUP(B:B,DROPLIST!G:G,DROPLIST!H:H)&amp;RIGHT(C460,3)&amp;"-"&amp;RIGHT(D460,5),_xlfn.XLOOKUP(B:B,DROPLIST!G:G,DROPLIST!H:H)&amp;RIGHT(C460,3)&amp;"-"&amp;_xlfn.XLOOKUP(D:D,Tabela2[SAP Code],Tabela2[Coluna1]))</f>
        <v>-</v>
      </c>
      <c r="Q460" s="88" t="e">
        <f>_xlfn.XLOOKUP(B:B,DROPLIST!G:G,DROPLIST!H:H) &amp; RIGHT(C460,3) &amp; "-" &amp; RIGHT(D460,5) &amp; "-" &amp; IFERROR(LEFT(#REF!, FIND(" ",#REF!)-1),#REF!) &amp; "-" &amp; _xlfn.XLOOKUP(L:L,DROPLIST!D:D,DROPLIST!E:E)</f>
        <v>#REF!</v>
      </c>
      <c r="R460" s="88" t="str">
        <f>IF(N:N&lt;&gt;"APROVADO","N/A",IF(IFERROR(_xlfn.XLOOKUP(P:P,PROJETOS!A:A,PROJETOS!A:A),"INSERIR ID DE PROJETO")="INSERIR ID DE PROJETO","INSERIR ID DE PROJETO","PROJETO INSERIDO"))</f>
        <v>N/A</v>
      </c>
    </row>
    <row r="461" spans="1:18" ht="20.100000000000001" customHeight="1" thickTop="1" thickBot="1" x14ac:dyDescent="0.3">
      <c r="A461" s="109"/>
      <c r="B461" s="84"/>
      <c r="C461" s="84"/>
      <c r="D461" s="115"/>
      <c r="E461" s="132" cm="1">
        <f t="array" ref="E461">_xlfn.XLOOKUP(D461,Tabela2[[#All],[SAP Code]],Tabela2[[#All],[Supplier Name]])</f>
        <v>0</v>
      </c>
      <c r="F461" s="85"/>
      <c r="G461" s="120">
        <v>0</v>
      </c>
      <c r="H461" s="86"/>
      <c r="I461" s="86">
        <v>0</v>
      </c>
      <c r="J461" s="87">
        <f t="shared" si="24"/>
        <v>0</v>
      </c>
      <c r="K461" s="87">
        <f t="shared" si="25"/>
        <v>0</v>
      </c>
      <c r="L461" s="85"/>
      <c r="M461" s="85"/>
      <c r="N461" s="85"/>
      <c r="O461" s="109"/>
      <c r="P461" s="88" t="str">
        <f>IF(D:D&gt;800000000,_xlfn.XLOOKUP(B:B,DROPLIST!G:G,DROPLIST!H:H)&amp;RIGHT(C461,3)&amp;"-"&amp;RIGHT(D461,5),_xlfn.XLOOKUP(B:B,DROPLIST!G:G,DROPLIST!H:H)&amp;RIGHT(C461,3)&amp;"-"&amp;_xlfn.XLOOKUP(D:D,Tabela2[SAP Code],Tabela2[Coluna1]))</f>
        <v>-</v>
      </c>
      <c r="Q461" s="88" t="e">
        <f>_xlfn.XLOOKUP(B:B,DROPLIST!G:G,DROPLIST!H:H) &amp; RIGHT(C461,3) &amp; "-" &amp; RIGHT(D461,5) &amp; "-" &amp; IFERROR(LEFT(#REF!, FIND(" ",#REF!)-1),#REF!) &amp; "-" &amp; _xlfn.XLOOKUP(L:L,DROPLIST!D:D,DROPLIST!E:E)</f>
        <v>#REF!</v>
      </c>
      <c r="R461" s="88" t="str">
        <f>IF(N:N&lt;&gt;"APROVADO","N/A",IF(IFERROR(_xlfn.XLOOKUP(P:P,PROJETOS!A:A,PROJETOS!A:A),"INSERIR ID DE PROJETO")="INSERIR ID DE PROJETO","INSERIR ID DE PROJETO","PROJETO INSERIDO"))</f>
        <v>N/A</v>
      </c>
    </row>
    <row r="462" spans="1:18" ht="20.100000000000001" customHeight="1" thickTop="1" thickBot="1" x14ac:dyDescent="0.3">
      <c r="A462" s="109"/>
      <c r="B462" s="84"/>
      <c r="C462" s="84"/>
      <c r="D462" s="115"/>
      <c r="E462" s="132" cm="1">
        <f t="array" ref="E462">_xlfn.XLOOKUP(D462,Tabela2[[#All],[SAP Code]],Tabela2[[#All],[Supplier Name]])</f>
        <v>0</v>
      </c>
      <c r="F462" s="85"/>
      <c r="G462" s="120">
        <v>0</v>
      </c>
      <c r="H462" s="86"/>
      <c r="I462" s="86">
        <v>0</v>
      </c>
      <c r="J462" s="87">
        <f t="shared" si="24"/>
        <v>0</v>
      </c>
      <c r="K462" s="87">
        <f t="shared" si="25"/>
        <v>0</v>
      </c>
      <c r="L462" s="85"/>
      <c r="M462" s="85"/>
      <c r="N462" s="85"/>
      <c r="O462" s="109"/>
      <c r="P462" s="88" t="str">
        <f>IF(D:D&gt;800000000,_xlfn.XLOOKUP(B:B,DROPLIST!G:G,DROPLIST!H:H)&amp;RIGHT(C462,3)&amp;"-"&amp;RIGHT(D462,5),_xlfn.XLOOKUP(B:B,DROPLIST!G:G,DROPLIST!H:H)&amp;RIGHT(C462,3)&amp;"-"&amp;_xlfn.XLOOKUP(D:D,Tabela2[SAP Code],Tabela2[Coluna1]))</f>
        <v>-</v>
      </c>
      <c r="Q462" s="88" t="e">
        <f>_xlfn.XLOOKUP(B:B,DROPLIST!G:G,DROPLIST!H:H) &amp; RIGHT(C462,3) &amp; "-" &amp; RIGHT(D462,5) &amp; "-" &amp; IFERROR(LEFT(#REF!, FIND(" ",#REF!)-1),#REF!) &amp; "-" &amp; _xlfn.XLOOKUP(L:L,DROPLIST!D:D,DROPLIST!E:E)</f>
        <v>#REF!</v>
      </c>
      <c r="R462" s="88" t="str">
        <f>IF(N:N&lt;&gt;"APROVADO","N/A",IF(IFERROR(_xlfn.XLOOKUP(P:P,PROJETOS!A:A,PROJETOS!A:A),"INSERIR ID DE PROJETO")="INSERIR ID DE PROJETO","INSERIR ID DE PROJETO","PROJETO INSERIDO"))</f>
        <v>N/A</v>
      </c>
    </row>
    <row r="463" spans="1:18" ht="20.100000000000001" customHeight="1" thickTop="1" thickBot="1" x14ac:dyDescent="0.3">
      <c r="A463" s="109"/>
      <c r="B463" s="84"/>
      <c r="C463" s="84"/>
      <c r="D463" s="115"/>
      <c r="E463" s="132" cm="1">
        <f t="array" ref="E463">_xlfn.XLOOKUP(D463,Tabela2[[#All],[SAP Code]],Tabela2[[#All],[Supplier Name]])</f>
        <v>0</v>
      </c>
      <c r="F463" s="85"/>
      <c r="G463" s="120">
        <v>0</v>
      </c>
      <c r="H463" s="86"/>
      <c r="I463" s="86">
        <v>0</v>
      </c>
      <c r="J463" s="87">
        <f t="shared" si="24"/>
        <v>0</v>
      </c>
      <c r="K463" s="87">
        <f t="shared" si="25"/>
        <v>0</v>
      </c>
      <c r="L463" s="85"/>
      <c r="M463" s="85"/>
      <c r="N463" s="85"/>
      <c r="O463" s="109"/>
      <c r="P463" s="88" t="str">
        <f>IF(D:D&gt;800000000,_xlfn.XLOOKUP(B:B,DROPLIST!G:G,DROPLIST!H:H)&amp;RIGHT(C463,3)&amp;"-"&amp;RIGHT(D463,5),_xlfn.XLOOKUP(B:B,DROPLIST!G:G,DROPLIST!H:H)&amp;RIGHT(C463,3)&amp;"-"&amp;_xlfn.XLOOKUP(D:D,Tabela2[SAP Code],Tabela2[Coluna1]))</f>
        <v>-</v>
      </c>
      <c r="Q463" s="88" t="e">
        <f>_xlfn.XLOOKUP(B:B,DROPLIST!G:G,DROPLIST!H:H) &amp; RIGHT(C463,3) &amp; "-" &amp; RIGHT(D463,5) &amp; "-" &amp; IFERROR(LEFT(#REF!, FIND(" ",#REF!)-1),#REF!) &amp; "-" &amp; _xlfn.XLOOKUP(L:L,DROPLIST!D:D,DROPLIST!E:E)</f>
        <v>#REF!</v>
      </c>
      <c r="R463" s="88" t="str">
        <f>IF(N:N&lt;&gt;"APROVADO","N/A",IF(IFERROR(_xlfn.XLOOKUP(P:P,PROJETOS!A:A,PROJETOS!A:A),"INSERIR ID DE PROJETO")="INSERIR ID DE PROJETO","INSERIR ID DE PROJETO","PROJETO INSERIDO"))</f>
        <v>N/A</v>
      </c>
    </row>
    <row r="464" spans="1:18" ht="20.100000000000001" customHeight="1" thickTop="1" thickBot="1" x14ac:dyDescent="0.3">
      <c r="A464" s="109"/>
      <c r="B464" s="84"/>
      <c r="C464" s="84"/>
      <c r="D464" s="115"/>
      <c r="E464" s="132" cm="1">
        <f t="array" ref="E464">_xlfn.XLOOKUP(D464,Tabela2[[#All],[SAP Code]],Tabela2[[#All],[Supplier Name]])</f>
        <v>0</v>
      </c>
      <c r="F464" s="85"/>
      <c r="G464" s="120">
        <v>0</v>
      </c>
      <c r="H464" s="86"/>
      <c r="I464" s="86">
        <v>0</v>
      </c>
      <c r="J464" s="87">
        <f t="shared" si="24"/>
        <v>0</v>
      </c>
      <c r="K464" s="87">
        <f t="shared" si="25"/>
        <v>0</v>
      </c>
      <c r="L464" s="85"/>
      <c r="M464" s="85"/>
      <c r="N464" s="85"/>
      <c r="O464" s="109"/>
      <c r="P464" s="88" t="str">
        <f>IF(D:D&gt;800000000,_xlfn.XLOOKUP(B:B,DROPLIST!G:G,DROPLIST!H:H)&amp;RIGHT(C464,3)&amp;"-"&amp;RIGHT(D464,5),_xlfn.XLOOKUP(B:B,DROPLIST!G:G,DROPLIST!H:H)&amp;RIGHT(C464,3)&amp;"-"&amp;_xlfn.XLOOKUP(D:D,Tabela2[SAP Code],Tabela2[Coluna1]))</f>
        <v>-</v>
      </c>
      <c r="Q464" s="88" t="e">
        <f>_xlfn.XLOOKUP(B:B,DROPLIST!G:G,DROPLIST!H:H) &amp; RIGHT(C464,3) &amp; "-" &amp; RIGHT(D464,5) &amp; "-" &amp; IFERROR(LEFT(#REF!, FIND(" ",#REF!)-1),#REF!) &amp; "-" &amp; _xlfn.XLOOKUP(L:L,DROPLIST!D:D,DROPLIST!E:E)</f>
        <v>#REF!</v>
      </c>
      <c r="R464" s="88" t="str">
        <f>IF(N:N&lt;&gt;"APROVADO","N/A",IF(IFERROR(_xlfn.XLOOKUP(P:P,PROJETOS!A:A,PROJETOS!A:A),"INSERIR ID DE PROJETO")="INSERIR ID DE PROJETO","INSERIR ID DE PROJETO","PROJETO INSERIDO"))</f>
        <v>N/A</v>
      </c>
    </row>
    <row r="465" spans="1:18" ht="20.100000000000001" customHeight="1" thickTop="1" thickBot="1" x14ac:dyDescent="0.3">
      <c r="A465" s="109"/>
      <c r="B465" s="84"/>
      <c r="C465" s="84"/>
      <c r="D465" s="115"/>
      <c r="E465" s="132" cm="1">
        <f t="array" ref="E465">_xlfn.XLOOKUP(D465,Tabela2[[#All],[SAP Code]],Tabela2[[#All],[Supplier Name]])</f>
        <v>0</v>
      </c>
      <c r="F465" s="85"/>
      <c r="G465" s="120">
        <v>0</v>
      </c>
      <c r="H465" s="86"/>
      <c r="I465" s="86">
        <v>0</v>
      </c>
      <c r="J465" s="87">
        <f t="shared" si="24"/>
        <v>0</v>
      </c>
      <c r="K465" s="87">
        <f t="shared" si="25"/>
        <v>0</v>
      </c>
      <c r="L465" s="85"/>
      <c r="M465" s="85"/>
      <c r="N465" s="85"/>
      <c r="O465" s="109"/>
      <c r="P465" s="88" t="str">
        <f>IF(D:D&gt;800000000,_xlfn.XLOOKUP(B:B,DROPLIST!G:G,DROPLIST!H:H)&amp;RIGHT(C465,3)&amp;"-"&amp;RIGHT(D465,5),_xlfn.XLOOKUP(B:B,DROPLIST!G:G,DROPLIST!H:H)&amp;RIGHT(C465,3)&amp;"-"&amp;_xlfn.XLOOKUP(D:D,Tabela2[SAP Code],Tabela2[Coluna1]))</f>
        <v>-</v>
      </c>
      <c r="Q465" s="88" t="e">
        <f>_xlfn.XLOOKUP(B:B,DROPLIST!G:G,DROPLIST!H:H) &amp; RIGHT(C465,3) &amp; "-" &amp; RIGHT(D465,5) &amp; "-" &amp; IFERROR(LEFT(#REF!, FIND(" ",#REF!)-1),#REF!) &amp; "-" &amp; _xlfn.XLOOKUP(L:L,DROPLIST!D:D,DROPLIST!E:E)</f>
        <v>#REF!</v>
      </c>
      <c r="R465" s="88" t="str">
        <f>IF(N:N&lt;&gt;"APROVADO","N/A",IF(IFERROR(_xlfn.XLOOKUP(P:P,PROJETOS!A:A,PROJETOS!A:A),"INSERIR ID DE PROJETO")="INSERIR ID DE PROJETO","INSERIR ID DE PROJETO","PROJETO INSERIDO"))</f>
        <v>N/A</v>
      </c>
    </row>
    <row r="466" spans="1:18" ht="20.100000000000001" customHeight="1" thickTop="1" thickBot="1" x14ac:dyDescent="0.3">
      <c r="A466" s="109"/>
      <c r="B466" s="84"/>
      <c r="C466" s="84"/>
      <c r="D466" s="115"/>
      <c r="E466" s="132" cm="1">
        <f t="array" ref="E466">_xlfn.XLOOKUP(D466,Tabela2[[#All],[SAP Code]],Tabela2[[#All],[Supplier Name]])</f>
        <v>0</v>
      </c>
      <c r="F466" s="85"/>
      <c r="G466" s="120">
        <v>0</v>
      </c>
      <c r="H466" s="86"/>
      <c r="I466" s="86">
        <v>0</v>
      </c>
      <c r="J466" s="87">
        <f t="shared" si="24"/>
        <v>0</v>
      </c>
      <c r="K466" s="87">
        <f t="shared" si="25"/>
        <v>0</v>
      </c>
      <c r="L466" s="85"/>
      <c r="M466" s="85"/>
      <c r="N466" s="85"/>
      <c r="O466" s="109"/>
      <c r="P466" s="88" t="str">
        <f>IF(D:D&gt;800000000,_xlfn.XLOOKUP(B:B,DROPLIST!G:G,DROPLIST!H:H)&amp;RIGHT(C466,3)&amp;"-"&amp;RIGHT(D466,5),_xlfn.XLOOKUP(B:B,DROPLIST!G:G,DROPLIST!H:H)&amp;RIGHT(C466,3)&amp;"-"&amp;_xlfn.XLOOKUP(D:D,Tabela2[SAP Code],Tabela2[Coluna1]))</f>
        <v>-</v>
      </c>
      <c r="Q466" s="88" t="e">
        <f>_xlfn.XLOOKUP(B:B,DROPLIST!G:G,DROPLIST!H:H) &amp; RIGHT(C466,3) &amp; "-" &amp; RIGHT(D466,5) &amp; "-" &amp; IFERROR(LEFT(#REF!, FIND(" ",#REF!)-1),#REF!) &amp; "-" &amp; _xlfn.XLOOKUP(L:L,DROPLIST!D:D,DROPLIST!E:E)</f>
        <v>#REF!</v>
      </c>
      <c r="R466" s="88" t="str">
        <f>IF(N:N&lt;&gt;"APROVADO","N/A",IF(IFERROR(_xlfn.XLOOKUP(P:P,PROJETOS!A:A,PROJETOS!A:A),"INSERIR ID DE PROJETO")="INSERIR ID DE PROJETO","INSERIR ID DE PROJETO","PROJETO INSERIDO"))</f>
        <v>N/A</v>
      </c>
    </row>
    <row r="467" spans="1:18" ht="20.100000000000001" customHeight="1" thickTop="1" thickBot="1" x14ac:dyDescent="0.3">
      <c r="A467" s="109"/>
      <c r="B467" s="84"/>
      <c r="C467" s="84"/>
      <c r="D467" s="115"/>
      <c r="E467" s="132" cm="1">
        <f t="array" ref="E467">_xlfn.XLOOKUP(D467,Tabela2[[#All],[SAP Code]],Tabela2[[#All],[Supplier Name]])</f>
        <v>0</v>
      </c>
      <c r="F467" s="85"/>
      <c r="G467" s="120">
        <v>0</v>
      </c>
      <c r="H467" s="86"/>
      <c r="I467" s="86">
        <v>0</v>
      </c>
      <c r="J467" s="87">
        <f t="shared" si="24"/>
        <v>0</v>
      </c>
      <c r="K467" s="87">
        <f t="shared" si="25"/>
        <v>0</v>
      </c>
      <c r="L467" s="85"/>
      <c r="M467" s="85"/>
      <c r="N467" s="85"/>
      <c r="O467" s="109"/>
      <c r="P467" s="88" t="str">
        <f>IF(D:D&gt;800000000,_xlfn.XLOOKUP(B:B,DROPLIST!G:G,DROPLIST!H:H)&amp;RIGHT(C467,3)&amp;"-"&amp;RIGHT(D467,5),_xlfn.XLOOKUP(B:B,DROPLIST!G:G,DROPLIST!H:H)&amp;RIGHT(C467,3)&amp;"-"&amp;_xlfn.XLOOKUP(D:D,Tabela2[SAP Code],Tabela2[Coluna1]))</f>
        <v>-</v>
      </c>
      <c r="Q467" s="88" t="e">
        <f>_xlfn.XLOOKUP(B:B,DROPLIST!G:G,DROPLIST!H:H) &amp; RIGHT(C467,3) &amp; "-" &amp; RIGHT(D467,5) &amp; "-" &amp; IFERROR(LEFT(#REF!, FIND(" ",#REF!)-1),#REF!) &amp; "-" &amp; _xlfn.XLOOKUP(L:L,DROPLIST!D:D,DROPLIST!E:E)</f>
        <v>#REF!</v>
      </c>
      <c r="R467" s="88" t="str">
        <f>IF(N:N&lt;&gt;"APROVADO","N/A",IF(IFERROR(_xlfn.XLOOKUP(P:P,PROJETOS!A:A,PROJETOS!A:A),"INSERIR ID DE PROJETO")="INSERIR ID DE PROJETO","INSERIR ID DE PROJETO","PROJETO INSERIDO"))</f>
        <v>N/A</v>
      </c>
    </row>
    <row r="468" spans="1:18" ht="20.100000000000001" customHeight="1" thickTop="1" thickBot="1" x14ac:dyDescent="0.3">
      <c r="A468" s="109"/>
      <c r="B468" s="84"/>
      <c r="C468" s="84"/>
      <c r="D468" s="115"/>
      <c r="E468" s="132" cm="1">
        <f t="array" ref="E468">_xlfn.XLOOKUP(D468,Tabela2[[#All],[SAP Code]],Tabela2[[#All],[Supplier Name]])</f>
        <v>0</v>
      </c>
      <c r="F468" s="85"/>
      <c r="G468" s="120">
        <v>0</v>
      </c>
      <c r="H468" s="86"/>
      <c r="I468" s="86">
        <v>0</v>
      </c>
      <c r="J468" s="87">
        <f t="shared" si="24"/>
        <v>0</v>
      </c>
      <c r="K468" s="87">
        <f t="shared" si="25"/>
        <v>0</v>
      </c>
      <c r="L468" s="85"/>
      <c r="M468" s="85"/>
      <c r="N468" s="85"/>
      <c r="O468" s="109"/>
      <c r="P468" s="88" t="str">
        <f>IF(D:D&gt;800000000,_xlfn.XLOOKUP(B:B,DROPLIST!G:G,DROPLIST!H:H)&amp;RIGHT(C468,3)&amp;"-"&amp;RIGHT(D468,5),_xlfn.XLOOKUP(B:B,DROPLIST!G:G,DROPLIST!H:H)&amp;RIGHT(C468,3)&amp;"-"&amp;_xlfn.XLOOKUP(D:D,Tabela2[SAP Code],Tabela2[Coluna1]))</f>
        <v>-</v>
      </c>
      <c r="Q468" s="88" t="e">
        <f>_xlfn.XLOOKUP(B:B,DROPLIST!G:G,DROPLIST!H:H) &amp; RIGHT(C468,3) &amp; "-" &amp; RIGHT(D468,5) &amp; "-" &amp; IFERROR(LEFT(#REF!, FIND(" ",#REF!)-1),#REF!) &amp; "-" &amp; _xlfn.XLOOKUP(L:L,DROPLIST!D:D,DROPLIST!E:E)</f>
        <v>#REF!</v>
      </c>
      <c r="R468" s="88" t="str">
        <f>IF(N:N&lt;&gt;"APROVADO","N/A",IF(IFERROR(_xlfn.XLOOKUP(P:P,PROJETOS!A:A,PROJETOS!A:A),"INSERIR ID DE PROJETO")="INSERIR ID DE PROJETO","INSERIR ID DE PROJETO","PROJETO INSERIDO"))</f>
        <v>N/A</v>
      </c>
    </row>
    <row r="469" spans="1:18" ht="20.100000000000001" customHeight="1" thickTop="1" thickBot="1" x14ac:dyDescent="0.3">
      <c r="A469" s="109"/>
      <c r="B469" s="84"/>
      <c r="C469" s="84"/>
      <c r="D469" s="115"/>
      <c r="E469" s="132" cm="1">
        <f t="array" ref="E469">_xlfn.XLOOKUP(D469,Tabela2[[#All],[SAP Code]],Tabela2[[#All],[Supplier Name]])</f>
        <v>0</v>
      </c>
      <c r="F469" s="85"/>
      <c r="G469" s="120">
        <v>0</v>
      </c>
      <c r="H469" s="86"/>
      <c r="I469" s="86">
        <v>0</v>
      </c>
      <c r="J469" s="87">
        <f t="shared" si="24"/>
        <v>0</v>
      </c>
      <c r="K469" s="87">
        <f t="shared" si="25"/>
        <v>0</v>
      </c>
      <c r="L469" s="85"/>
      <c r="M469" s="85"/>
      <c r="N469" s="85"/>
      <c r="O469" s="109"/>
      <c r="P469" s="88" t="str">
        <f>IF(D:D&gt;800000000,_xlfn.XLOOKUP(B:B,DROPLIST!G:G,DROPLIST!H:H)&amp;RIGHT(C469,3)&amp;"-"&amp;RIGHT(D469,5),_xlfn.XLOOKUP(B:B,DROPLIST!G:G,DROPLIST!H:H)&amp;RIGHT(C469,3)&amp;"-"&amp;_xlfn.XLOOKUP(D:D,Tabela2[SAP Code],Tabela2[Coluna1]))</f>
        <v>-</v>
      </c>
      <c r="Q469" s="88" t="e">
        <f>_xlfn.XLOOKUP(B:B,DROPLIST!G:G,DROPLIST!H:H) &amp; RIGHT(C469,3) &amp; "-" &amp; RIGHT(D469,5) &amp; "-" &amp; IFERROR(LEFT(#REF!, FIND(" ",#REF!)-1),#REF!) &amp; "-" &amp; _xlfn.XLOOKUP(L:L,DROPLIST!D:D,DROPLIST!E:E)</f>
        <v>#REF!</v>
      </c>
      <c r="R469" s="88" t="str">
        <f>IF(N:N&lt;&gt;"APROVADO","N/A",IF(IFERROR(_xlfn.XLOOKUP(P:P,PROJETOS!A:A,PROJETOS!A:A),"INSERIR ID DE PROJETO")="INSERIR ID DE PROJETO","INSERIR ID DE PROJETO","PROJETO INSERIDO"))</f>
        <v>N/A</v>
      </c>
    </row>
    <row r="470" spans="1:18" ht="20.100000000000001" customHeight="1" thickTop="1" thickBot="1" x14ac:dyDescent="0.3">
      <c r="A470" s="109"/>
      <c r="B470" s="84"/>
      <c r="C470" s="84"/>
      <c r="D470" s="115"/>
      <c r="E470" s="132" cm="1">
        <f t="array" ref="E470">_xlfn.XLOOKUP(D470,Tabela2[[#All],[SAP Code]],Tabela2[[#All],[Supplier Name]])</f>
        <v>0</v>
      </c>
      <c r="F470" s="85"/>
      <c r="G470" s="120">
        <v>0</v>
      </c>
      <c r="H470" s="86"/>
      <c r="I470" s="86">
        <v>0</v>
      </c>
      <c r="J470" s="87">
        <f t="shared" si="24"/>
        <v>0</v>
      </c>
      <c r="K470" s="87">
        <f t="shared" si="25"/>
        <v>0</v>
      </c>
      <c r="L470" s="85"/>
      <c r="M470" s="85"/>
      <c r="N470" s="85"/>
      <c r="O470" s="109"/>
      <c r="P470" s="88" t="str">
        <f>IF(D:D&gt;800000000,_xlfn.XLOOKUP(B:B,DROPLIST!G:G,DROPLIST!H:H)&amp;RIGHT(C470,3)&amp;"-"&amp;RIGHT(D470,5),_xlfn.XLOOKUP(B:B,DROPLIST!G:G,DROPLIST!H:H)&amp;RIGHT(C470,3)&amp;"-"&amp;_xlfn.XLOOKUP(D:D,Tabela2[SAP Code],Tabela2[Coluna1]))</f>
        <v>-</v>
      </c>
      <c r="Q470" s="88" t="e">
        <f>_xlfn.XLOOKUP(B:B,DROPLIST!G:G,DROPLIST!H:H) &amp; RIGHT(C470,3) &amp; "-" &amp; RIGHT(D470,5) &amp; "-" &amp; IFERROR(LEFT(#REF!, FIND(" ",#REF!)-1),#REF!) &amp; "-" &amp; _xlfn.XLOOKUP(L:L,DROPLIST!D:D,DROPLIST!E:E)</f>
        <v>#REF!</v>
      </c>
      <c r="R470" s="88" t="str">
        <f>IF(N:N&lt;&gt;"APROVADO","N/A",IF(IFERROR(_xlfn.XLOOKUP(P:P,PROJETOS!A:A,PROJETOS!A:A),"INSERIR ID DE PROJETO")="INSERIR ID DE PROJETO","INSERIR ID DE PROJETO","PROJETO INSERIDO"))</f>
        <v>N/A</v>
      </c>
    </row>
    <row r="471" spans="1:18" ht="20.100000000000001" customHeight="1" thickTop="1" thickBot="1" x14ac:dyDescent="0.3">
      <c r="A471" s="109"/>
      <c r="B471" s="84"/>
      <c r="C471" s="84"/>
      <c r="D471" s="115"/>
      <c r="E471" s="132" cm="1">
        <f t="array" ref="E471">_xlfn.XLOOKUP(D471,Tabela2[[#All],[SAP Code]],Tabela2[[#All],[Supplier Name]])</f>
        <v>0</v>
      </c>
      <c r="F471" s="85"/>
      <c r="G471" s="120">
        <v>0</v>
      </c>
      <c r="H471" s="86"/>
      <c r="I471" s="86">
        <v>0</v>
      </c>
      <c r="J471" s="87">
        <f t="shared" si="24"/>
        <v>0</v>
      </c>
      <c r="K471" s="87">
        <f t="shared" si="25"/>
        <v>0</v>
      </c>
      <c r="L471" s="85"/>
      <c r="M471" s="85"/>
      <c r="N471" s="85"/>
      <c r="O471" s="109"/>
      <c r="P471" s="88" t="str">
        <f>IF(D:D&gt;800000000,_xlfn.XLOOKUP(B:B,DROPLIST!G:G,DROPLIST!H:H)&amp;RIGHT(C471,3)&amp;"-"&amp;RIGHT(D471,5),_xlfn.XLOOKUP(B:B,DROPLIST!G:G,DROPLIST!H:H)&amp;RIGHT(C471,3)&amp;"-"&amp;_xlfn.XLOOKUP(D:D,Tabela2[SAP Code],Tabela2[Coluna1]))</f>
        <v>-</v>
      </c>
      <c r="Q471" s="88" t="e">
        <f>_xlfn.XLOOKUP(B:B,DROPLIST!G:G,DROPLIST!H:H) &amp; RIGHT(C471,3) &amp; "-" &amp; RIGHT(D471,5) &amp; "-" &amp; IFERROR(LEFT(#REF!, FIND(" ",#REF!)-1),#REF!) &amp; "-" &amp; _xlfn.XLOOKUP(L:L,DROPLIST!D:D,DROPLIST!E:E)</f>
        <v>#REF!</v>
      </c>
      <c r="R471" s="88" t="str">
        <f>IF(N:N&lt;&gt;"APROVADO","N/A",IF(IFERROR(_xlfn.XLOOKUP(P:P,PROJETOS!A:A,PROJETOS!A:A),"INSERIR ID DE PROJETO")="INSERIR ID DE PROJETO","INSERIR ID DE PROJETO","PROJETO INSERIDO"))</f>
        <v>N/A</v>
      </c>
    </row>
    <row r="472" spans="1:18" ht="20.100000000000001" customHeight="1" thickTop="1" thickBot="1" x14ac:dyDescent="0.3">
      <c r="A472" s="109"/>
      <c r="B472" s="84"/>
      <c r="C472" s="84"/>
      <c r="D472" s="115"/>
      <c r="E472" s="132" cm="1">
        <f t="array" ref="E472">_xlfn.XLOOKUP(D472,Tabela2[[#All],[SAP Code]],Tabela2[[#All],[Supplier Name]])</f>
        <v>0</v>
      </c>
      <c r="F472" s="85"/>
      <c r="G472" s="120">
        <v>0</v>
      </c>
      <c r="H472" s="86"/>
      <c r="I472" s="86">
        <v>0</v>
      </c>
      <c r="J472" s="87">
        <f t="shared" si="24"/>
        <v>0</v>
      </c>
      <c r="K472" s="87">
        <f t="shared" si="25"/>
        <v>0</v>
      </c>
      <c r="L472" s="85"/>
      <c r="M472" s="85"/>
      <c r="N472" s="85"/>
      <c r="O472" s="109"/>
      <c r="P472" s="88" t="str">
        <f>IF(D:D&gt;800000000,_xlfn.XLOOKUP(B:B,DROPLIST!G:G,DROPLIST!H:H)&amp;RIGHT(C472,3)&amp;"-"&amp;RIGHT(D472,5),_xlfn.XLOOKUP(B:B,DROPLIST!G:G,DROPLIST!H:H)&amp;RIGHT(C472,3)&amp;"-"&amp;_xlfn.XLOOKUP(D:D,Tabela2[SAP Code],Tabela2[Coluna1]))</f>
        <v>-</v>
      </c>
      <c r="Q472" s="88" t="e">
        <f>_xlfn.XLOOKUP(B:B,DROPLIST!G:G,DROPLIST!H:H) &amp; RIGHT(C472,3) &amp; "-" &amp; RIGHT(D472,5) &amp; "-" &amp; IFERROR(LEFT(#REF!, FIND(" ",#REF!)-1),#REF!) &amp; "-" &amp; _xlfn.XLOOKUP(L:L,DROPLIST!D:D,DROPLIST!E:E)</f>
        <v>#REF!</v>
      </c>
      <c r="R472" s="88" t="str">
        <f>IF(N:N&lt;&gt;"APROVADO","N/A",IF(IFERROR(_xlfn.XLOOKUP(P:P,PROJETOS!A:A,PROJETOS!A:A),"INSERIR ID DE PROJETO")="INSERIR ID DE PROJETO","INSERIR ID DE PROJETO","PROJETO INSERIDO"))</f>
        <v>N/A</v>
      </c>
    </row>
    <row r="473" spans="1:18" ht="20.100000000000001" customHeight="1" thickTop="1" thickBot="1" x14ac:dyDescent="0.3">
      <c r="A473" s="109"/>
      <c r="B473" s="84"/>
      <c r="C473" s="84"/>
      <c r="D473" s="115"/>
      <c r="E473" s="132" cm="1">
        <f t="array" ref="E473">_xlfn.XLOOKUP(D473,Tabela2[[#All],[SAP Code]],Tabela2[[#All],[Supplier Name]])</f>
        <v>0</v>
      </c>
      <c r="F473" s="85"/>
      <c r="G473" s="120">
        <v>0</v>
      </c>
      <c r="H473" s="86"/>
      <c r="I473" s="86">
        <v>0</v>
      </c>
      <c r="J473" s="87">
        <f t="shared" si="24"/>
        <v>0</v>
      </c>
      <c r="K473" s="87">
        <f t="shared" si="25"/>
        <v>0</v>
      </c>
      <c r="L473" s="85"/>
      <c r="M473" s="85"/>
      <c r="N473" s="85"/>
      <c r="O473" s="109"/>
      <c r="P473" s="88" t="str">
        <f>IF(D:D&gt;800000000,_xlfn.XLOOKUP(B:B,DROPLIST!G:G,DROPLIST!H:H)&amp;RIGHT(C473,3)&amp;"-"&amp;RIGHT(D473,5),_xlfn.XLOOKUP(B:B,DROPLIST!G:G,DROPLIST!H:H)&amp;RIGHT(C473,3)&amp;"-"&amp;_xlfn.XLOOKUP(D:D,Tabela2[SAP Code],Tabela2[Coluna1]))</f>
        <v>-</v>
      </c>
      <c r="Q473" s="88" t="e">
        <f>_xlfn.XLOOKUP(B:B,DROPLIST!G:G,DROPLIST!H:H) &amp; RIGHT(C473,3) &amp; "-" &amp; RIGHT(D473,5) &amp; "-" &amp; IFERROR(LEFT(#REF!, FIND(" ",#REF!)-1),#REF!) &amp; "-" &amp; _xlfn.XLOOKUP(L:L,DROPLIST!D:D,DROPLIST!E:E)</f>
        <v>#REF!</v>
      </c>
      <c r="R473" s="88" t="str">
        <f>IF(N:N&lt;&gt;"APROVADO","N/A",IF(IFERROR(_xlfn.XLOOKUP(P:P,PROJETOS!A:A,PROJETOS!A:A),"INSERIR ID DE PROJETO")="INSERIR ID DE PROJETO","INSERIR ID DE PROJETO","PROJETO INSERIDO"))</f>
        <v>N/A</v>
      </c>
    </row>
    <row r="474" spans="1:18" ht="20.100000000000001" customHeight="1" thickTop="1" thickBot="1" x14ac:dyDescent="0.3">
      <c r="A474" s="109"/>
      <c r="B474" s="84"/>
      <c r="C474" s="84"/>
      <c r="D474" s="115"/>
      <c r="E474" s="132" cm="1">
        <f t="array" ref="E474">_xlfn.XLOOKUP(D474,Tabela2[[#All],[SAP Code]],Tabela2[[#All],[Supplier Name]])</f>
        <v>0</v>
      </c>
      <c r="F474" s="85"/>
      <c r="G474" s="120">
        <v>0</v>
      </c>
      <c r="H474" s="86"/>
      <c r="I474" s="86">
        <v>0</v>
      </c>
      <c r="J474" s="87">
        <f t="shared" si="24"/>
        <v>0</v>
      </c>
      <c r="K474" s="87">
        <f t="shared" si="25"/>
        <v>0</v>
      </c>
      <c r="L474" s="85"/>
      <c r="M474" s="85"/>
      <c r="N474" s="85"/>
      <c r="O474" s="109"/>
      <c r="P474" s="88" t="str">
        <f>IF(D:D&gt;800000000,_xlfn.XLOOKUP(B:B,DROPLIST!G:G,DROPLIST!H:H)&amp;RIGHT(C474,3)&amp;"-"&amp;RIGHT(D474,5),_xlfn.XLOOKUP(B:B,DROPLIST!G:G,DROPLIST!H:H)&amp;RIGHT(C474,3)&amp;"-"&amp;_xlfn.XLOOKUP(D:D,Tabela2[SAP Code],Tabela2[Coluna1]))</f>
        <v>-</v>
      </c>
      <c r="Q474" s="88" t="e">
        <f>_xlfn.XLOOKUP(B:B,DROPLIST!G:G,DROPLIST!H:H) &amp; RIGHT(C474,3) &amp; "-" &amp; RIGHT(D474,5) &amp; "-" &amp; IFERROR(LEFT(#REF!, FIND(" ",#REF!)-1),#REF!) &amp; "-" &amp; _xlfn.XLOOKUP(L:L,DROPLIST!D:D,DROPLIST!E:E)</f>
        <v>#REF!</v>
      </c>
      <c r="R474" s="88" t="str">
        <f>IF(N:N&lt;&gt;"APROVADO","N/A",IF(IFERROR(_xlfn.XLOOKUP(P:P,PROJETOS!A:A,PROJETOS!A:A),"INSERIR ID DE PROJETO")="INSERIR ID DE PROJETO","INSERIR ID DE PROJETO","PROJETO INSERIDO"))</f>
        <v>N/A</v>
      </c>
    </row>
    <row r="475" spans="1:18" ht="20.100000000000001" customHeight="1" thickTop="1" thickBot="1" x14ac:dyDescent="0.3">
      <c r="A475" s="109"/>
      <c r="B475" s="84"/>
      <c r="C475" s="84"/>
      <c r="D475" s="115"/>
      <c r="E475" s="132" cm="1">
        <f t="array" ref="E475">_xlfn.XLOOKUP(D475,Tabela2[[#All],[SAP Code]],Tabela2[[#All],[Supplier Name]])</f>
        <v>0</v>
      </c>
      <c r="F475" s="85"/>
      <c r="G475" s="120">
        <v>0</v>
      </c>
      <c r="H475" s="86"/>
      <c r="I475" s="86">
        <v>0</v>
      </c>
      <c r="J475" s="87">
        <f t="shared" si="24"/>
        <v>0</v>
      </c>
      <c r="K475" s="87">
        <f t="shared" si="25"/>
        <v>0</v>
      </c>
      <c r="L475" s="85"/>
      <c r="M475" s="85"/>
      <c r="N475" s="85"/>
      <c r="O475" s="109"/>
      <c r="P475" s="88" t="str">
        <f>IF(D:D&gt;800000000,_xlfn.XLOOKUP(B:B,DROPLIST!G:G,DROPLIST!H:H)&amp;RIGHT(C475,3)&amp;"-"&amp;RIGHT(D475,5),_xlfn.XLOOKUP(B:B,DROPLIST!G:G,DROPLIST!H:H)&amp;RIGHT(C475,3)&amp;"-"&amp;_xlfn.XLOOKUP(D:D,Tabela2[SAP Code],Tabela2[Coluna1]))</f>
        <v>-</v>
      </c>
      <c r="Q475" s="88" t="e">
        <f>_xlfn.XLOOKUP(B:B,DROPLIST!G:G,DROPLIST!H:H) &amp; RIGHT(C475,3) &amp; "-" &amp; RIGHT(D475,5) &amp; "-" &amp; IFERROR(LEFT(#REF!, FIND(" ",#REF!)-1),#REF!) &amp; "-" &amp; _xlfn.XLOOKUP(L:L,DROPLIST!D:D,DROPLIST!E:E)</f>
        <v>#REF!</v>
      </c>
      <c r="R475" s="88" t="str">
        <f>IF(N:N&lt;&gt;"APROVADO","N/A",IF(IFERROR(_xlfn.XLOOKUP(P:P,PROJETOS!A:A,PROJETOS!A:A),"INSERIR ID DE PROJETO")="INSERIR ID DE PROJETO","INSERIR ID DE PROJETO","PROJETO INSERIDO"))</f>
        <v>N/A</v>
      </c>
    </row>
    <row r="476" spans="1:18" ht="20.100000000000001" customHeight="1" thickTop="1" thickBot="1" x14ac:dyDescent="0.3">
      <c r="A476" s="109"/>
      <c r="B476" s="84"/>
      <c r="C476" s="84"/>
      <c r="D476" s="115"/>
      <c r="E476" s="132" cm="1">
        <f t="array" ref="E476">_xlfn.XLOOKUP(D476,Tabela2[[#All],[SAP Code]],Tabela2[[#All],[Supplier Name]])</f>
        <v>0</v>
      </c>
      <c r="F476" s="85"/>
      <c r="G476" s="120">
        <v>0</v>
      </c>
      <c r="H476" s="86"/>
      <c r="I476" s="86">
        <v>0</v>
      </c>
      <c r="J476" s="87">
        <f t="shared" si="24"/>
        <v>0</v>
      </c>
      <c r="K476" s="87">
        <f t="shared" si="25"/>
        <v>0</v>
      </c>
      <c r="L476" s="85"/>
      <c r="M476" s="85"/>
      <c r="N476" s="85"/>
      <c r="O476" s="109"/>
      <c r="P476" s="88" t="str">
        <f>IF(D:D&gt;800000000,_xlfn.XLOOKUP(B:B,DROPLIST!G:G,DROPLIST!H:H)&amp;RIGHT(C476,3)&amp;"-"&amp;RIGHT(D476,5),_xlfn.XLOOKUP(B:B,DROPLIST!G:G,DROPLIST!H:H)&amp;RIGHT(C476,3)&amp;"-"&amp;_xlfn.XLOOKUP(D:D,Tabela2[SAP Code],Tabela2[Coluna1]))</f>
        <v>-</v>
      </c>
      <c r="Q476" s="88" t="e">
        <f>_xlfn.XLOOKUP(B:B,DROPLIST!G:G,DROPLIST!H:H) &amp; RIGHT(C476,3) &amp; "-" &amp; RIGHT(D476,5) &amp; "-" &amp; IFERROR(LEFT(#REF!, FIND(" ",#REF!)-1),#REF!) &amp; "-" &amp; _xlfn.XLOOKUP(L:L,DROPLIST!D:D,DROPLIST!E:E)</f>
        <v>#REF!</v>
      </c>
      <c r="R476" s="88" t="str">
        <f>IF(N:N&lt;&gt;"APROVADO","N/A",IF(IFERROR(_xlfn.XLOOKUP(P:P,PROJETOS!A:A,PROJETOS!A:A),"INSERIR ID DE PROJETO")="INSERIR ID DE PROJETO","INSERIR ID DE PROJETO","PROJETO INSERIDO"))</f>
        <v>N/A</v>
      </c>
    </row>
    <row r="477" spans="1:18" ht="20.100000000000001" customHeight="1" thickTop="1" thickBot="1" x14ac:dyDescent="0.3">
      <c r="A477" s="109"/>
      <c r="B477" s="84"/>
      <c r="C477" s="84"/>
      <c r="D477" s="115"/>
      <c r="E477" s="132" cm="1">
        <f t="array" ref="E477">_xlfn.XLOOKUP(D477,Tabela2[[#All],[SAP Code]],Tabela2[[#All],[Supplier Name]])</f>
        <v>0</v>
      </c>
      <c r="F477" s="85"/>
      <c r="G477" s="120">
        <v>0</v>
      </c>
      <c r="H477" s="86"/>
      <c r="I477" s="86">
        <v>0</v>
      </c>
      <c r="J477" s="87">
        <f t="shared" si="24"/>
        <v>0</v>
      </c>
      <c r="K477" s="87">
        <f t="shared" si="25"/>
        <v>0</v>
      </c>
      <c r="L477" s="85"/>
      <c r="M477" s="85"/>
      <c r="N477" s="85"/>
      <c r="O477" s="109"/>
      <c r="P477" s="88" t="str">
        <f>IF(D:D&gt;800000000,_xlfn.XLOOKUP(B:B,DROPLIST!G:G,DROPLIST!H:H)&amp;RIGHT(C477,3)&amp;"-"&amp;RIGHT(D477,5),_xlfn.XLOOKUP(B:B,DROPLIST!G:G,DROPLIST!H:H)&amp;RIGHT(C477,3)&amp;"-"&amp;_xlfn.XLOOKUP(D:D,Tabela2[SAP Code],Tabela2[Coluna1]))</f>
        <v>-</v>
      </c>
      <c r="Q477" s="88" t="e">
        <f>_xlfn.XLOOKUP(B:B,DROPLIST!G:G,DROPLIST!H:H) &amp; RIGHT(C477,3) &amp; "-" &amp; RIGHT(D477,5) &amp; "-" &amp; IFERROR(LEFT(#REF!, FIND(" ",#REF!)-1),#REF!) &amp; "-" &amp; _xlfn.XLOOKUP(L:L,DROPLIST!D:D,DROPLIST!E:E)</f>
        <v>#REF!</v>
      </c>
      <c r="R477" s="88" t="str">
        <f>IF(N:N&lt;&gt;"APROVADO","N/A",IF(IFERROR(_xlfn.XLOOKUP(P:P,PROJETOS!A:A,PROJETOS!A:A),"INSERIR ID DE PROJETO")="INSERIR ID DE PROJETO","INSERIR ID DE PROJETO","PROJETO INSERIDO"))</f>
        <v>N/A</v>
      </c>
    </row>
    <row r="478" spans="1:18" ht="20.100000000000001" customHeight="1" thickTop="1" thickBot="1" x14ac:dyDescent="0.3">
      <c r="A478" s="109"/>
      <c r="B478" s="84"/>
      <c r="C478" s="84"/>
      <c r="D478" s="115"/>
      <c r="E478" s="132" cm="1">
        <f t="array" ref="E478">_xlfn.XLOOKUP(D478,Tabela2[[#All],[SAP Code]],Tabela2[[#All],[Supplier Name]])</f>
        <v>0</v>
      </c>
      <c r="F478" s="85"/>
      <c r="G478" s="120">
        <v>0</v>
      </c>
      <c r="H478" s="86"/>
      <c r="I478" s="86">
        <v>0</v>
      </c>
      <c r="J478" s="87">
        <f t="shared" si="24"/>
        <v>0</v>
      </c>
      <c r="K478" s="87">
        <f t="shared" si="25"/>
        <v>0</v>
      </c>
      <c r="L478" s="85"/>
      <c r="M478" s="85"/>
      <c r="N478" s="85"/>
      <c r="O478" s="109"/>
      <c r="P478" s="88" t="str">
        <f>IF(D:D&gt;800000000,_xlfn.XLOOKUP(B:B,DROPLIST!G:G,DROPLIST!H:H)&amp;RIGHT(C478,3)&amp;"-"&amp;RIGHT(D478,5),_xlfn.XLOOKUP(B:B,DROPLIST!G:G,DROPLIST!H:H)&amp;RIGHT(C478,3)&amp;"-"&amp;_xlfn.XLOOKUP(D:D,Tabela2[SAP Code],Tabela2[Coluna1]))</f>
        <v>-</v>
      </c>
      <c r="Q478" s="88" t="e">
        <f>_xlfn.XLOOKUP(B:B,DROPLIST!G:G,DROPLIST!H:H) &amp; RIGHT(C478,3) &amp; "-" &amp; RIGHT(D478,5) &amp; "-" &amp; IFERROR(LEFT(#REF!, FIND(" ",#REF!)-1),#REF!) &amp; "-" &amp; _xlfn.XLOOKUP(L:L,DROPLIST!D:D,DROPLIST!E:E)</f>
        <v>#REF!</v>
      </c>
      <c r="R478" s="88" t="str">
        <f>IF(N:N&lt;&gt;"APROVADO","N/A",IF(IFERROR(_xlfn.XLOOKUP(P:P,PROJETOS!A:A,PROJETOS!A:A),"INSERIR ID DE PROJETO")="INSERIR ID DE PROJETO","INSERIR ID DE PROJETO","PROJETO INSERIDO"))</f>
        <v>N/A</v>
      </c>
    </row>
    <row r="479" spans="1:18" ht="20.100000000000001" customHeight="1" thickTop="1" thickBot="1" x14ac:dyDescent="0.3">
      <c r="A479" s="109"/>
      <c r="B479" s="84"/>
      <c r="C479" s="84"/>
      <c r="D479" s="115"/>
      <c r="E479" s="132" cm="1">
        <f t="array" ref="E479">_xlfn.XLOOKUP(D479,Tabela2[[#All],[SAP Code]],Tabela2[[#All],[Supplier Name]])</f>
        <v>0</v>
      </c>
      <c r="F479" s="85"/>
      <c r="G479" s="120">
        <v>0</v>
      </c>
      <c r="H479" s="86"/>
      <c r="I479" s="86">
        <v>0</v>
      </c>
      <c r="J479" s="87">
        <f t="shared" si="24"/>
        <v>0</v>
      </c>
      <c r="K479" s="87">
        <f t="shared" si="25"/>
        <v>0</v>
      </c>
      <c r="L479" s="85"/>
      <c r="M479" s="85"/>
      <c r="N479" s="85"/>
      <c r="O479" s="109"/>
      <c r="P479" s="88" t="str">
        <f>IF(D:D&gt;800000000,_xlfn.XLOOKUP(B:B,DROPLIST!G:G,DROPLIST!H:H)&amp;RIGHT(C479,3)&amp;"-"&amp;RIGHT(D479,5),_xlfn.XLOOKUP(B:B,DROPLIST!G:G,DROPLIST!H:H)&amp;RIGHT(C479,3)&amp;"-"&amp;_xlfn.XLOOKUP(D:D,Tabela2[SAP Code],Tabela2[Coluna1]))</f>
        <v>-</v>
      </c>
      <c r="Q479" s="88" t="e">
        <f>_xlfn.XLOOKUP(B:B,DROPLIST!G:G,DROPLIST!H:H) &amp; RIGHT(C479,3) &amp; "-" &amp; RIGHT(D479,5) &amp; "-" &amp; IFERROR(LEFT(#REF!, FIND(" ",#REF!)-1),#REF!) &amp; "-" &amp; _xlfn.XLOOKUP(L:L,DROPLIST!D:D,DROPLIST!E:E)</f>
        <v>#REF!</v>
      </c>
      <c r="R479" s="88" t="str">
        <f>IF(N:N&lt;&gt;"APROVADO","N/A",IF(IFERROR(_xlfn.XLOOKUP(P:P,PROJETOS!A:A,PROJETOS!A:A),"INSERIR ID DE PROJETO")="INSERIR ID DE PROJETO","INSERIR ID DE PROJETO","PROJETO INSERIDO"))</f>
        <v>N/A</v>
      </c>
    </row>
    <row r="480" spans="1:18" ht="20.100000000000001" customHeight="1" thickTop="1" thickBot="1" x14ac:dyDescent="0.3">
      <c r="A480" s="109"/>
      <c r="B480" s="84"/>
      <c r="C480" s="84"/>
      <c r="D480" s="115"/>
      <c r="E480" s="132" cm="1">
        <f t="array" ref="E480">_xlfn.XLOOKUP(D480,Tabela2[[#All],[SAP Code]],Tabela2[[#All],[Supplier Name]])</f>
        <v>0</v>
      </c>
      <c r="F480" s="85"/>
      <c r="G480" s="120">
        <v>0</v>
      </c>
      <c r="H480" s="86"/>
      <c r="I480" s="86">
        <v>0</v>
      </c>
      <c r="J480" s="87">
        <f t="shared" si="24"/>
        <v>0</v>
      </c>
      <c r="K480" s="87">
        <f t="shared" si="25"/>
        <v>0</v>
      </c>
      <c r="L480" s="85"/>
      <c r="M480" s="85"/>
      <c r="N480" s="85"/>
      <c r="O480" s="109"/>
      <c r="P480" s="88" t="str">
        <f>IF(D:D&gt;800000000,_xlfn.XLOOKUP(B:B,DROPLIST!G:G,DROPLIST!H:H)&amp;RIGHT(C480,3)&amp;"-"&amp;RIGHT(D480,5),_xlfn.XLOOKUP(B:B,DROPLIST!G:G,DROPLIST!H:H)&amp;RIGHT(C480,3)&amp;"-"&amp;_xlfn.XLOOKUP(D:D,Tabela2[SAP Code],Tabela2[Coluna1]))</f>
        <v>-</v>
      </c>
      <c r="Q480" s="88" t="e">
        <f>_xlfn.XLOOKUP(B:B,DROPLIST!G:G,DROPLIST!H:H) &amp; RIGHT(C480,3) &amp; "-" &amp; RIGHT(D480,5) &amp; "-" &amp; IFERROR(LEFT(#REF!, FIND(" ",#REF!)-1),#REF!) &amp; "-" &amp; _xlfn.XLOOKUP(L:L,DROPLIST!D:D,DROPLIST!E:E)</f>
        <v>#REF!</v>
      </c>
      <c r="R480" s="88" t="str">
        <f>IF(N:N&lt;&gt;"APROVADO","N/A",IF(IFERROR(_xlfn.XLOOKUP(P:P,PROJETOS!A:A,PROJETOS!A:A),"INSERIR ID DE PROJETO")="INSERIR ID DE PROJETO","INSERIR ID DE PROJETO","PROJETO INSERIDO"))</f>
        <v>N/A</v>
      </c>
    </row>
    <row r="481" spans="1:18" ht="20.100000000000001" customHeight="1" thickTop="1" thickBot="1" x14ac:dyDescent="0.3">
      <c r="A481" s="109"/>
      <c r="B481" s="84"/>
      <c r="C481" s="84"/>
      <c r="D481" s="115"/>
      <c r="E481" s="132" cm="1">
        <f t="array" ref="E481">_xlfn.XLOOKUP(D481,Tabela2[[#All],[SAP Code]],Tabela2[[#All],[Supplier Name]])</f>
        <v>0</v>
      </c>
      <c r="F481" s="85"/>
      <c r="G481" s="120">
        <v>0</v>
      </c>
      <c r="H481" s="86"/>
      <c r="I481" s="86">
        <v>0</v>
      </c>
      <c r="J481" s="87">
        <f t="shared" si="24"/>
        <v>0</v>
      </c>
      <c r="K481" s="87">
        <f t="shared" si="25"/>
        <v>0</v>
      </c>
      <c r="L481" s="85"/>
      <c r="M481" s="85"/>
      <c r="N481" s="85"/>
      <c r="O481" s="109"/>
      <c r="P481" s="88" t="str">
        <f>IF(D:D&gt;800000000,_xlfn.XLOOKUP(B:B,DROPLIST!G:G,DROPLIST!H:H)&amp;RIGHT(C481,3)&amp;"-"&amp;RIGHT(D481,5),_xlfn.XLOOKUP(B:B,DROPLIST!G:G,DROPLIST!H:H)&amp;RIGHT(C481,3)&amp;"-"&amp;_xlfn.XLOOKUP(D:D,Tabela2[SAP Code],Tabela2[Coluna1]))</f>
        <v>-</v>
      </c>
      <c r="Q481" s="88" t="e">
        <f>_xlfn.XLOOKUP(B:B,DROPLIST!G:G,DROPLIST!H:H) &amp; RIGHT(C481,3) &amp; "-" &amp; RIGHT(D481,5) &amp; "-" &amp; IFERROR(LEFT(#REF!, FIND(" ",#REF!)-1),#REF!) &amp; "-" &amp; _xlfn.XLOOKUP(L:L,DROPLIST!D:D,DROPLIST!E:E)</f>
        <v>#REF!</v>
      </c>
      <c r="R481" s="88" t="str">
        <f>IF(N:N&lt;&gt;"APROVADO","N/A",IF(IFERROR(_xlfn.XLOOKUP(P:P,PROJETOS!A:A,PROJETOS!A:A),"INSERIR ID DE PROJETO")="INSERIR ID DE PROJETO","INSERIR ID DE PROJETO","PROJETO INSERIDO"))</f>
        <v>N/A</v>
      </c>
    </row>
    <row r="482" spans="1:18" ht="20.100000000000001" customHeight="1" thickTop="1" thickBot="1" x14ac:dyDescent="0.3">
      <c r="A482" s="109"/>
      <c r="B482" s="84"/>
      <c r="C482" s="84"/>
      <c r="D482" s="115"/>
      <c r="E482" s="132" cm="1">
        <f t="array" ref="E482">_xlfn.XLOOKUP(D482,Tabela2[[#All],[SAP Code]],Tabela2[[#All],[Supplier Name]])</f>
        <v>0</v>
      </c>
      <c r="F482" s="85"/>
      <c r="G482" s="120">
        <v>0</v>
      </c>
      <c r="H482" s="86"/>
      <c r="I482" s="86">
        <v>0</v>
      </c>
      <c r="J482" s="87">
        <f t="shared" si="24"/>
        <v>0</v>
      </c>
      <c r="K482" s="87">
        <f t="shared" si="25"/>
        <v>0</v>
      </c>
      <c r="L482" s="85"/>
      <c r="M482" s="85"/>
      <c r="N482" s="85"/>
      <c r="O482" s="109"/>
      <c r="P482" s="88" t="str">
        <f>IF(D:D&gt;800000000,_xlfn.XLOOKUP(B:B,DROPLIST!G:G,DROPLIST!H:H)&amp;RIGHT(C482,3)&amp;"-"&amp;RIGHT(D482,5),_xlfn.XLOOKUP(B:B,DROPLIST!G:G,DROPLIST!H:H)&amp;RIGHT(C482,3)&amp;"-"&amp;_xlfn.XLOOKUP(D:D,Tabela2[SAP Code],Tabela2[Coluna1]))</f>
        <v>-</v>
      </c>
      <c r="Q482" s="88" t="e">
        <f>_xlfn.XLOOKUP(B:B,DROPLIST!G:G,DROPLIST!H:H) &amp; RIGHT(C482,3) &amp; "-" &amp; RIGHT(D482,5) &amp; "-" &amp; IFERROR(LEFT(#REF!, FIND(" ",#REF!)-1),#REF!) &amp; "-" &amp; _xlfn.XLOOKUP(L:L,DROPLIST!D:D,DROPLIST!E:E)</f>
        <v>#REF!</v>
      </c>
      <c r="R482" s="88" t="str">
        <f>IF(N:N&lt;&gt;"APROVADO","N/A",IF(IFERROR(_xlfn.XLOOKUP(P:P,PROJETOS!A:A,PROJETOS!A:A),"INSERIR ID DE PROJETO")="INSERIR ID DE PROJETO","INSERIR ID DE PROJETO","PROJETO INSERIDO"))</f>
        <v>N/A</v>
      </c>
    </row>
    <row r="483" spans="1:18" ht="20.100000000000001" customHeight="1" thickTop="1" thickBot="1" x14ac:dyDescent="0.3">
      <c r="A483" s="109"/>
      <c r="B483" s="84"/>
      <c r="C483" s="84"/>
      <c r="D483" s="115"/>
      <c r="E483" s="132" cm="1">
        <f t="array" ref="E483">_xlfn.XLOOKUP(D483,Tabela2[[#All],[SAP Code]],Tabela2[[#All],[Supplier Name]])</f>
        <v>0</v>
      </c>
      <c r="F483" s="85"/>
      <c r="G483" s="120">
        <v>0</v>
      </c>
      <c r="H483" s="86"/>
      <c r="I483" s="86">
        <v>0</v>
      </c>
      <c r="J483" s="87">
        <f t="shared" si="24"/>
        <v>0</v>
      </c>
      <c r="K483" s="87">
        <f t="shared" si="25"/>
        <v>0</v>
      </c>
      <c r="L483" s="85"/>
      <c r="M483" s="85"/>
      <c r="N483" s="85"/>
      <c r="O483" s="109"/>
      <c r="P483" s="88" t="str">
        <f>IF(D:D&gt;800000000,_xlfn.XLOOKUP(B:B,DROPLIST!G:G,DROPLIST!H:H)&amp;RIGHT(C483,3)&amp;"-"&amp;RIGHT(D483,5),_xlfn.XLOOKUP(B:B,DROPLIST!G:G,DROPLIST!H:H)&amp;RIGHT(C483,3)&amp;"-"&amp;_xlfn.XLOOKUP(D:D,Tabela2[SAP Code],Tabela2[Coluna1]))</f>
        <v>-</v>
      </c>
      <c r="Q483" s="88" t="e">
        <f>_xlfn.XLOOKUP(B:B,DROPLIST!G:G,DROPLIST!H:H) &amp; RIGHT(C483,3) &amp; "-" &amp; RIGHT(D483,5) &amp; "-" &amp; IFERROR(LEFT(#REF!, FIND(" ",#REF!)-1),#REF!) &amp; "-" &amp; _xlfn.XLOOKUP(L:L,DROPLIST!D:D,DROPLIST!E:E)</f>
        <v>#REF!</v>
      </c>
      <c r="R483" s="88" t="str">
        <f>IF(N:N&lt;&gt;"APROVADO","N/A",IF(IFERROR(_xlfn.XLOOKUP(P:P,PROJETOS!A:A,PROJETOS!A:A),"INSERIR ID DE PROJETO")="INSERIR ID DE PROJETO","INSERIR ID DE PROJETO","PROJETO INSERIDO"))</f>
        <v>N/A</v>
      </c>
    </row>
    <row r="484" spans="1:18" ht="20.100000000000001" customHeight="1" thickTop="1" thickBot="1" x14ac:dyDescent="0.3">
      <c r="A484" s="109"/>
      <c r="B484" s="84"/>
      <c r="C484" s="84"/>
      <c r="D484" s="115"/>
      <c r="E484" s="132" cm="1">
        <f t="array" ref="E484">_xlfn.XLOOKUP(D484,Tabela2[[#All],[SAP Code]],Tabela2[[#All],[Supplier Name]])</f>
        <v>0</v>
      </c>
      <c r="F484" s="85"/>
      <c r="G484" s="120">
        <v>0</v>
      </c>
      <c r="H484" s="86"/>
      <c r="I484" s="86">
        <v>0</v>
      </c>
      <c r="J484" s="87">
        <f t="shared" si="24"/>
        <v>0</v>
      </c>
      <c r="K484" s="87">
        <f t="shared" si="25"/>
        <v>0</v>
      </c>
      <c r="L484" s="85"/>
      <c r="M484" s="85"/>
      <c r="N484" s="85"/>
      <c r="O484" s="109"/>
      <c r="P484" s="88" t="str">
        <f>IF(D:D&gt;800000000,_xlfn.XLOOKUP(B:B,DROPLIST!G:G,DROPLIST!H:H)&amp;RIGHT(C484,3)&amp;"-"&amp;RIGHT(D484,5),_xlfn.XLOOKUP(B:B,DROPLIST!G:G,DROPLIST!H:H)&amp;RIGHT(C484,3)&amp;"-"&amp;_xlfn.XLOOKUP(D:D,Tabela2[SAP Code],Tabela2[Coluna1]))</f>
        <v>-</v>
      </c>
      <c r="Q484" s="88" t="e">
        <f>_xlfn.XLOOKUP(B:B,DROPLIST!G:G,DROPLIST!H:H) &amp; RIGHT(C484,3) &amp; "-" &amp; RIGHT(D484,5) &amp; "-" &amp; IFERROR(LEFT(#REF!, FIND(" ",#REF!)-1),#REF!) &amp; "-" &amp; _xlfn.XLOOKUP(L:L,DROPLIST!D:D,DROPLIST!E:E)</f>
        <v>#REF!</v>
      </c>
      <c r="R484" s="88" t="str">
        <f>IF(N:N&lt;&gt;"APROVADO","N/A",IF(IFERROR(_xlfn.XLOOKUP(P:P,PROJETOS!A:A,PROJETOS!A:A),"INSERIR ID DE PROJETO")="INSERIR ID DE PROJETO","INSERIR ID DE PROJETO","PROJETO INSERIDO"))</f>
        <v>N/A</v>
      </c>
    </row>
    <row r="485" spans="1:18" ht="20.100000000000001" customHeight="1" thickTop="1" thickBot="1" x14ac:dyDescent="0.3">
      <c r="A485" s="109"/>
      <c r="B485" s="84"/>
      <c r="C485" s="84"/>
      <c r="D485" s="115"/>
      <c r="E485" s="132" cm="1">
        <f t="array" ref="E485">_xlfn.XLOOKUP(D485,Tabela2[[#All],[SAP Code]],Tabela2[[#All],[Supplier Name]])</f>
        <v>0</v>
      </c>
      <c r="F485" s="85"/>
      <c r="G485" s="120">
        <v>0</v>
      </c>
      <c r="H485" s="86"/>
      <c r="I485" s="86">
        <v>0</v>
      </c>
      <c r="J485" s="87">
        <f t="shared" si="24"/>
        <v>0</v>
      </c>
      <c r="K485" s="87">
        <f t="shared" si="25"/>
        <v>0</v>
      </c>
      <c r="L485" s="85"/>
      <c r="M485" s="85"/>
      <c r="N485" s="85"/>
      <c r="O485" s="109"/>
      <c r="P485" s="88" t="str">
        <f>IF(D:D&gt;800000000,_xlfn.XLOOKUP(B:B,DROPLIST!G:G,DROPLIST!H:H)&amp;RIGHT(C485,3)&amp;"-"&amp;RIGHT(D485,5),_xlfn.XLOOKUP(B:B,DROPLIST!G:G,DROPLIST!H:H)&amp;RIGHT(C485,3)&amp;"-"&amp;_xlfn.XLOOKUP(D:D,Tabela2[SAP Code],Tabela2[Coluna1]))</f>
        <v>-</v>
      </c>
      <c r="Q485" s="88" t="e">
        <f>_xlfn.XLOOKUP(B:B,DROPLIST!G:G,DROPLIST!H:H) &amp; RIGHT(C485,3) &amp; "-" &amp; RIGHT(D485,5) &amp; "-" &amp; IFERROR(LEFT(#REF!, FIND(" ",#REF!)-1),#REF!) &amp; "-" &amp; _xlfn.XLOOKUP(L:L,DROPLIST!D:D,DROPLIST!E:E)</f>
        <v>#REF!</v>
      </c>
      <c r="R485" s="88" t="str">
        <f>IF(N:N&lt;&gt;"APROVADO","N/A",IF(IFERROR(_xlfn.XLOOKUP(P:P,PROJETOS!A:A,PROJETOS!A:A),"INSERIR ID DE PROJETO")="INSERIR ID DE PROJETO","INSERIR ID DE PROJETO","PROJETO INSERIDO"))</f>
        <v>N/A</v>
      </c>
    </row>
    <row r="486" spans="1:18" ht="20.100000000000001" customHeight="1" thickTop="1" thickBot="1" x14ac:dyDescent="0.3">
      <c r="A486" s="109"/>
      <c r="B486" s="84"/>
      <c r="C486" s="84"/>
      <c r="D486" s="115"/>
      <c r="E486" s="132" cm="1">
        <f t="array" ref="E486">_xlfn.XLOOKUP(D486,Tabela2[[#All],[SAP Code]],Tabela2[[#All],[Supplier Name]])</f>
        <v>0</v>
      </c>
      <c r="F486" s="85"/>
      <c r="G486" s="120">
        <v>0</v>
      </c>
      <c r="H486" s="86"/>
      <c r="I486" s="86">
        <v>0</v>
      </c>
      <c r="J486" s="87">
        <f t="shared" si="24"/>
        <v>0</v>
      </c>
      <c r="K486" s="87">
        <f t="shared" si="25"/>
        <v>0</v>
      </c>
      <c r="L486" s="85"/>
      <c r="M486" s="85"/>
      <c r="N486" s="85"/>
      <c r="O486" s="109"/>
      <c r="P486" s="88" t="str">
        <f>IF(D:D&gt;800000000,_xlfn.XLOOKUP(B:B,DROPLIST!G:G,DROPLIST!H:H)&amp;RIGHT(C486,3)&amp;"-"&amp;RIGHT(D486,5),_xlfn.XLOOKUP(B:B,DROPLIST!G:G,DROPLIST!H:H)&amp;RIGHT(C486,3)&amp;"-"&amp;_xlfn.XLOOKUP(D:D,Tabela2[SAP Code],Tabela2[Coluna1]))</f>
        <v>-</v>
      </c>
      <c r="Q486" s="88" t="e">
        <f>_xlfn.XLOOKUP(B:B,DROPLIST!G:G,DROPLIST!H:H) &amp; RIGHT(C486,3) &amp; "-" &amp; RIGHT(D486,5) &amp; "-" &amp; IFERROR(LEFT(#REF!, FIND(" ",#REF!)-1),#REF!) &amp; "-" &amp; _xlfn.XLOOKUP(L:L,DROPLIST!D:D,DROPLIST!E:E)</f>
        <v>#REF!</v>
      </c>
      <c r="R486" s="88" t="str">
        <f>IF(N:N&lt;&gt;"APROVADO","N/A",IF(IFERROR(_xlfn.XLOOKUP(P:P,PROJETOS!A:A,PROJETOS!A:A),"INSERIR ID DE PROJETO")="INSERIR ID DE PROJETO","INSERIR ID DE PROJETO","PROJETO INSERIDO"))</f>
        <v>N/A</v>
      </c>
    </row>
    <row r="487" spans="1:18" ht="20.100000000000001" customHeight="1" thickTop="1" thickBot="1" x14ac:dyDescent="0.3">
      <c r="A487" s="109"/>
      <c r="B487" s="84"/>
      <c r="C487" s="84"/>
      <c r="D487" s="115"/>
      <c r="E487" s="132" cm="1">
        <f t="array" ref="E487">_xlfn.XLOOKUP(D487,Tabela2[[#All],[SAP Code]],Tabela2[[#All],[Supplier Name]])</f>
        <v>0</v>
      </c>
      <c r="F487" s="85"/>
      <c r="G487" s="120">
        <v>0</v>
      </c>
      <c r="H487" s="86"/>
      <c r="I487" s="86">
        <v>0</v>
      </c>
      <c r="J487" s="87">
        <f t="shared" si="24"/>
        <v>0</v>
      </c>
      <c r="K487" s="87">
        <f t="shared" si="25"/>
        <v>0</v>
      </c>
      <c r="L487" s="85"/>
      <c r="M487" s="85"/>
      <c r="N487" s="85"/>
      <c r="O487" s="109"/>
      <c r="P487" s="88" t="str">
        <f>IF(D:D&gt;800000000,_xlfn.XLOOKUP(B:B,DROPLIST!G:G,DROPLIST!H:H)&amp;RIGHT(C487,3)&amp;"-"&amp;RIGHT(D487,5),_xlfn.XLOOKUP(B:B,DROPLIST!G:G,DROPLIST!H:H)&amp;RIGHT(C487,3)&amp;"-"&amp;_xlfn.XLOOKUP(D:D,Tabela2[SAP Code],Tabela2[Coluna1]))</f>
        <v>-</v>
      </c>
      <c r="Q487" s="88" t="e">
        <f>_xlfn.XLOOKUP(B:B,DROPLIST!G:G,DROPLIST!H:H) &amp; RIGHT(C487,3) &amp; "-" &amp; RIGHT(D487,5) &amp; "-" &amp; IFERROR(LEFT(#REF!, FIND(" ",#REF!)-1),#REF!) &amp; "-" &amp; _xlfn.XLOOKUP(L:L,DROPLIST!D:D,DROPLIST!E:E)</f>
        <v>#REF!</v>
      </c>
      <c r="R487" s="88" t="str">
        <f>IF(N:N&lt;&gt;"APROVADO","N/A",IF(IFERROR(_xlfn.XLOOKUP(P:P,PROJETOS!A:A,PROJETOS!A:A),"INSERIR ID DE PROJETO")="INSERIR ID DE PROJETO","INSERIR ID DE PROJETO","PROJETO INSERIDO"))</f>
        <v>N/A</v>
      </c>
    </row>
    <row r="488" spans="1:18" ht="20.100000000000001" customHeight="1" thickTop="1" thickBot="1" x14ac:dyDescent="0.3">
      <c r="A488" s="109"/>
      <c r="B488" s="84"/>
      <c r="C488" s="84"/>
      <c r="D488" s="115"/>
      <c r="E488" s="132" cm="1">
        <f t="array" ref="E488">_xlfn.XLOOKUP(D488,Tabela2[[#All],[SAP Code]],Tabela2[[#All],[Supplier Name]])</f>
        <v>0</v>
      </c>
      <c r="F488" s="85"/>
      <c r="G488" s="120">
        <v>0</v>
      </c>
      <c r="H488" s="86"/>
      <c r="I488" s="86">
        <v>0</v>
      </c>
      <c r="J488" s="87">
        <f t="shared" si="24"/>
        <v>0</v>
      </c>
      <c r="K488" s="87">
        <f t="shared" si="25"/>
        <v>0</v>
      </c>
      <c r="L488" s="85"/>
      <c r="M488" s="85"/>
      <c r="N488" s="85"/>
      <c r="O488" s="109"/>
      <c r="P488" s="88" t="str">
        <f>IF(D:D&gt;800000000,_xlfn.XLOOKUP(B:B,DROPLIST!G:G,DROPLIST!H:H)&amp;RIGHT(C488,3)&amp;"-"&amp;RIGHT(D488,5),_xlfn.XLOOKUP(B:B,DROPLIST!G:G,DROPLIST!H:H)&amp;RIGHT(C488,3)&amp;"-"&amp;_xlfn.XLOOKUP(D:D,Tabela2[SAP Code],Tabela2[Coluna1]))</f>
        <v>-</v>
      </c>
      <c r="Q488" s="88" t="e">
        <f>_xlfn.XLOOKUP(B:B,DROPLIST!G:G,DROPLIST!H:H) &amp; RIGHT(C488,3) &amp; "-" &amp; RIGHT(D488,5) &amp; "-" &amp; IFERROR(LEFT(#REF!, FIND(" ",#REF!)-1),#REF!) &amp; "-" &amp; _xlfn.XLOOKUP(L:L,DROPLIST!D:D,DROPLIST!E:E)</f>
        <v>#REF!</v>
      </c>
      <c r="R488" s="88" t="str">
        <f>IF(N:N&lt;&gt;"APROVADO","N/A",IF(IFERROR(_xlfn.XLOOKUP(P:P,PROJETOS!A:A,PROJETOS!A:A),"INSERIR ID DE PROJETO")="INSERIR ID DE PROJETO","INSERIR ID DE PROJETO","PROJETO INSERIDO"))</f>
        <v>N/A</v>
      </c>
    </row>
    <row r="489" spans="1:18" ht="20.100000000000001" customHeight="1" thickTop="1" thickBot="1" x14ac:dyDescent="0.3">
      <c r="A489" s="109"/>
      <c r="B489" s="84"/>
      <c r="C489" s="84"/>
      <c r="D489" s="115"/>
      <c r="E489" s="132" cm="1">
        <f t="array" ref="E489">_xlfn.XLOOKUP(D489,Tabela2[[#All],[SAP Code]],Tabela2[[#All],[Supplier Name]])</f>
        <v>0</v>
      </c>
      <c r="F489" s="85"/>
      <c r="G489" s="120">
        <v>0</v>
      </c>
      <c r="H489" s="86"/>
      <c r="I489" s="86">
        <v>0</v>
      </c>
      <c r="J489" s="87">
        <f t="shared" si="24"/>
        <v>0</v>
      </c>
      <c r="K489" s="87">
        <f t="shared" si="25"/>
        <v>0</v>
      </c>
      <c r="L489" s="85"/>
      <c r="M489" s="85"/>
      <c r="N489" s="85"/>
      <c r="O489" s="109"/>
      <c r="P489" s="88" t="str">
        <f>IF(D:D&gt;800000000,_xlfn.XLOOKUP(B:B,DROPLIST!G:G,DROPLIST!H:H)&amp;RIGHT(C489,3)&amp;"-"&amp;RIGHT(D489,5),_xlfn.XLOOKUP(B:B,DROPLIST!G:G,DROPLIST!H:H)&amp;RIGHT(C489,3)&amp;"-"&amp;_xlfn.XLOOKUP(D:D,Tabela2[SAP Code],Tabela2[Coluna1]))</f>
        <v>-</v>
      </c>
      <c r="Q489" s="88" t="e">
        <f>_xlfn.XLOOKUP(B:B,DROPLIST!G:G,DROPLIST!H:H) &amp; RIGHT(C489,3) &amp; "-" &amp; RIGHT(D489,5) &amp; "-" &amp; IFERROR(LEFT(#REF!, FIND(" ",#REF!)-1),#REF!) &amp; "-" &amp; _xlfn.XLOOKUP(L:L,DROPLIST!D:D,DROPLIST!E:E)</f>
        <v>#REF!</v>
      </c>
      <c r="R489" s="88" t="str">
        <f>IF(N:N&lt;&gt;"APROVADO","N/A",IF(IFERROR(_xlfn.XLOOKUP(P:P,PROJETOS!A:A,PROJETOS!A:A),"INSERIR ID DE PROJETO")="INSERIR ID DE PROJETO","INSERIR ID DE PROJETO","PROJETO INSERIDO"))</f>
        <v>N/A</v>
      </c>
    </row>
    <row r="490" spans="1:18" ht="20.100000000000001" customHeight="1" thickTop="1" thickBot="1" x14ac:dyDescent="0.3">
      <c r="A490" s="109"/>
      <c r="B490" s="84"/>
      <c r="C490" s="84"/>
      <c r="D490" s="115"/>
      <c r="E490" s="132" cm="1">
        <f t="array" ref="E490">_xlfn.XLOOKUP(D490,Tabela2[[#All],[SAP Code]],Tabela2[[#All],[Supplier Name]])</f>
        <v>0</v>
      </c>
      <c r="F490" s="85"/>
      <c r="G490" s="120">
        <v>0</v>
      </c>
      <c r="H490" s="86"/>
      <c r="I490" s="86">
        <v>0</v>
      </c>
      <c r="J490" s="87">
        <f t="shared" si="24"/>
        <v>0</v>
      </c>
      <c r="K490" s="87">
        <f t="shared" si="25"/>
        <v>0</v>
      </c>
      <c r="L490" s="85"/>
      <c r="M490" s="85"/>
      <c r="N490" s="85"/>
      <c r="O490" s="109"/>
      <c r="P490" s="88" t="str">
        <f>IF(D:D&gt;800000000,_xlfn.XLOOKUP(B:B,DROPLIST!G:G,DROPLIST!H:H)&amp;RIGHT(C490,3)&amp;"-"&amp;RIGHT(D490,5),_xlfn.XLOOKUP(B:B,DROPLIST!G:G,DROPLIST!H:H)&amp;RIGHT(C490,3)&amp;"-"&amp;_xlfn.XLOOKUP(D:D,Tabela2[SAP Code],Tabela2[Coluna1]))</f>
        <v>-</v>
      </c>
      <c r="Q490" s="88" t="e">
        <f>_xlfn.XLOOKUP(B:B,DROPLIST!G:G,DROPLIST!H:H) &amp; RIGHT(C490,3) &amp; "-" &amp; RIGHT(D490,5) &amp; "-" &amp; IFERROR(LEFT(#REF!, FIND(" ",#REF!)-1),#REF!) &amp; "-" &amp; _xlfn.XLOOKUP(L:L,DROPLIST!D:D,DROPLIST!E:E)</f>
        <v>#REF!</v>
      </c>
      <c r="R490" s="88" t="str">
        <f>IF(N:N&lt;&gt;"APROVADO","N/A",IF(IFERROR(_xlfn.XLOOKUP(P:P,PROJETOS!A:A,PROJETOS!A:A),"INSERIR ID DE PROJETO")="INSERIR ID DE PROJETO","INSERIR ID DE PROJETO","PROJETO INSERIDO"))</f>
        <v>N/A</v>
      </c>
    </row>
    <row r="491" spans="1:18" ht="20.100000000000001" customHeight="1" thickTop="1" thickBot="1" x14ac:dyDescent="0.3">
      <c r="A491" s="109"/>
      <c r="B491" s="84"/>
      <c r="C491" s="84"/>
      <c r="D491" s="115"/>
      <c r="E491" s="132" cm="1">
        <f t="array" ref="E491">_xlfn.XLOOKUP(D491,Tabela2[[#All],[SAP Code]],Tabela2[[#All],[Supplier Name]])</f>
        <v>0</v>
      </c>
      <c r="F491" s="85"/>
      <c r="G491" s="120">
        <v>0</v>
      </c>
      <c r="H491" s="86"/>
      <c r="I491" s="86">
        <v>0</v>
      </c>
      <c r="J491" s="87">
        <f t="shared" si="24"/>
        <v>0</v>
      </c>
      <c r="K491" s="87">
        <f t="shared" si="25"/>
        <v>0</v>
      </c>
      <c r="L491" s="85"/>
      <c r="M491" s="85"/>
      <c r="N491" s="85"/>
      <c r="O491" s="109"/>
      <c r="P491" s="88" t="str">
        <f>IF(D:D&gt;800000000,_xlfn.XLOOKUP(B:B,DROPLIST!G:G,DROPLIST!H:H)&amp;RIGHT(C491,3)&amp;"-"&amp;RIGHT(D491,5),_xlfn.XLOOKUP(B:B,DROPLIST!G:G,DROPLIST!H:H)&amp;RIGHT(C491,3)&amp;"-"&amp;_xlfn.XLOOKUP(D:D,Tabela2[SAP Code],Tabela2[Coluna1]))</f>
        <v>-</v>
      </c>
      <c r="Q491" s="88" t="e">
        <f>_xlfn.XLOOKUP(B:B,DROPLIST!G:G,DROPLIST!H:H) &amp; RIGHT(C491,3) &amp; "-" &amp; RIGHT(D491,5) &amp; "-" &amp; IFERROR(LEFT(#REF!, FIND(" ",#REF!)-1),#REF!) &amp; "-" &amp; _xlfn.XLOOKUP(L:L,DROPLIST!D:D,DROPLIST!E:E)</f>
        <v>#REF!</v>
      </c>
      <c r="R491" s="88" t="str">
        <f>IF(N:N&lt;&gt;"APROVADO","N/A",IF(IFERROR(_xlfn.XLOOKUP(P:P,PROJETOS!A:A,PROJETOS!A:A),"INSERIR ID DE PROJETO")="INSERIR ID DE PROJETO","INSERIR ID DE PROJETO","PROJETO INSERIDO"))</f>
        <v>N/A</v>
      </c>
    </row>
    <row r="492" spans="1:18" ht="20.100000000000001" customHeight="1" thickTop="1" thickBot="1" x14ac:dyDescent="0.3">
      <c r="A492" s="109"/>
      <c r="B492" s="84"/>
      <c r="C492" s="84"/>
      <c r="D492" s="115"/>
      <c r="E492" s="132" cm="1">
        <f t="array" ref="E492">_xlfn.XLOOKUP(D492,Tabela2[[#All],[SAP Code]],Tabela2[[#All],[Supplier Name]])</f>
        <v>0</v>
      </c>
      <c r="F492" s="85"/>
      <c r="G492" s="120">
        <v>0</v>
      </c>
      <c r="H492" s="86"/>
      <c r="I492" s="86">
        <v>0</v>
      </c>
      <c r="J492" s="87">
        <f t="shared" si="24"/>
        <v>0</v>
      </c>
      <c r="K492" s="87">
        <f t="shared" si="25"/>
        <v>0</v>
      </c>
      <c r="L492" s="85"/>
      <c r="M492" s="85"/>
      <c r="N492" s="85"/>
      <c r="O492" s="109"/>
      <c r="P492" s="88" t="str">
        <f>IF(D:D&gt;800000000,_xlfn.XLOOKUP(B:B,DROPLIST!G:G,DROPLIST!H:H)&amp;RIGHT(C492,3)&amp;"-"&amp;RIGHT(D492,5),_xlfn.XLOOKUP(B:B,DROPLIST!G:G,DROPLIST!H:H)&amp;RIGHT(C492,3)&amp;"-"&amp;_xlfn.XLOOKUP(D:D,Tabela2[SAP Code],Tabela2[Coluna1]))</f>
        <v>-</v>
      </c>
      <c r="Q492" s="88" t="e">
        <f>_xlfn.XLOOKUP(B:B,DROPLIST!G:G,DROPLIST!H:H) &amp; RIGHT(C492,3) &amp; "-" &amp; RIGHT(D492,5) &amp; "-" &amp; IFERROR(LEFT(#REF!, FIND(" ",#REF!)-1),#REF!) &amp; "-" &amp; _xlfn.XLOOKUP(L:L,DROPLIST!D:D,DROPLIST!E:E)</f>
        <v>#REF!</v>
      </c>
      <c r="R492" s="88" t="str">
        <f>IF(N:N&lt;&gt;"APROVADO","N/A",IF(IFERROR(_xlfn.XLOOKUP(P:P,PROJETOS!A:A,PROJETOS!A:A),"INSERIR ID DE PROJETO")="INSERIR ID DE PROJETO","INSERIR ID DE PROJETO","PROJETO INSERIDO"))</f>
        <v>N/A</v>
      </c>
    </row>
    <row r="493" spans="1:18" ht="20.100000000000001" customHeight="1" thickTop="1" thickBot="1" x14ac:dyDescent="0.3">
      <c r="A493" s="109"/>
      <c r="B493" s="84"/>
      <c r="C493" s="84"/>
      <c r="D493" s="115"/>
      <c r="E493" s="132" cm="1">
        <f t="array" ref="E493">_xlfn.XLOOKUP(D493,Tabela2[[#All],[SAP Code]],Tabela2[[#All],[Supplier Name]])</f>
        <v>0</v>
      </c>
      <c r="F493" s="85"/>
      <c r="G493" s="120">
        <v>0</v>
      </c>
      <c r="H493" s="86"/>
      <c r="I493" s="86">
        <v>0</v>
      </c>
      <c r="J493" s="87">
        <f t="shared" si="24"/>
        <v>0</v>
      </c>
      <c r="K493" s="87">
        <f t="shared" si="25"/>
        <v>0</v>
      </c>
      <c r="L493" s="85"/>
      <c r="M493" s="85"/>
      <c r="N493" s="85"/>
      <c r="O493" s="109"/>
      <c r="P493" s="88" t="str">
        <f>IF(D:D&gt;800000000,_xlfn.XLOOKUP(B:B,DROPLIST!G:G,DROPLIST!H:H)&amp;RIGHT(C493,3)&amp;"-"&amp;RIGHT(D493,5),_xlfn.XLOOKUP(B:B,DROPLIST!G:G,DROPLIST!H:H)&amp;RIGHT(C493,3)&amp;"-"&amp;_xlfn.XLOOKUP(D:D,Tabela2[SAP Code],Tabela2[Coluna1]))</f>
        <v>-</v>
      </c>
      <c r="Q493" s="88" t="e">
        <f>_xlfn.XLOOKUP(B:B,DROPLIST!G:G,DROPLIST!H:H) &amp; RIGHT(C493,3) &amp; "-" &amp; RIGHT(D493,5) &amp; "-" &amp; IFERROR(LEFT(#REF!, FIND(" ",#REF!)-1),#REF!) &amp; "-" &amp; _xlfn.XLOOKUP(L:L,DROPLIST!D:D,DROPLIST!E:E)</f>
        <v>#REF!</v>
      </c>
      <c r="R493" s="88" t="str">
        <f>IF(N:N&lt;&gt;"APROVADO","N/A",IF(IFERROR(_xlfn.XLOOKUP(P:P,PROJETOS!A:A,PROJETOS!A:A),"INSERIR ID DE PROJETO")="INSERIR ID DE PROJETO","INSERIR ID DE PROJETO","PROJETO INSERIDO"))</f>
        <v>N/A</v>
      </c>
    </row>
    <row r="494" spans="1:18" ht="20.100000000000001" customHeight="1" thickTop="1" thickBot="1" x14ac:dyDescent="0.3">
      <c r="A494" s="109"/>
      <c r="B494" s="84"/>
      <c r="C494" s="84"/>
      <c r="D494" s="115"/>
      <c r="E494" s="132" cm="1">
        <f t="array" ref="E494">_xlfn.XLOOKUP(D494,Tabela2[[#All],[SAP Code]],Tabela2[[#All],[Supplier Name]])</f>
        <v>0</v>
      </c>
      <c r="F494" s="85"/>
      <c r="G494" s="120">
        <v>0</v>
      </c>
      <c r="H494" s="86"/>
      <c r="I494" s="86">
        <v>0</v>
      </c>
      <c r="J494" s="87">
        <f t="shared" si="24"/>
        <v>0</v>
      </c>
      <c r="K494" s="87">
        <f t="shared" si="25"/>
        <v>0</v>
      </c>
      <c r="L494" s="85"/>
      <c r="M494" s="85"/>
      <c r="N494" s="85"/>
      <c r="O494" s="109"/>
      <c r="P494" s="88" t="str">
        <f>IF(D:D&gt;800000000,_xlfn.XLOOKUP(B:B,DROPLIST!G:G,DROPLIST!H:H)&amp;RIGHT(C494,3)&amp;"-"&amp;RIGHT(D494,5),_xlfn.XLOOKUP(B:B,DROPLIST!G:G,DROPLIST!H:H)&amp;RIGHT(C494,3)&amp;"-"&amp;_xlfn.XLOOKUP(D:D,Tabela2[SAP Code],Tabela2[Coluna1]))</f>
        <v>-</v>
      </c>
      <c r="Q494" s="88" t="e">
        <f>_xlfn.XLOOKUP(B:B,DROPLIST!G:G,DROPLIST!H:H) &amp; RIGHT(C494,3) &amp; "-" &amp; RIGHT(D494,5) &amp; "-" &amp; IFERROR(LEFT(#REF!, FIND(" ",#REF!)-1),#REF!) &amp; "-" &amp; _xlfn.XLOOKUP(L:L,DROPLIST!D:D,DROPLIST!E:E)</f>
        <v>#REF!</v>
      </c>
      <c r="R494" s="88" t="str">
        <f>IF(N:N&lt;&gt;"APROVADO","N/A",IF(IFERROR(_xlfn.XLOOKUP(P:P,PROJETOS!A:A,PROJETOS!A:A),"INSERIR ID DE PROJETO")="INSERIR ID DE PROJETO","INSERIR ID DE PROJETO","PROJETO INSERIDO"))</f>
        <v>N/A</v>
      </c>
    </row>
    <row r="495" spans="1:18" ht="20.100000000000001" customHeight="1" thickTop="1" thickBot="1" x14ac:dyDescent="0.3">
      <c r="A495" s="109"/>
      <c r="B495" s="84"/>
      <c r="C495" s="84"/>
      <c r="D495" s="115"/>
      <c r="E495" s="132" cm="1">
        <f t="array" ref="E495">_xlfn.XLOOKUP(D495,Tabela2[[#All],[SAP Code]],Tabela2[[#All],[Supplier Name]])</f>
        <v>0</v>
      </c>
      <c r="F495" s="85"/>
      <c r="G495" s="120">
        <v>0</v>
      </c>
      <c r="H495" s="86"/>
      <c r="I495" s="86">
        <v>0</v>
      </c>
      <c r="J495" s="87">
        <f t="shared" si="24"/>
        <v>0</v>
      </c>
      <c r="K495" s="87">
        <f t="shared" si="25"/>
        <v>0</v>
      </c>
      <c r="L495" s="85"/>
      <c r="M495" s="85"/>
      <c r="N495" s="85"/>
      <c r="O495" s="109"/>
      <c r="P495" s="88" t="str">
        <f>IF(D:D&gt;800000000,_xlfn.XLOOKUP(B:B,DROPLIST!G:G,DROPLIST!H:H)&amp;RIGHT(C495,3)&amp;"-"&amp;RIGHT(D495,5),_xlfn.XLOOKUP(B:B,DROPLIST!G:G,DROPLIST!H:H)&amp;RIGHT(C495,3)&amp;"-"&amp;_xlfn.XLOOKUP(D:D,Tabela2[SAP Code],Tabela2[Coluna1]))</f>
        <v>-</v>
      </c>
      <c r="Q495" s="88" t="e">
        <f>_xlfn.XLOOKUP(B:B,DROPLIST!G:G,DROPLIST!H:H) &amp; RIGHT(C495,3) &amp; "-" &amp; RIGHT(D495,5) &amp; "-" &amp; IFERROR(LEFT(#REF!, FIND(" ",#REF!)-1),#REF!) &amp; "-" &amp; _xlfn.XLOOKUP(L:L,DROPLIST!D:D,DROPLIST!E:E)</f>
        <v>#REF!</v>
      </c>
      <c r="R495" s="88" t="str">
        <f>IF(N:N&lt;&gt;"APROVADO","N/A",IF(IFERROR(_xlfn.XLOOKUP(P:P,PROJETOS!A:A,PROJETOS!A:A),"INSERIR ID DE PROJETO")="INSERIR ID DE PROJETO","INSERIR ID DE PROJETO","PROJETO INSERIDO"))</f>
        <v>N/A</v>
      </c>
    </row>
    <row r="496" spans="1:18" ht="20.100000000000001" customHeight="1" thickTop="1" thickBot="1" x14ac:dyDescent="0.3">
      <c r="A496" s="109"/>
      <c r="B496" s="84"/>
      <c r="C496" s="84"/>
      <c r="D496" s="115"/>
      <c r="E496" s="132" cm="1">
        <f t="array" ref="E496">_xlfn.XLOOKUP(D496,Tabela2[[#All],[SAP Code]],Tabela2[[#All],[Supplier Name]])</f>
        <v>0</v>
      </c>
      <c r="F496" s="85"/>
      <c r="G496" s="120">
        <v>0</v>
      </c>
      <c r="H496" s="86"/>
      <c r="I496" s="86">
        <v>0</v>
      </c>
      <c r="J496" s="87">
        <f t="shared" si="24"/>
        <v>0</v>
      </c>
      <c r="K496" s="87">
        <f t="shared" si="25"/>
        <v>0</v>
      </c>
      <c r="L496" s="85"/>
      <c r="M496" s="85"/>
      <c r="N496" s="85"/>
      <c r="O496" s="109"/>
      <c r="P496" s="88" t="str">
        <f>IF(D:D&gt;800000000,_xlfn.XLOOKUP(B:B,DROPLIST!G:G,DROPLIST!H:H)&amp;RIGHT(C496,3)&amp;"-"&amp;RIGHT(D496,5),_xlfn.XLOOKUP(B:B,DROPLIST!G:G,DROPLIST!H:H)&amp;RIGHT(C496,3)&amp;"-"&amp;_xlfn.XLOOKUP(D:D,Tabela2[SAP Code],Tabela2[Coluna1]))</f>
        <v>-</v>
      </c>
      <c r="Q496" s="88" t="e">
        <f>_xlfn.XLOOKUP(B:B,DROPLIST!G:G,DROPLIST!H:H) &amp; RIGHT(C496,3) &amp; "-" &amp; RIGHT(D496,5) &amp; "-" &amp; IFERROR(LEFT(#REF!, FIND(" ",#REF!)-1),#REF!) &amp; "-" &amp; _xlfn.XLOOKUP(L:L,DROPLIST!D:D,DROPLIST!E:E)</f>
        <v>#REF!</v>
      </c>
      <c r="R496" s="88" t="str">
        <f>IF(N:N&lt;&gt;"APROVADO","N/A",IF(IFERROR(_xlfn.XLOOKUP(P:P,PROJETOS!A:A,PROJETOS!A:A),"INSERIR ID DE PROJETO")="INSERIR ID DE PROJETO","INSERIR ID DE PROJETO","PROJETO INSERIDO"))</f>
        <v>N/A</v>
      </c>
    </row>
    <row r="497" spans="1:18" ht="20.100000000000001" customHeight="1" thickTop="1" thickBot="1" x14ac:dyDescent="0.3">
      <c r="A497" s="109"/>
      <c r="B497" s="84"/>
      <c r="C497" s="84"/>
      <c r="D497" s="115"/>
      <c r="E497" s="132" cm="1">
        <f t="array" ref="E497">_xlfn.XLOOKUP(D497,Tabela2[[#All],[SAP Code]],Tabela2[[#All],[Supplier Name]])</f>
        <v>0</v>
      </c>
      <c r="F497" s="85"/>
      <c r="G497" s="120">
        <v>0</v>
      </c>
      <c r="H497" s="86"/>
      <c r="I497" s="86">
        <v>0</v>
      </c>
      <c r="J497" s="87">
        <f t="shared" si="24"/>
        <v>0</v>
      </c>
      <c r="K497" s="87">
        <f t="shared" si="25"/>
        <v>0</v>
      </c>
      <c r="L497" s="85"/>
      <c r="M497" s="85"/>
      <c r="N497" s="85"/>
      <c r="O497" s="109"/>
      <c r="P497" s="88" t="str">
        <f>IF(D:D&gt;800000000,_xlfn.XLOOKUP(B:B,DROPLIST!G:G,DROPLIST!H:H)&amp;RIGHT(C497,3)&amp;"-"&amp;RIGHT(D497,5),_xlfn.XLOOKUP(B:B,DROPLIST!G:G,DROPLIST!H:H)&amp;RIGHT(C497,3)&amp;"-"&amp;_xlfn.XLOOKUP(D:D,Tabela2[SAP Code],Tabela2[Coluna1]))</f>
        <v>-</v>
      </c>
      <c r="Q497" s="88" t="e">
        <f>_xlfn.XLOOKUP(B:B,DROPLIST!G:G,DROPLIST!H:H) &amp; RIGHT(C497,3) &amp; "-" &amp; RIGHT(D497,5) &amp; "-" &amp; IFERROR(LEFT(#REF!, FIND(" ",#REF!)-1),#REF!) &amp; "-" &amp; _xlfn.XLOOKUP(L:L,DROPLIST!D:D,DROPLIST!E:E)</f>
        <v>#REF!</v>
      </c>
      <c r="R497" s="88" t="str">
        <f>IF(N:N&lt;&gt;"APROVADO","N/A",IF(IFERROR(_xlfn.XLOOKUP(P:P,PROJETOS!A:A,PROJETOS!A:A),"INSERIR ID DE PROJETO")="INSERIR ID DE PROJETO","INSERIR ID DE PROJETO","PROJETO INSERIDO"))</f>
        <v>N/A</v>
      </c>
    </row>
    <row r="498" spans="1:18" ht="20.100000000000001" customHeight="1" thickTop="1" thickBot="1" x14ac:dyDescent="0.3">
      <c r="A498" s="109"/>
      <c r="B498" s="84"/>
      <c r="C498" s="84"/>
      <c r="D498" s="115"/>
      <c r="E498" s="132" cm="1">
        <f t="array" ref="E498">_xlfn.XLOOKUP(D498,Tabela2[[#All],[SAP Code]],Tabela2[[#All],[Supplier Name]])</f>
        <v>0</v>
      </c>
      <c r="F498" s="85"/>
      <c r="G498" s="120">
        <v>0</v>
      </c>
      <c r="H498" s="86"/>
      <c r="I498" s="86">
        <v>0</v>
      </c>
      <c r="J498" s="87">
        <f t="shared" si="24"/>
        <v>0</v>
      </c>
      <c r="K498" s="87">
        <f t="shared" si="25"/>
        <v>0</v>
      </c>
      <c r="L498" s="85"/>
      <c r="M498" s="85"/>
      <c r="N498" s="85"/>
      <c r="O498" s="109"/>
      <c r="P498" s="88" t="str">
        <f>IF(D:D&gt;800000000,_xlfn.XLOOKUP(B:B,DROPLIST!G:G,DROPLIST!H:H)&amp;RIGHT(C498,3)&amp;"-"&amp;RIGHT(D498,5),_xlfn.XLOOKUP(B:B,DROPLIST!G:G,DROPLIST!H:H)&amp;RIGHT(C498,3)&amp;"-"&amp;_xlfn.XLOOKUP(D:D,Tabela2[SAP Code],Tabela2[Coluna1]))</f>
        <v>-</v>
      </c>
      <c r="Q498" s="88" t="e">
        <f>_xlfn.XLOOKUP(B:B,DROPLIST!G:G,DROPLIST!H:H) &amp; RIGHT(C498,3) &amp; "-" &amp; RIGHT(D498,5) &amp; "-" &amp; IFERROR(LEFT(#REF!, FIND(" ",#REF!)-1),#REF!) &amp; "-" &amp; _xlfn.XLOOKUP(L:L,DROPLIST!D:D,DROPLIST!E:E)</f>
        <v>#REF!</v>
      </c>
      <c r="R498" s="88" t="str">
        <f>IF(N:N&lt;&gt;"APROVADO","N/A",IF(IFERROR(_xlfn.XLOOKUP(P:P,PROJETOS!A:A,PROJETOS!A:A),"INSERIR ID DE PROJETO")="INSERIR ID DE PROJETO","INSERIR ID DE PROJETO","PROJETO INSERIDO"))</f>
        <v>N/A</v>
      </c>
    </row>
    <row r="499" spans="1:18" ht="20.100000000000001" customHeight="1" thickTop="1" thickBot="1" x14ac:dyDescent="0.3">
      <c r="A499" s="109"/>
      <c r="B499" s="84"/>
      <c r="C499" s="84"/>
      <c r="D499" s="115"/>
      <c r="E499" s="132" cm="1">
        <f t="array" ref="E499">_xlfn.XLOOKUP(D499,Tabela2[[#All],[SAP Code]],Tabela2[[#All],[Supplier Name]])</f>
        <v>0</v>
      </c>
      <c r="F499" s="85"/>
      <c r="G499" s="120">
        <v>0</v>
      </c>
      <c r="H499" s="86"/>
      <c r="I499" s="86">
        <v>0</v>
      </c>
      <c r="J499" s="87">
        <f t="shared" si="24"/>
        <v>0</v>
      </c>
      <c r="K499" s="87">
        <f t="shared" si="25"/>
        <v>0</v>
      </c>
      <c r="L499" s="85"/>
      <c r="M499" s="85"/>
      <c r="N499" s="85"/>
      <c r="O499" s="109"/>
      <c r="P499" s="88" t="str">
        <f>IF(D:D&gt;800000000,_xlfn.XLOOKUP(B:B,DROPLIST!G:G,DROPLIST!H:H)&amp;RIGHT(C499,3)&amp;"-"&amp;RIGHT(D499,5),_xlfn.XLOOKUP(B:B,DROPLIST!G:G,DROPLIST!H:H)&amp;RIGHT(C499,3)&amp;"-"&amp;_xlfn.XLOOKUP(D:D,Tabela2[SAP Code],Tabela2[Coluna1]))</f>
        <v>-</v>
      </c>
      <c r="Q499" s="88" t="e">
        <f>_xlfn.XLOOKUP(B:B,DROPLIST!G:G,DROPLIST!H:H) &amp; RIGHT(C499,3) &amp; "-" &amp; RIGHT(D499,5) &amp; "-" &amp; IFERROR(LEFT(#REF!, FIND(" ",#REF!)-1),#REF!) &amp; "-" &amp; _xlfn.XLOOKUP(L:L,DROPLIST!D:D,DROPLIST!E:E)</f>
        <v>#REF!</v>
      </c>
      <c r="R499" s="88" t="str">
        <f>IF(N:N&lt;&gt;"APROVADO","N/A",IF(IFERROR(_xlfn.XLOOKUP(P:P,PROJETOS!A:A,PROJETOS!A:A),"INSERIR ID DE PROJETO")="INSERIR ID DE PROJETO","INSERIR ID DE PROJETO","PROJETO INSERIDO"))</f>
        <v>N/A</v>
      </c>
    </row>
    <row r="500" spans="1:18" ht="20.100000000000001" customHeight="1" thickTop="1" thickBot="1" x14ac:dyDescent="0.3">
      <c r="A500" s="109"/>
      <c r="B500" s="84"/>
      <c r="C500" s="84"/>
      <c r="D500" s="115"/>
      <c r="E500" s="132" cm="1">
        <f t="array" ref="E500">_xlfn.XLOOKUP(D500,Tabela2[[#All],[SAP Code]],Tabela2[[#All],[Supplier Name]])</f>
        <v>0</v>
      </c>
      <c r="F500" s="85"/>
      <c r="G500" s="120">
        <v>0</v>
      </c>
      <c r="H500" s="86"/>
      <c r="I500" s="86">
        <v>0</v>
      </c>
      <c r="J500" s="87">
        <f t="shared" si="24"/>
        <v>0</v>
      </c>
      <c r="K500" s="87">
        <f t="shared" si="25"/>
        <v>0</v>
      </c>
      <c r="L500" s="85"/>
      <c r="M500" s="85"/>
      <c r="N500" s="85"/>
      <c r="O500" s="109"/>
      <c r="P500" s="88" t="str">
        <f>IF(D:D&gt;800000000,_xlfn.XLOOKUP(B:B,DROPLIST!G:G,DROPLIST!H:H)&amp;RIGHT(C500,3)&amp;"-"&amp;RIGHT(D500,5),_xlfn.XLOOKUP(B:B,DROPLIST!G:G,DROPLIST!H:H)&amp;RIGHT(C500,3)&amp;"-"&amp;_xlfn.XLOOKUP(D:D,Tabela2[SAP Code],Tabela2[Coluna1]))</f>
        <v>-</v>
      </c>
      <c r="Q500" s="88" t="e">
        <f>_xlfn.XLOOKUP(B:B,DROPLIST!G:G,DROPLIST!H:H) &amp; RIGHT(C500,3) &amp; "-" &amp; RIGHT(D500,5) &amp; "-" &amp; IFERROR(LEFT(#REF!, FIND(" ",#REF!)-1),#REF!) &amp; "-" &amp; _xlfn.XLOOKUP(L:L,DROPLIST!D:D,DROPLIST!E:E)</f>
        <v>#REF!</v>
      </c>
      <c r="R500" s="88" t="str">
        <f>IF(N:N&lt;&gt;"APROVADO","N/A",IF(IFERROR(_xlfn.XLOOKUP(P:P,PROJETOS!A:A,PROJETOS!A:A),"INSERIR ID DE PROJETO")="INSERIR ID DE PROJETO","INSERIR ID DE PROJETO","PROJETO INSERIDO"))</f>
        <v>N/A</v>
      </c>
    </row>
    <row r="501" spans="1:18" ht="20.100000000000001" customHeight="1" thickTop="1" thickBot="1" x14ac:dyDescent="0.3">
      <c r="A501" s="109"/>
      <c r="B501" s="84"/>
      <c r="C501" s="84"/>
      <c r="D501" s="115"/>
      <c r="E501" s="132" cm="1">
        <f t="array" ref="E501">_xlfn.XLOOKUP(D501,Tabela2[[#All],[SAP Code]],Tabela2[[#All],[Supplier Name]])</f>
        <v>0</v>
      </c>
      <c r="F501" s="85"/>
      <c r="G501" s="120">
        <v>0</v>
      </c>
      <c r="H501" s="86"/>
      <c r="I501" s="86">
        <v>0</v>
      </c>
      <c r="J501" s="87">
        <f t="shared" si="24"/>
        <v>0</v>
      </c>
      <c r="K501" s="87">
        <f t="shared" si="25"/>
        <v>0</v>
      </c>
      <c r="L501" s="85"/>
      <c r="M501" s="85"/>
      <c r="N501" s="85"/>
      <c r="O501" s="109"/>
      <c r="P501" s="88" t="str">
        <f>IF(D:D&gt;800000000,_xlfn.XLOOKUP(B:B,DROPLIST!G:G,DROPLIST!H:H)&amp;RIGHT(C501,3)&amp;"-"&amp;RIGHT(D501,5),_xlfn.XLOOKUP(B:B,DROPLIST!G:G,DROPLIST!H:H)&amp;RIGHT(C501,3)&amp;"-"&amp;_xlfn.XLOOKUP(D:D,Tabela2[SAP Code],Tabela2[Coluna1]))</f>
        <v>-</v>
      </c>
      <c r="Q501" s="88" t="e">
        <f>_xlfn.XLOOKUP(B:B,DROPLIST!G:G,DROPLIST!H:H) &amp; RIGHT(C501,3) &amp; "-" &amp; RIGHT(D501,5) &amp; "-" &amp; IFERROR(LEFT(#REF!, FIND(" ",#REF!)-1),#REF!) &amp; "-" &amp; _xlfn.XLOOKUP(L:L,DROPLIST!D:D,DROPLIST!E:E)</f>
        <v>#REF!</v>
      </c>
      <c r="R501" s="88" t="str">
        <f>IF(N:N&lt;&gt;"APROVADO","N/A",IF(IFERROR(_xlfn.XLOOKUP(P:P,PROJETOS!A:A,PROJETOS!A:A),"INSERIR ID DE PROJETO")="INSERIR ID DE PROJETO","INSERIR ID DE PROJETO","PROJETO INSERIDO"))</f>
        <v>N/A</v>
      </c>
    </row>
    <row r="502" spans="1:18" ht="20.100000000000001" customHeight="1" thickTop="1" thickBot="1" x14ac:dyDescent="0.3">
      <c r="A502" s="109"/>
      <c r="B502" s="84"/>
      <c r="C502" s="84"/>
      <c r="D502" s="115"/>
      <c r="E502" s="132" cm="1">
        <f t="array" ref="E502">_xlfn.XLOOKUP(D502,Tabela2[[#All],[SAP Code]],Tabela2[[#All],[Supplier Name]])</f>
        <v>0</v>
      </c>
      <c r="F502" s="85"/>
      <c r="G502" s="120">
        <v>0</v>
      </c>
      <c r="H502" s="86"/>
      <c r="I502" s="86">
        <v>0</v>
      </c>
      <c r="J502" s="87">
        <f t="shared" si="24"/>
        <v>0</v>
      </c>
      <c r="K502" s="87">
        <f t="shared" si="25"/>
        <v>0</v>
      </c>
      <c r="L502" s="85"/>
      <c r="M502" s="85"/>
      <c r="N502" s="85"/>
      <c r="O502" s="109"/>
      <c r="P502" s="88" t="str">
        <f>IF(D:D&gt;800000000,_xlfn.XLOOKUP(B:B,DROPLIST!G:G,DROPLIST!H:H)&amp;RIGHT(C502,3)&amp;"-"&amp;RIGHT(D502,5),_xlfn.XLOOKUP(B:B,DROPLIST!G:G,DROPLIST!H:H)&amp;RIGHT(C502,3)&amp;"-"&amp;_xlfn.XLOOKUP(D:D,Tabela2[SAP Code],Tabela2[Coluna1]))</f>
        <v>-</v>
      </c>
      <c r="Q502" s="88" t="e">
        <f>_xlfn.XLOOKUP(B:B,DROPLIST!G:G,DROPLIST!H:H) &amp; RIGHT(C502,3) &amp; "-" &amp; RIGHT(D502,5) &amp; "-" &amp; IFERROR(LEFT(#REF!, FIND(" ",#REF!)-1),#REF!) &amp; "-" &amp; _xlfn.XLOOKUP(L:L,DROPLIST!D:D,DROPLIST!E:E)</f>
        <v>#REF!</v>
      </c>
      <c r="R502" s="88" t="str">
        <f>IF(N:N&lt;&gt;"APROVADO","N/A",IF(IFERROR(_xlfn.XLOOKUP(P:P,PROJETOS!A:A,PROJETOS!A:A),"INSERIR ID DE PROJETO")="INSERIR ID DE PROJETO","INSERIR ID DE PROJETO","PROJETO INSERIDO"))</f>
        <v>N/A</v>
      </c>
    </row>
    <row r="503" spans="1:18" ht="20.100000000000001" customHeight="1" thickTop="1" thickBot="1" x14ac:dyDescent="0.3">
      <c r="A503" s="109"/>
      <c r="B503" s="84"/>
      <c r="C503" s="84"/>
      <c r="D503" s="115"/>
      <c r="E503" s="132" cm="1">
        <f t="array" ref="E503">_xlfn.XLOOKUP(D503,Tabela2[[#All],[SAP Code]],Tabela2[[#All],[Supplier Name]])</f>
        <v>0</v>
      </c>
      <c r="F503" s="85"/>
      <c r="G503" s="120">
        <v>0</v>
      </c>
      <c r="H503" s="86"/>
      <c r="I503" s="86">
        <v>0</v>
      </c>
      <c r="J503" s="87">
        <f t="shared" si="24"/>
        <v>0</v>
      </c>
      <c r="K503" s="87">
        <f t="shared" si="25"/>
        <v>0</v>
      </c>
      <c r="L503" s="85"/>
      <c r="M503" s="85"/>
      <c r="N503" s="85"/>
      <c r="O503" s="109"/>
      <c r="P503" s="88" t="str">
        <f>IF(D:D&gt;800000000,_xlfn.XLOOKUP(B:B,DROPLIST!G:G,DROPLIST!H:H)&amp;RIGHT(C503,3)&amp;"-"&amp;RIGHT(D503,5),_xlfn.XLOOKUP(B:B,DROPLIST!G:G,DROPLIST!H:H)&amp;RIGHT(C503,3)&amp;"-"&amp;_xlfn.XLOOKUP(D:D,Tabela2[SAP Code],Tabela2[Coluna1]))</f>
        <v>-</v>
      </c>
      <c r="Q503" s="88" t="e">
        <f>_xlfn.XLOOKUP(B:B,DROPLIST!G:G,DROPLIST!H:H) &amp; RIGHT(C503,3) &amp; "-" &amp; RIGHT(D503,5) &amp; "-" &amp; IFERROR(LEFT(#REF!, FIND(" ",#REF!)-1),#REF!) &amp; "-" &amp; _xlfn.XLOOKUP(L:L,DROPLIST!D:D,DROPLIST!E:E)</f>
        <v>#REF!</v>
      </c>
      <c r="R503" s="88" t="str">
        <f>IF(N:N&lt;&gt;"APROVADO","N/A",IF(IFERROR(_xlfn.XLOOKUP(P:P,PROJETOS!A:A,PROJETOS!A:A),"INSERIR ID DE PROJETO")="INSERIR ID DE PROJETO","INSERIR ID DE PROJETO","PROJETO INSERIDO"))</f>
        <v>N/A</v>
      </c>
    </row>
    <row r="504" spans="1:18" ht="20.100000000000001" customHeight="1" thickTop="1" thickBot="1" x14ac:dyDescent="0.3">
      <c r="A504" s="109"/>
      <c r="B504" s="84"/>
      <c r="C504" s="84"/>
      <c r="D504" s="115"/>
      <c r="E504" s="132" cm="1">
        <f t="array" ref="E504">_xlfn.XLOOKUP(D504,Tabela2[[#All],[SAP Code]],Tabela2[[#All],[Supplier Name]])</f>
        <v>0</v>
      </c>
      <c r="F504" s="85"/>
      <c r="G504" s="120">
        <v>0</v>
      </c>
      <c r="H504" s="86"/>
      <c r="I504" s="86">
        <v>0</v>
      </c>
      <c r="J504" s="87">
        <f t="shared" si="24"/>
        <v>0</v>
      </c>
      <c r="K504" s="87">
        <f t="shared" si="25"/>
        <v>0</v>
      </c>
      <c r="L504" s="85"/>
      <c r="M504" s="85"/>
      <c r="N504" s="85"/>
      <c r="O504" s="109"/>
      <c r="P504" s="88" t="str">
        <f>IF(D:D&gt;800000000,_xlfn.XLOOKUP(B:B,DROPLIST!G:G,DROPLIST!H:H)&amp;RIGHT(C504,3)&amp;"-"&amp;RIGHT(D504,5),_xlfn.XLOOKUP(B:B,DROPLIST!G:G,DROPLIST!H:H)&amp;RIGHT(C504,3)&amp;"-"&amp;_xlfn.XLOOKUP(D:D,Tabela2[SAP Code],Tabela2[Coluna1]))</f>
        <v>-</v>
      </c>
      <c r="Q504" s="88" t="e">
        <f>_xlfn.XLOOKUP(B:B,DROPLIST!G:G,DROPLIST!H:H) &amp; RIGHT(C504,3) &amp; "-" &amp; RIGHT(D504,5) &amp; "-" &amp; IFERROR(LEFT(#REF!, FIND(" ",#REF!)-1),#REF!) &amp; "-" &amp; _xlfn.XLOOKUP(L:L,DROPLIST!D:D,DROPLIST!E:E)</f>
        <v>#REF!</v>
      </c>
      <c r="R504" s="88" t="str">
        <f>IF(N:N&lt;&gt;"APROVADO","N/A",IF(IFERROR(_xlfn.XLOOKUP(P:P,PROJETOS!A:A,PROJETOS!A:A),"INSERIR ID DE PROJETO")="INSERIR ID DE PROJETO","INSERIR ID DE PROJETO","PROJETO INSERIDO"))</f>
        <v>N/A</v>
      </c>
    </row>
    <row r="505" spans="1:18" ht="20.100000000000001" customHeight="1" thickTop="1" thickBot="1" x14ac:dyDescent="0.3">
      <c r="A505" s="109"/>
      <c r="B505" s="84"/>
      <c r="C505" s="84"/>
      <c r="D505" s="115"/>
      <c r="E505" s="132" cm="1">
        <f t="array" ref="E505">_xlfn.XLOOKUP(D505,Tabela2[[#All],[SAP Code]],Tabela2[[#All],[Supplier Name]])</f>
        <v>0</v>
      </c>
      <c r="F505" s="85"/>
      <c r="G505" s="120">
        <v>0</v>
      </c>
      <c r="H505" s="86"/>
      <c r="I505" s="86">
        <v>0</v>
      </c>
      <c r="J505" s="87">
        <f t="shared" si="24"/>
        <v>0</v>
      </c>
      <c r="K505" s="87">
        <f t="shared" si="25"/>
        <v>0</v>
      </c>
      <c r="L505" s="85"/>
      <c r="M505" s="85"/>
      <c r="N505" s="85"/>
      <c r="O505" s="109"/>
      <c r="P505" s="88" t="str">
        <f>IF(D:D&gt;800000000,_xlfn.XLOOKUP(B:B,DROPLIST!G:G,DROPLIST!H:H)&amp;RIGHT(C505,3)&amp;"-"&amp;RIGHT(D505,5),_xlfn.XLOOKUP(B:B,DROPLIST!G:G,DROPLIST!H:H)&amp;RIGHT(C505,3)&amp;"-"&amp;_xlfn.XLOOKUP(D:D,Tabela2[SAP Code],Tabela2[Coluna1]))</f>
        <v>-</v>
      </c>
      <c r="Q505" s="88" t="e">
        <f>_xlfn.XLOOKUP(B:B,DROPLIST!G:G,DROPLIST!H:H) &amp; RIGHT(C505,3) &amp; "-" &amp; RIGHT(D505,5) &amp; "-" &amp; IFERROR(LEFT(#REF!, FIND(" ",#REF!)-1),#REF!) &amp; "-" &amp; _xlfn.XLOOKUP(L:L,DROPLIST!D:D,DROPLIST!E:E)</f>
        <v>#REF!</v>
      </c>
      <c r="R505" s="88" t="str">
        <f>IF(N:N&lt;&gt;"APROVADO","N/A",IF(IFERROR(_xlfn.XLOOKUP(P:P,PROJETOS!A:A,PROJETOS!A:A),"INSERIR ID DE PROJETO")="INSERIR ID DE PROJETO","INSERIR ID DE PROJETO","PROJETO INSERIDO"))</f>
        <v>N/A</v>
      </c>
    </row>
    <row r="506" spans="1:18" ht="20.100000000000001" customHeight="1" thickTop="1" thickBot="1" x14ac:dyDescent="0.3">
      <c r="A506" s="109"/>
      <c r="B506" s="84"/>
      <c r="C506" s="84"/>
      <c r="D506" s="115"/>
      <c r="E506" s="132" cm="1">
        <f t="array" ref="E506">_xlfn.XLOOKUP(D506,Tabela2[[#All],[SAP Code]],Tabela2[[#All],[Supplier Name]])</f>
        <v>0</v>
      </c>
      <c r="F506" s="85"/>
      <c r="G506" s="120">
        <v>0</v>
      </c>
      <c r="H506" s="86"/>
      <c r="I506" s="86">
        <v>0</v>
      </c>
      <c r="J506" s="87">
        <f t="shared" si="24"/>
        <v>0</v>
      </c>
      <c r="K506" s="87">
        <f t="shared" si="25"/>
        <v>0</v>
      </c>
      <c r="L506" s="85"/>
      <c r="M506" s="85"/>
      <c r="N506" s="85"/>
      <c r="O506" s="109"/>
      <c r="P506" s="88" t="str">
        <f>IF(D:D&gt;800000000,_xlfn.XLOOKUP(B:B,DROPLIST!G:G,DROPLIST!H:H)&amp;RIGHT(C506,3)&amp;"-"&amp;RIGHT(D506,5),_xlfn.XLOOKUP(B:B,DROPLIST!G:G,DROPLIST!H:H)&amp;RIGHT(C506,3)&amp;"-"&amp;_xlfn.XLOOKUP(D:D,Tabela2[SAP Code],Tabela2[Coluna1]))</f>
        <v>-</v>
      </c>
      <c r="Q506" s="88" t="e">
        <f>_xlfn.XLOOKUP(B:B,DROPLIST!G:G,DROPLIST!H:H) &amp; RIGHT(C506,3) &amp; "-" &amp; RIGHT(D506,5) &amp; "-" &amp; IFERROR(LEFT(#REF!, FIND(" ",#REF!)-1),#REF!) &amp; "-" &amp; _xlfn.XLOOKUP(L:L,DROPLIST!D:D,DROPLIST!E:E)</f>
        <v>#REF!</v>
      </c>
      <c r="R506" s="88" t="str">
        <f>IF(N:N&lt;&gt;"APROVADO","N/A",IF(IFERROR(_xlfn.XLOOKUP(P:P,PROJETOS!A:A,PROJETOS!A:A),"INSERIR ID DE PROJETO")="INSERIR ID DE PROJETO","INSERIR ID DE PROJETO","PROJETO INSERIDO"))</f>
        <v>N/A</v>
      </c>
    </row>
    <row r="507" spans="1:18" ht="20.100000000000001" customHeight="1" thickTop="1" thickBot="1" x14ac:dyDescent="0.3">
      <c r="A507" s="109"/>
      <c r="B507" s="84"/>
      <c r="C507" s="84"/>
      <c r="D507" s="115"/>
      <c r="E507" s="132" cm="1">
        <f t="array" ref="E507">_xlfn.XLOOKUP(D507,Tabela2[[#All],[SAP Code]],Tabela2[[#All],[Supplier Name]])</f>
        <v>0</v>
      </c>
      <c r="F507" s="85"/>
      <c r="G507" s="120">
        <v>0</v>
      </c>
      <c r="H507" s="86"/>
      <c r="I507" s="86">
        <v>0</v>
      </c>
      <c r="J507" s="87">
        <f t="shared" si="24"/>
        <v>0</v>
      </c>
      <c r="K507" s="87">
        <f t="shared" si="25"/>
        <v>0</v>
      </c>
      <c r="L507" s="85"/>
      <c r="M507" s="85"/>
      <c r="N507" s="85"/>
      <c r="O507" s="109"/>
      <c r="P507" s="88" t="str">
        <f>IF(D:D&gt;800000000,_xlfn.XLOOKUP(B:B,DROPLIST!G:G,DROPLIST!H:H)&amp;RIGHT(C507,3)&amp;"-"&amp;RIGHT(D507,5),_xlfn.XLOOKUP(B:B,DROPLIST!G:G,DROPLIST!H:H)&amp;RIGHT(C507,3)&amp;"-"&amp;_xlfn.XLOOKUP(D:D,Tabela2[SAP Code],Tabela2[Coluna1]))</f>
        <v>-</v>
      </c>
      <c r="Q507" s="88" t="e">
        <f>_xlfn.XLOOKUP(B:B,DROPLIST!G:G,DROPLIST!H:H) &amp; RIGHT(C507,3) &amp; "-" &amp; RIGHT(D507,5) &amp; "-" &amp; IFERROR(LEFT(#REF!, FIND(" ",#REF!)-1),#REF!) &amp; "-" &amp; _xlfn.XLOOKUP(L:L,DROPLIST!D:D,DROPLIST!E:E)</f>
        <v>#REF!</v>
      </c>
      <c r="R507" s="88" t="str">
        <f>IF(N:N&lt;&gt;"APROVADO","N/A",IF(IFERROR(_xlfn.XLOOKUP(P:P,PROJETOS!A:A,PROJETOS!A:A),"INSERIR ID DE PROJETO")="INSERIR ID DE PROJETO","INSERIR ID DE PROJETO","PROJETO INSERIDO"))</f>
        <v>N/A</v>
      </c>
    </row>
    <row r="508" spans="1:18" ht="20.100000000000001" customHeight="1" thickTop="1" thickBot="1" x14ac:dyDescent="0.3">
      <c r="A508" s="109"/>
      <c r="B508" s="84"/>
      <c r="C508" s="84"/>
      <c r="D508" s="115"/>
      <c r="E508" s="132" cm="1">
        <f t="array" ref="E508">_xlfn.XLOOKUP(D508,Tabela2[[#All],[SAP Code]],Tabela2[[#All],[Supplier Name]])</f>
        <v>0</v>
      </c>
      <c r="F508" s="85"/>
      <c r="G508" s="120">
        <v>0</v>
      </c>
      <c r="H508" s="86"/>
      <c r="I508" s="86">
        <v>0</v>
      </c>
      <c r="J508" s="87">
        <f t="shared" ref="J508:J571" si="26">H508-I508</f>
        <v>0</v>
      </c>
      <c r="K508" s="87">
        <f t="shared" si="25"/>
        <v>0</v>
      </c>
      <c r="L508" s="85"/>
      <c r="M508" s="85"/>
      <c r="N508" s="85"/>
      <c r="O508" s="109"/>
      <c r="P508" s="88" t="str">
        <f>IF(D:D&gt;800000000,_xlfn.XLOOKUP(B:B,DROPLIST!G:G,DROPLIST!H:H)&amp;RIGHT(C508,3)&amp;"-"&amp;RIGHT(D508,5),_xlfn.XLOOKUP(B:B,DROPLIST!G:G,DROPLIST!H:H)&amp;RIGHT(C508,3)&amp;"-"&amp;_xlfn.XLOOKUP(D:D,Tabela2[SAP Code],Tabela2[Coluna1]))</f>
        <v>-</v>
      </c>
      <c r="Q508" s="88" t="e">
        <f>_xlfn.XLOOKUP(B:B,DROPLIST!G:G,DROPLIST!H:H) &amp; RIGHT(C508,3) &amp; "-" &amp; RIGHT(D508,5) &amp; "-" &amp; IFERROR(LEFT(#REF!, FIND(" ",#REF!)-1),#REF!) &amp; "-" &amp; _xlfn.XLOOKUP(L:L,DROPLIST!D:D,DROPLIST!E:E)</f>
        <v>#REF!</v>
      </c>
      <c r="R508" s="88" t="str">
        <f>IF(N:N&lt;&gt;"APROVADO","N/A",IF(IFERROR(_xlfn.XLOOKUP(P:P,PROJETOS!A:A,PROJETOS!A:A),"INSERIR ID DE PROJETO")="INSERIR ID DE PROJETO","INSERIR ID DE PROJETO","PROJETO INSERIDO"))</f>
        <v>N/A</v>
      </c>
    </row>
    <row r="509" spans="1:18" ht="20.100000000000001" customHeight="1" thickTop="1" thickBot="1" x14ac:dyDescent="0.3">
      <c r="A509" s="109"/>
      <c r="B509" s="84"/>
      <c r="C509" s="84"/>
      <c r="D509" s="115"/>
      <c r="E509" s="132" cm="1">
        <f t="array" ref="E509">_xlfn.XLOOKUP(D509,Tabela2[[#All],[SAP Code]],Tabela2[[#All],[Supplier Name]])</f>
        <v>0</v>
      </c>
      <c r="F509" s="85"/>
      <c r="G509" s="120">
        <v>0</v>
      </c>
      <c r="H509" s="86"/>
      <c r="I509" s="86">
        <v>0</v>
      </c>
      <c r="J509" s="87">
        <f t="shared" si="26"/>
        <v>0</v>
      </c>
      <c r="K509" s="87">
        <f t="shared" si="25"/>
        <v>0</v>
      </c>
      <c r="L509" s="85"/>
      <c r="M509" s="85"/>
      <c r="N509" s="85"/>
      <c r="O509" s="109"/>
      <c r="P509" s="88" t="str">
        <f>IF(D:D&gt;800000000,_xlfn.XLOOKUP(B:B,DROPLIST!G:G,DROPLIST!H:H)&amp;RIGHT(C509,3)&amp;"-"&amp;RIGHT(D509,5),_xlfn.XLOOKUP(B:B,DROPLIST!G:G,DROPLIST!H:H)&amp;RIGHT(C509,3)&amp;"-"&amp;_xlfn.XLOOKUP(D:D,Tabela2[SAP Code],Tabela2[Coluna1]))</f>
        <v>-</v>
      </c>
      <c r="Q509" s="88" t="e">
        <f>_xlfn.XLOOKUP(B:B,DROPLIST!G:G,DROPLIST!H:H) &amp; RIGHT(C509,3) &amp; "-" &amp; RIGHT(D509,5) &amp; "-" &amp; IFERROR(LEFT(#REF!, FIND(" ",#REF!)-1),#REF!) &amp; "-" &amp; _xlfn.XLOOKUP(L:L,DROPLIST!D:D,DROPLIST!E:E)</f>
        <v>#REF!</v>
      </c>
      <c r="R509" s="88" t="str">
        <f>IF(N:N&lt;&gt;"APROVADO","N/A",IF(IFERROR(_xlfn.XLOOKUP(P:P,PROJETOS!A:A,PROJETOS!A:A),"INSERIR ID DE PROJETO")="INSERIR ID DE PROJETO","INSERIR ID DE PROJETO","PROJETO INSERIDO"))</f>
        <v>N/A</v>
      </c>
    </row>
    <row r="510" spans="1:18" ht="20.100000000000001" customHeight="1" thickTop="1" thickBot="1" x14ac:dyDescent="0.3">
      <c r="A510" s="109"/>
      <c r="B510" s="84"/>
      <c r="C510" s="84"/>
      <c r="D510" s="115"/>
      <c r="E510" s="132" cm="1">
        <f t="array" ref="E510">_xlfn.XLOOKUP(D510,Tabela2[[#All],[SAP Code]],Tabela2[[#All],[Supplier Name]])</f>
        <v>0</v>
      </c>
      <c r="F510" s="85"/>
      <c r="G510" s="120">
        <v>0</v>
      </c>
      <c r="H510" s="86"/>
      <c r="I510" s="86">
        <v>0</v>
      </c>
      <c r="J510" s="87">
        <f t="shared" si="26"/>
        <v>0</v>
      </c>
      <c r="K510" s="87">
        <f t="shared" si="25"/>
        <v>0</v>
      </c>
      <c r="L510" s="85"/>
      <c r="M510" s="85"/>
      <c r="N510" s="85"/>
      <c r="O510" s="109"/>
      <c r="P510" s="88" t="str">
        <f>IF(D:D&gt;800000000,_xlfn.XLOOKUP(B:B,DROPLIST!G:G,DROPLIST!H:H)&amp;RIGHT(C510,3)&amp;"-"&amp;RIGHT(D510,5),_xlfn.XLOOKUP(B:B,DROPLIST!G:G,DROPLIST!H:H)&amp;RIGHT(C510,3)&amp;"-"&amp;_xlfn.XLOOKUP(D:D,Tabela2[SAP Code],Tabela2[Coluna1]))</f>
        <v>-</v>
      </c>
      <c r="Q510" s="88" t="e">
        <f>_xlfn.XLOOKUP(B:B,DROPLIST!G:G,DROPLIST!H:H) &amp; RIGHT(C510,3) &amp; "-" &amp; RIGHT(D510,5) &amp; "-" &amp; IFERROR(LEFT(#REF!, FIND(" ",#REF!)-1),#REF!) &amp; "-" &amp; _xlfn.XLOOKUP(L:L,DROPLIST!D:D,DROPLIST!E:E)</f>
        <v>#REF!</v>
      </c>
      <c r="R510" s="88" t="str">
        <f>IF(N:N&lt;&gt;"APROVADO","N/A",IF(IFERROR(_xlfn.XLOOKUP(P:P,PROJETOS!A:A,PROJETOS!A:A),"INSERIR ID DE PROJETO")="INSERIR ID DE PROJETO","INSERIR ID DE PROJETO","PROJETO INSERIDO"))</f>
        <v>N/A</v>
      </c>
    </row>
    <row r="511" spans="1:18" ht="20.100000000000001" customHeight="1" thickTop="1" thickBot="1" x14ac:dyDescent="0.3">
      <c r="A511" s="109"/>
      <c r="B511" s="84"/>
      <c r="C511" s="84"/>
      <c r="D511" s="115"/>
      <c r="E511" s="132" cm="1">
        <f t="array" ref="E511">_xlfn.XLOOKUP(D511,Tabela2[[#All],[SAP Code]],Tabela2[[#All],[Supplier Name]])</f>
        <v>0</v>
      </c>
      <c r="F511" s="85"/>
      <c r="G511" s="120">
        <v>0</v>
      </c>
      <c r="H511" s="86"/>
      <c r="I511" s="86">
        <v>0</v>
      </c>
      <c r="J511" s="87">
        <f t="shared" si="26"/>
        <v>0</v>
      </c>
      <c r="K511" s="87">
        <f t="shared" si="25"/>
        <v>0</v>
      </c>
      <c r="L511" s="85"/>
      <c r="M511" s="85"/>
      <c r="N511" s="85"/>
      <c r="O511" s="109"/>
      <c r="P511" s="88" t="str">
        <f>IF(D:D&gt;800000000,_xlfn.XLOOKUP(B:B,DROPLIST!G:G,DROPLIST!H:H)&amp;RIGHT(C511,3)&amp;"-"&amp;RIGHT(D511,5),_xlfn.XLOOKUP(B:B,DROPLIST!G:G,DROPLIST!H:H)&amp;RIGHT(C511,3)&amp;"-"&amp;_xlfn.XLOOKUP(D:D,Tabela2[SAP Code],Tabela2[Coluna1]))</f>
        <v>-</v>
      </c>
      <c r="Q511" s="88" t="e">
        <f>_xlfn.XLOOKUP(B:B,DROPLIST!G:G,DROPLIST!H:H) &amp; RIGHT(C511,3) &amp; "-" &amp; RIGHT(D511,5) &amp; "-" &amp; IFERROR(LEFT(#REF!, FIND(" ",#REF!)-1),#REF!) &amp; "-" &amp; _xlfn.XLOOKUP(L:L,DROPLIST!D:D,DROPLIST!E:E)</f>
        <v>#REF!</v>
      </c>
      <c r="R511" s="88" t="str">
        <f>IF(N:N&lt;&gt;"APROVADO","N/A",IF(IFERROR(_xlfn.XLOOKUP(P:P,PROJETOS!A:A,PROJETOS!A:A),"INSERIR ID DE PROJETO")="INSERIR ID DE PROJETO","INSERIR ID DE PROJETO","PROJETO INSERIDO"))</f>
        <v>N/A</v>
      </c>
    </row>
    <row r="512" spans="1:18" ht="20.100000000000001" customHeight="1" thickTop="1" thickBot="1" x14ac:dyDescent="0.3">
      <c r="A512" s="109"/>
      <c r="B512" s="84"/>
      <c r="C512" s="84"/>
      <c r="D512" s="115"/>
      <c r="E512" s="132" cm="1">
        <f t="array" ref="E512">_xlfn.XLOOKUP(D512,Tabela2[[#All],[SAP Code]],Tabela2[[#All],[Supplier Name]])</f>
        <v>0</v>
      </c>
      <c r="F512" s="85"/>
      <c r="G512" s="120">
        <v>0</v>
      </c>
      <c r="H512" s="86"/>
      <c r="I512" s="86">
        <v>0</v>
      </c>
      <c r="J512" s="87">
        <f t="shared" si="26"/>
        <v>0</v>
      </c>
      <c r="K512" s="87">
        <f t="shared" si="25"/>
        <v>0</v>
      </c>
      <c r="L512" s="85"/>
      <c r="M512" s="85"/>
      <c r="N512" s="85"/>
      <c r="O512" s="109"/>
      <c r="P512" s="88" t="str">
        <f>IF(D:D&gt;800000000,_xlfn.XLOOKUP(B:B,DROPLIST!G:G,DROPLIST!H:H)&amp;RIGHT(C512,3)&amp;"-"&amp;RIGHT(D512,5),_xlfn.XLOOKUP(B:B,DROPLIST!G:G,DROPLIST!H:H)&amp;RIGHT(C512,3)&amp;"-"&amp;_xlfn.XLOOKUP(D:D,Tabela2[SAP Code],Tabela2[Coluna1]))</f>
        <v>-</v>
      </c>
      <c r="Q512" s="88" t="e">
        <f>_xlfn.XLOOKUP(B:B,DROPLIST!G:G,DROPLIST!H:H) &amp; RIGHT(C512,3) &amp; "-" &amp; RIGHT(D512,5) &amp; "-" &amp; IFERROR(LEFT(#REF!, FIND(" ",#REF!)-1),#REF!) &amp; "-" &amp; _xlfn.XLOOKUP(L:L,DROPLIST!D:D,DROPLIST!E:E)</f>
        <v>#REF!</v>
      </c>
      <c r="R512" s="88" t="str">
        <f>IF(N:N&lt;&gt;"APROVADO","N/A",IF(IFERROR(_xlfn.XLOOKUP(P:P,PROJETOS!A:A,PROJETOS!A:A),"INSERIR ID DE PROJETO")="INSERIR ID DE PROJETO","INSERIR ID DE PROJETO","PROJETO INSERIDO"))</f>
        <v>N/A</v>
      </c>
    </row>
    <row r="513" spans="1:18" ht="20.100000000000001" customHeight="1" thickTop="1" thickBot="1" x14ac:dyDescent="0.3">
      <c r="A513" s="109"/>
      <c r="B513" s="84"/>
      <c r="C513" s="84"/>
      <c r="D513" s="115"/>
      <c r="E513" s="132" cm="1">
        <f t="array" ref="E513">_xlfn.XLOOKUP(D513,Tabela2[[#All],[SAP Code]],Tabela2[[#All],[Supplier Name]])</f>
        <v>0</v>
      </c>
      <c r="F513" s="85"/>
      <c r="G513" s="120">
        <v>0</v>
      </c>
      <c r="H513" s="86"/>
      <c r="I513" s="86">
        <v>0</v>
      </c>
      <c r="J513" s="87">
        <f t="shared" si="26"/>
        <v>0</v>
      </c>
      <c r="K513" s="87">
        <f t="shared" si="25"/>
        <v>0</v>
      </c>
      <c r="L513" s="85"/>
      <c r="M513" s="85"/>
      <c r="N513" s="85"/>
      <c r="O513" s="109"/>
      <c r="P513" s="88" t="str">
        <f>IF(D:D&gt;800000000,_xlfn.XLOOKUP(B:B,DROPLIST!G:G,DROPLIST!H:H)&amp;RIGHT(C513,3)&amp;"-"&amp;RIGHT(D513,5),_xlfn.XLOOKUP(B:B,DROPLIST!G:G,DROPLIST!H:H)&amp;RIGHT(C513,3)&amp;"-"&amp;_xlfn.XLOOKUP(D:D,Tabela2[SAP Code],Tabela2[Coluna1]))</f>
        <v>-</v>
      </c>
      <c r="Q513" s="88" t="e">
        <f>_xlfn.XLOOKUP(B:B,DROPLIST!G:G,DROPLIST!H:H) &amp; RIGHT(C513,3) &amp; "-" &amp; RIGHT(D513,5) &amp; "-" &amp; IFERROR(LEFT(#REF!, FIND(" ",#REF!)-1),#REF!) &amp; "-" &amp; _xlfn.XLOOKUP(L:L,DROPLIST!D:D,DROPLIST!E:E)</f>
        <v>#REF!</v>
      </c>
      <c r="R513" s="88" t="str">
        <f>IF(N:N&lt;&gt;"APROVADO","N/A",IF(IFERROR(_xlfn.XLOOKUP(P:P,PROJETOS!A:A,PROJETOS!A:A),"INSERIR ID DE PROJETO")="INSERIR ID DE PROJETO","INSERIR ID DE PROJETO","PROJETO INSERIDO"))</f>
        <v>N/A</v>
      </c>
    </row>
    <row r="514" spans="1:18" ht="20.100000000000001" customHeight="1" thickTop="1" thickBot="1" x14ac:dyDescent="0.3">
      <c r="A514" s="109"/>
      <c r="B514" s="84"/>
      <c r="C514" s="84"/>
      <c r="D514" s="115"/>
      <c r="E514" s="132" cm="1">
        <f t="array" ref="E514">_xlfn.XLOOKUP(D514,Tabela2[[#All],[SAP Code]],Tabela2[[#All],[Supplier Name]])</f>
        <v>0</v>
      </c>
      <c r="F514" s="85"/>
      <c r="G514" s="120">
        <v>0</v>
      </c>
      <c r="H514" s="86"/>
      <c r="I514" s="86">
        <v>0</v>
      </c>
      <c r="J514" s="87">
        <f t="shared" si="26"/>
        <v>0</v>
      </c>
      <c r="K514" s="87">
        <f t="shared" si="25"/>
        <v>0</v>
      </c>
      <c r="L514" s="85"/>
      <c r="M514" s="85"/>
      <c r="N514" s="85"/>
      <c r="O514" s="109"/>
      <c r="P514" s="88" t="str">
        <f>IF(D:D&gt;800000000,_xlfn.XLOOKUP(B:B,DROPLIST!G:G,DROPLIST!H:H)&amp;RIGHT(C514,3)&amp;"-"&amp;RIGHT(D514,5),_xlfn.XLOOKUP(B:B,DROPLIST!G:G,DROPLIST!H:H)&amp;RIGHT(C514,3)&amp;"-"&amp;_xlfn.XLOOKUP(D:D,Tabela2[SAP Code],Tabela2[Coluna1]))</f>
        <v>-</v>
      </c>
      <c r="Q514" s="88" t="e">
        <f>_xlfn.XLOOKUP(B:B,DROPLIST!G:G,DROPLIST!H:H) &amp; RIGHT(C514,3) &amp; "-" &amp; RIGHT(D514,5) &amp; "-" &amp; IFERROR(LEFT(#REF!, FIND(" ",#REF!)-1),#REF!) &amp; "-" &amp; _xlfn.XLOOKUP(L:L,DROPLIST!D:D,DROPLIST!E:E)</f>
        <v>#REF!</v>
      </c>
      <c r="R514" s="88" t="str">
        <f>IF(N:N&lt;&gt;"APROVADO","N/A",IF(IFERROR(_xlfn.XLOOKUP(P:P,PROJETOS!A:A,PROJETOS!A:A),"INSERIR ID DE PROJETO")="INSERIR ID DE PROJETO","INSERIR ID DE PROJETO","PROJETO INSERIDO"))</f>
        <v>N/A</v>
      </c>
    </row>
    <row r="515" spans="1:18" ht="20.100000000000001" customHeight="1" thickTop="1" thickBot="1" x14ac:dyDescent="0.3">
      <c r="A515" s="109"/>
      <c r="B515" s="84"/>
      <c r="C515" s="84"/>
      <c r="D515" s="115"/>
      <c r="E515" s="132" cm="1">
        <f t="array" ref="E515">_xlfn.XLOOKUP(D515,Tabela2[[#All],[SAP Code]],Tabela2[[#All],[Supplier Name]])</f>
        <v>0</v>
      </c>
      <c r="F515" s="85"/>
      <c r="G515" s="120">
        <v>0</v>
      </c>
      <c r="H515" s="86"/>
      <c r="I515" s="86">
        <v>0</v>
      </c>
      <c r="J515" s="87">
        <f t="shared" si="26"/>
        <v>0</v>
      </c>
      <c r="K515" s="87">
        <f t="shared" si="25"/>
        <v>0</v>
      </c>
      <c r="L515" s="85"/>
      <c r="M515" s="85"/>
      <c r="N515" s="85"/>
      <c r="O515" s="109"/>
      <c r="P515" s="88" t="str">
        <f>IF(D:D&gt;800000000,_xlfn.XLOOKUP(B:B,DROPLIST!G:G,DROPLIST!H:H)&amp;RIGHT(C515,3)&amp;"-"&amp;RIGHT(D515,5),_xlfn.XLOOKUP(B:B,DROPLIST!G:G,DROPLIST!H:H)&amp;RIGHT(C515,3)&amp;"-"&amp;_xlfn.XLOOKUP(D:D,Tabela2[SAP Code],Tabela2[Coluna1]))</f>
        <v>-</v>
      </c>
      <c r="Q515" s="88" t="e">
        <f>_xlfn.XLOOKUP(B:B,DROPLIST!G:G,DROPLIST!H:H) &amp; RIGHT(C515,3) &amp; "-" &amp; RIGHT(D515,5) &amp; "-" &amp; IFERROR(LEFT(#REF!, FIND(" ",#REF!)-1),#REF!) &amp; "-" &amp; _xlfn.XLOOKUP(L:L,DROPLIST!D:D,DROPLIST!E:E)</f>
        <v>#REF!</v>
      </c>
      <c r="R515" s="88" t="str">
        <f>IF(N:N&lt;&gt;"APROVADO","N/A",IF(IFERROR(_xlfn.XLOOKUP(P:P,PROJETOS!A:A,PROJETOS!A:A),"INSERIR ID DE PROJETO")="INSERIR ID DE PROJETO","INSERIR ID DE PROJETO","PROJETO INSERIDO"))</f>
        <v>N/A</v>
      </c>
    </row>
    <row r="516" spans="1:18" ht="20.100000000000001" customHeight="1" thickTop="1" thickBot="1" x14ac:dyDescent="0.3">
      <c r="A516" s="109"/>
      <c r="B516" s="84"/>
      <c r="C516" s="84"/>
      <c r="D516" s="115"/>
      <c r="E516" s="132" cm="1">
        <f t="array" ref="E516">_xlfn.XLOOKUP(D516,Tabela2[[#All],[SAP Code]],Tabela2[[#All],[Supplier Name]])</f>
        <v>0</v>
      </c>
      <c r="F516" s="85"/>
      <c r="G516" s="120">
        <v>0</v>
      </c>
      <c r="H516" s="86"/>
      <c r="I516" s="86">
        <v>0</v>
      </c>
      <c r="J516" s="87">
        <f t="shared" si="26"/>
        <v>0</v>
      </c>
      <c r="K516" s="87">
        <f t="shared" si="25"/>
        <v>0</v>
      </c>
      <c r="L516" s="85"/>
      <c r="M516" s="85"/>
      <c r="N516" s="85"/>
      <c r="O516" s="109"/>
      <c r="P516" s="88" t="str">
        <f>IF(D:D&gt;800000000,_xlfn.XLOOKUP(B:B,DROPLIST!G:G,DROPLIST!H:H)&amp;RIGHT(C516,3)&amp;"-"&amp;RIGHT(D516,5),_xlfn.XLOOKUP(B:B,DROPLIST!G:G,DROPLIST!H:H)&amp;RIGHT(C516,3)&amp;"-"&amp;_xlfn.XLOOKUP(D:D,Tabela2[SAP Code],Tabela2[Coluna1]))</f>
        <v>-</v>
      </c>
      <c r="Q516" s="88" t="e">
        <f>_xlfn.XLOOKUP(B:B,DROPLIST!G:G,DROPLIST!H:H) &amp; RIGHT(C516,3) &amp; "-" &amp; RIGHT(D516,5) &amp; "-" &amp; IFERROR(LEFT(#REF!, FIND(" ",#REF!)-1),#REF!) &amp; "-" &amp; _xlfn.XLOOKUP(L:L,DROPLIST!D:D,DROPLIST!E:E)</f>
        <v>#REF!</v>
      </c>
      <c r="R516" s="88" t="str">
        <f>IF(N:N&lt;&gt;"APROVADO","N/A",IF(IFERROR(_xlfn.XLOOKUP(P:P,PROJETOS!A:A,PROJETOS!A:A),"INSERIR ID DE PROJETO")="INSERIR ID DE PROJETO","INSERIR ID DE PROJETO","PROJETO INSERIDO"))</f>
        <v>N/A</v>
      </c>
    </row>
    <row r="517" spans="1:18" ht="20.100000000000001" customHeight="1" thickTop="1" thickBot="1" x14ac:dyDescent="0.3">
      <c r="A517" s="109"/>
      <c r="B517" s="84"/>
      <c r="C517" s="84"/>
      <c r="D517" s="115"/>
      <c r="E517" s="132" cm="1">
        <f t="array" ref="E517">_xlfn.XLOOKUP(D517,Tabela2[[#All],[SAP Code]],Tabela2[[#All],[Supplier Name]])</f>
        <v>0</v>
      </c>
      <c r="F517" s="85"/>
      <c r="G517" s="120">
        <v>0</v>
      </c>
      <c r="H517" s="86"/>
      <c r="I517" s="86">
        <v>0</v>
      </c>
      <c r="J517" s="87">
        <f t="shared" si="26"/>
        <v>0</v>
      </c>
      <c r="K517" s="87">
        <f t="shared" si="25"/>
        <v>0</v>
      </c>
      <c r="L517" s="85"/>
      <c r="M517" s="85"/>
      <c r="N517" s="85"/>
      <c r="O517" s="109"/>
      <c r="P517" s="88" t="str">
        <f>IF(D:D&gt;800000000,_xlfn.XLOOKUP(B:B,DROPLIST!G:G,DROPLIST!H:H)&amp;RIGHT(C517,3)&amp;"-"&amp;RIGHT(D517,5),_xlfn.XLOOKUP(B:B,DROPLIST!G:G,DROPLIST!H:H)&amp;RIGHT(C517,3)&amp;"-"&amp;_xlfn.XLOOKUP(D:D,Tabela2[SAP Code],Tabela2[Coluna1]))</f>
        <v>-</v>
      </c>
      <c r="Q517" s="88" t="e">
        <f>_xlfn.XLOOKUP(B:B,DROPLIST!G:G,DROPLIST!H:H) &amp; RIGHT(C517,3) &amp; "-" &amp; RIGHT(D517,5) &amp; "-" &amp; IFERROR(LEFT(#REF!, FIND(" ",#REF!)-1),#REF!) &amp; "-" &amp; _xlfn.XLOOKUP(L:L,DROPLIST!D:D,DROPLIST!E:E)</f>
        <v>#REF!</v>
      </c>
      <c r="R517" s="88" t="str">
        <f>IF(N:N&lt;&gt;"APROVADO","N/A",IF(IFERROR(_xlfn.XLOOKUP(P:P,PROJETOS!A:A,PROJETOS!A:A),"INSERIR ID DE PROJETO")="INSERIR ID DE PROJETO","INSERIR ID DE PROJETO","PROJETO INSERIDO"))</f>
        <v>N/A</v>
      </c>
    </row>
    <row r="518" spans="1:18" ht="20.100000000000001" customHeight="1" thickTop="1" thickBot="1" x14ac:dyDescent="0.3">
      <c r="A518" s="109"/>
      <c r="B518" s="84"/>
      <c r="C518" s="84"/>
      <c r="D518" s="115"/>
      <c r="E518" s="132" cm="1">
        <f t="array" ref="E518">_xlfn.XLOOKUP(D518,Tabela2[[#All],[SAP Code]],Tabela2[[#All],[Supplier Name]])</f>
        <v>0</v>
      </c>
      <c r="F518" s="85"/>
      <c r="G518" s="120">
        <v>0</v>
      </c>
      <c r="H518" s="86"/>
      <c r="I518" s="86">
        <v>0</v>
      </c>
      <c r="J518" s="87">
        <f t="shared" si="26"/>
        <v>0</v>
      </c>
      <c r="K518" s="87">
        <f t="shared" si="25"/>
        <v>0</v>
      </c>
      <c r="L518" s="85"/>
      <c r="M518" s="85"/>
      <c r="N518" s="85"/>
      <c r="O518" s="109"/>
      <c r="P518" s="88" t="str">
        <f>IF(D:D&gt;800000000,_xlfn.XLOOKUP(B:B,DROPLIST!G:G,DROPLIST!H:H)&amp;RIGHT(C518,3)&amp;"-"&amp;RIGHT(D518,5),_xlfn.XLOOKUP(B:B,DROPLIST!G:G,DROPLIST!H:H)&amp;RIGHT(C518,3)&amp;"-"&amp;_xlfn.XLOOKUP(D:D,Tabela2[SAP Code],Tabela2[Coluna1]))</f>
        <v>-</v>
      </c>
      <c r="Q518" s="88" t="e">
        <f>_xlfn.XLOOKUP(B:B,DROPLIST!G:G,DROPLIST!H:H) &amp; RIGHT(C518,3) &amp; "-" &amp; RIGHT(D518,5) &amp; "-" &amp; IFERROR(LEFT(#REF!, FIND(" ",#REF!)-1),#REF!) &amp; "-" &amp; _xlfn.XLOOKUP(L:L,DROPLIST!D:D,DROPLIST!E:E)</f>
        <v>#REF!</v>
      </c>
      <c r="R518" s="88" t="str">
        <f>IF(N:N&lt;&gt;"APROVADO","N/A",IF(IFERROR(_xlfn.XLOOKUP(P:P,PROJETOS!A:A,PROJETOS!A:A),"INSERIR ID DE PROJETO")="INSERIR ID DE PROJETO","INSERIR ID DE PROJETO","PROJETO INSERIDO"))</f>
        <v>N/A</v>
      </c>
    </row>
    <row r="519" spans="1:18" ht="20.100000000000001" customHeight="1" thickTop="1" thickBot="1" x14ac:dyDescent="0.3">
      <c r="A519" s="109"/>
      <c r="B519" s="84"/>
      <c r="C519" s="84"/>
      <c r="D519" s="115"/>
      <c r="E519" s="132" cm="1">
        <f t="array" ref="E519">_xlfn.XLOOKUP(D519,Tabela2[[#All],[SAP Code]],Tabela2[[#All],[Supplier Name]])</f>
        <v>0</v>
      </c>
      <c r="F519" s="85"/>
      <c r="G519" s="120">
        <v>0</v>
      </c>
      <c r="H519" s="86"/>
      <c r="I519" s="86">
        <v>0</v>
      </c>
      <c r="J519" s="87">
        <f t="shared" si="26"/>
        <v>0</v>
      </c>
      <c r="K519" s="87">
        <f t="shared" si="25"/>
        <v>0</v>
      </c>
      <c r="L519" s="85"/>
      <c r="M519" s="85"/>
      <c r="N519" s="85"/>
      <c r="O519" s="109"/>
      <c r="P519" s="88" t="str">
        <f>IF(D:D&gt;800000000,_xlfn.XLOOKUP(B:B,DROPLIST!G:G,DROPLIST!H:H)&amp;RIGHT(C519,3)&amp;"-"&amp;RIGHT(D519,5),_xlfn.XLOOKUP(B:B,DROPLIST!G:G,DROPLIST!H:H)&amp;RIGHT(C519,3)&amp;"-"&amp;_xlfn.XLOOKUP(D:D,Tabela2[SAP Code],Tabela2[Coluna1]))</f>
        <v>-</v>
      </c>
      <c r="Q519" s="88" t="e">
        <f>_xlfn.XLOOKUP(B:B,DROPLIST!G:G,DROPLIST!H:H) &amp; RIGHT(C519,3) &amp; "-" &amp; RIGHT(D519,5) &amp; "-" &amp; IFERROR(LEFT(#REF!, FIND(" ",#REF!)-1),#REF!) &amp; "-" &amp; _xlfn.XLOOKUP(L:L,DROPLIST!D:D,DROPLIST!E:E)</f>
        <v>#REF!</v>
      </c>
      <c r="R519" s="88" t="str">
        <f>IF(N:N&lt;&gt;"APROVADO","N/A",IF(IFERROR(_xlfn.XLOOKUP(P:P,PROJETOS!A:A,PROJETOS!A:A),"INSERIR ID DE PROJETO")="INSERIR ID DE PROJETO","INSERIR ID DE PROJETO","PROJETO INSERIDO"))</f>
        <v>N/A</v>
      </c>
    </row>
    <row r="520" spans="1:18" ht="20.100000000000001" customHeight="1" thickTop="1" thickBot="1" x14ac:dyDescent="0.3">
      <c r="A520" s="109"/>
      <c r="B520" s="84"/>
      <c r="C520" s="84"/>
      <c r="D520" s="115"/>
      <c r="E520" s="132" cm="1">
        <f t="array" ref="E520">_xlfn.XLOOKUP(D520,Tabela2[[#All],[SAP Code]],Tabela2[[#All],[Supplier Name]])</f>
        <v>0</v>
      </c>
      <c r="F520" s="85"/>
      <c r="G520" s="120">
        <v>0</v>
      </c>
      <c r="H520" s="86"/>
      <c r="I520" s="86">
        <v>0</v>
      </c>
      <c r="J520" s="87">
        <f t="shared" si="26"/>
        <v>0</v>
      </c>
      <c r="K520" s="87">
        <f t="shared" si="25"/>
        <v>0</v>
      </c>
      <c r="L520" s="85"/>
      <c r="M520" s="85"/>
      <c r="N520" s="85"/>
      <c r="O520" s="109"/>
      <c r="P520" s="88" t="str">
        <f>IF(D:D&gt;800000000,_xlfn.XLOOKUP(B:B,DROPLIST!G:G,DROPLIST!H:H)&amp;RIGHT(C520,3)&amp;"-"&amp;RIGHT(D520,5),_xlfn.XLOOKUP(B:B,DROPLIST!G:G,DROPLIST!H:H)&amp;RIGHT(C520,3)&amp;"-"&amp;_xlfn.XLOOKUP(D:D,Tabela2[SAP Code],Tabela2[Coluna1]))</f>
        <v>-</v>
      </c>
      <c r="Q520" s="88" t="e">
        <f>_xlfn.XLOOKUP(B:B,DROPLIST!G:G,DROPLIST!H:H) &amp; RIGHT(C520,3) &amp; "-" &amp; RIGHT(D520,5) &amp; "-" &amp; IFERROR(LEFT(#REF!, FIND(" ",#REF!)-1),#REF!) &amp; "-" &amp; _xlfn.XLOOKUP(L:L,DROPLIST!D:D,DROPLIST!E:E)</f>
        <v>#REF!</v>
      </c>
      <c r="R520" s="88" t="str">
        <f>IF(N:N&lt;&gt;"APROVADO","N/A",IF(IFERROR(_xlfn.XLOOKUP(P:P,PROJETOS!A:A,PROJETOS!A:A),"INSERIR ID DE PROJETO")="INSERIR ID DE PROJETO","INSERIR ID DE PROJETO","PROJETO INSERIDO"))</f>
        <v>N/A</v>
      </c>
    </row>
    <row r="521" spans="1:18" ht="20.100000000000001" customHeight="1" thickTop="1" thickBot="1" x14ac:dyDescent="0.3">
      <c r="A521" s="109"/>
      <c r="B521" s="84"/>
      <c r="C521" s="84"/>
      <c r="D521" s="115"/>
      <c r="E521" s="132" cm="1">
        <f t="array" ref="E521">_xlfn.XLOOKUP(D521,Tabela2[[#All],[SAP Code]],Tabela2[[#All],[Supplier Name]])</f>
        <v>0</v>
      </c>
      <c r="F521" s="85"/>
      <c r="G521" s="120">
        <v>0</v>
      </c>
      <c r="H521" s="86"/>
      <c r="I521" s="86">
        <v>0</v>
      </c>
      <c r="J521" s="87">
        <f t="shared" si="26"/>
        <v>0</v>
      </c>
      <c r="K521" s="87">
        <f t="shared" si="25"/>
        <v>0</v>
      </c>
      <c r="L521" s="85"/>
      <c r="M521" s="85"/>
      <c r="N521" s="85"/>
      <c r="O521" s="109"/>
      <c r="P521" s="88" t="str">
        <f>IF(D:D&gt;800000000,_xlfn.XLOOKUP(B:B,DROPLIST!G:G,DROPLIST!H:H)&amp;RIGHT(C521,3)&amp;"-"&amp;RIGHT(D521,5),_xlfn.XLOOKUP(B:B,DROPLIST!G:G,DROPLIST!H:H)&amp;RIGHT(C521,3)&amp;"-"&amp;_xlfn.XLOOKUP(D:D,Tabela2[SAP Code],Tabela2[Coluna1]))</f>
        <v>-</v>
      </c>
      <c r="Q521" s="88" t="e">
        <f>_xlfn.XLOOKUP(B:B,DROPLIST!G:G,DROPLIST!H:H) &amp; RIGHT(C521,3) &amp; "-" &amp; RIGHT(D521,5) &amp; "-" &amp; IFERROR(LEFT(#REF!, FIND(" ",#REF!)-1),#REF!) &amp; "-" &amp; _xlfn.XLOOKUP(L:L,DROPLIST!D:D,DROPLIST!E:E)</f>
        <v>#REF!</v>
      </c>
      <c r="R521" s="88" t="str">
        <f>IF(N:N&lt;&gt;"APROVADO","N/A",IF(IFERROR(_xlfn.XLOOKUP(P:P,PROJETOS!A:A,PROJETOS!A:A),"INSERIR ID DE PROJETO")="INSERIR ID DE PROJETO","INSERIR ID DE PROJETO","PROJETO INSERIDO"))</f>
        <v>N/A</v>
      </c>
    </row>
    <row r="522" spans="1:18" ht="20.100000000000001" customHeight="1" thickTop="1" thickBot="1" x14ac:dyDescent="0.3">
      <c r="A522" s="109"/>
      <c r="B522" s="84"/>
      <c r="C522" s="84"/>
      <c r="D522" s="115"/>
      <c r="E522" s="132" cm="1">
        <f t="array" ref="E522">_xlfn.XLOOKUP(D522,Tabela2[[#All],[SAP Code]],Tabela2[[#All],[Supplier Name]])</f>
        <v>0</v>
      </c>
      <c r="F522" s="85"/>
      <c r="G522" s="120">
        <v>0</v>
      </c>
      <c r="H522" s="86"/>
      <c r="I522" s="86">
        <v>0</v>
      </c>
      <c r="J522" s="87">
        <f t="shared" si="26"/>
        <v>0</v>
      </c>
      <c r="K522" s="87">
        <f t="shared" ref="K522:K585" si="27">IF(I522=0,H522,J522)</f>
        <v>0</v>
      </c>
      <c r="L522" s="85"/>
      <c r="M522" s="85"/>
      <c r="N522" s="85"/>
      <c r="O522" s="109"/>
      <c r="P522" s="88" t="str">
        <f>IF(D:D&gt;800000000,_xlfn.XLOOKUP(B:B,DROPLIST!G:G,DROPLIST!H:H)&amp;RIGHT(C522,3)&amp;"-"&amp;RIGHT(D522,5),_xlfn.XLOOKUP(B:B,DROPLIST!G:G,DROPLIST!H:H)&amp;RIGHT(C522,3)&amp;"-"&amp;_xlfn.XLOOKUP(D:D,Tabela2[SAP Code],Tabela2[Coluna1]))</f>
        <v>-</v>
      </c>
      <c r="Q522" s="88" t="e">
        <f>_xlfn.XLOOKUP(B:B,DROPLIST!G:G,DROPLIST!H:H) &amp; RIGHT(C522,3) &amp; "-" &amp; RIGHT(D522,5) &amp; "-" &amp; IFERROR(LEFT(#REF!, FIND(" ",#REF!)-1),#REF!) &amp; "-" &amp; _xlfn.XLOOKUP(L:L,DROPLIST!D:D,DROPLIST!E:E)</f>
        <v>#REF!</v>
      </c>
      <c r="R522" s="88" t="str">
        <f>IF(N:N&lt;&gt;"APROVADO","N/A",IF(IFERROR(_xlfn.XLOOKUP(P:P,PROJETOS!A:A,PROJETOS!A:A),"INSERIR ID DE PROJETO")="INSERIR ID DE PROJETO","INSERIR ID DE PROJETO","PROJETO INSERIDO"))</f>
        <v>N/A</v>
      </c>
    </row>
    <row r="523" spans="1:18" ht="20.100000000000001" customHeight="1" thickTop="1" thickBot="1" x14ac:dyDescent="0.3">
      <c r="A523" s="109"/>
      <c r="B523" s="84"/>
      <c r="C523" s="84"/>
      <c r="D523" s="115"/>
      <c r="E523" s="132" cm="1">
        <f t="array" ref="E523">_xlfn.XLOOKUP(D523,Tabela2[[#All],[SAP Code]],Tabela2[[#All],[Supplier Name]])</f>
        <v>0</v>
      </c>
      <c r="F523" s="85"/>
      <c r="G523" s="120">
        <v>0</v>
      </c>
      <c r="H523" s="86"/>
      <c r="I523" s="86">
        <v>0</v>
      </c>
      <c r="J523" s="87">
        <f t="shared" si="26"/>
        <v>0</v>
      </c>
      <c r="K523" s="87">
        <f t="shared" si="27"/>
        <v>0</v>
      </c>
      <c r="L523" s="85"/>
      <c r="M523" s="85"/>
      <c r="N523" s="85"/>
      <c r="O523" s="109"/>
      <c r="P523" s="88" t="str">
        <f>IF(D:D&gt;800000000,_xlfn.XLOOKUP(B:B,DROPLIST!G:G,DROPLIST!H:H)&amp;RIGHT(C523,3)&amp;"-"&amp;RIGHT(D523,5),_xlfn.XLOOKUP(B:B,DROPLIST!G:G,DROPLIST!H:H)&amp;RIGHT(C523,3)&amp;"-"&amp;_xlfn.XLOOKUP(D:D,Tabela2[SAP Code],Tabela2[Coluna1]))</f>
        <v>-</v>
      </c>
      <c r="Q523" s="88" t="e">
        <f>_xlfn.XLOOKUP(B:B,DROPLIST!G:G,DROPLIST!H:H) &amp; RIGHT(C523,3) &amp; "-" &amp; RIGHT(D523,5) &amp; "-" &amp; IFERROR(LEFT(#REF!, FIND(" ",#REF!)-1),#REF!) &amp; "-" &amp; _xlfn.XLOOKUP(L:L,DROPLIST!D:D,DROPLIST!E:E)</f>
        <v>#REF!</v>
      </c>
      <c r="R523" s="88" t="str">
        <f>IF(N:N&lt;&gt;"APROVADO","N/A",IF(IFERROR(_xlfn.XLOOKUP(P:P,PROJETOS!A:A,PROJETOS!A:A),"INSERIR ID DE PROJETO")="INSERIR ID DE PROJETO","INSERIR ID DE PROJETO","PROJETO INSERIDO"))</f>
        <v>N/A</v>
      </c>
    </row>
    <row r="524" spans="1:18" ht="20.100000000000001" customHeight="1" thickTop="1" thickBot="1" x14ac:dyDescent="0.3">
      <c r="A524" s="109"/>
      <c r="B524" s="84"/>
      <c r="C524" s="84"/>
      <c r="D524" s="115"/>
      <c r="E524" s="132" cm="1">
        <f t="array" ref="E524">_xlfn.XLOOKUP(D524,Tabela2[[#All],[SAP Code]],Tabela2[[#All],[Supplier Name]])</f>
        <v>0</v>
      </c>
      <c r="F524" s="85"/>
      <c r="G524" s="120">
        <v>0</v>
      </c>
      <c r="H524" s="86"/>
      <c r="I524" s="86">
        <v>0</v>
      </c>
      <c r="J524" s="87">
        <f t="shared" si="26"/>
        <v>0</v>
      </c>
      <c r="K524" s="87">
        <f t="shared" si="27"/>
        <v>0</v>
      </c>
      <c r="L524" s="85"/>
      <c r="M524" s="85"/>
      <c r="N524" s="85"/>
      <c r="O524" s="109"/>
      <c r="P524" s="88" t="str">
        <f>IF(D:D&gt;800000000,_xlfn.XLOOKUP(B:B,DROPLIST!G:G,DROPLIST!H:H)&amp;RIGHT(C524,3)&amp;"-"&amp;RIGHT(D524,5),_xlfn.XLOOKUP(B:B,DROPLIST!G:G,DROPLIST!H:H)&amp;RIGHT(C524,3)&amp;"-"&amp;_xlfn.XLOOKUP(D:D,Tabela2[SAP Code],Tabela2[Coluna1]))</f>
        <v>-</v>
      </c>
      <c r="Q524" s="88" t="e">
        <f>_xlfn.XLOOKUP(B:B,DROPLIST!G:G,DROPLIST!H:H) &amp; RIGHT(C524,3) &amp; "-" &amp; RIGHT(D524,5) &amp; "-" &amp; IFERROR(LEFT(#REF!, FIND(" ",#REF!)-1),#REF!) &amp; "-" &amp; _xlfn.XLOOKUP(L:L,DROPLIST!D:D,DROPLIST!E:E)</f>
        <v>#REF!</v>
      </c>
      <c r="R524" s="88" t="str">
        <f>IF(N:N&lt;&gt;"APROVADO","N/A",IF(IFERROR(_xlfn.XLOOKUP(P:P,PROJETOS!A:A,PROJETOS!A:A),"INSERIR ID DE PROJETO")="INSERIR ID DE PROJETO","INSERIR ID DE PROJETO","PROJETO INSERIDO"))</f>
        <v>N/A</v>
      </c>
    </row>
    <row r="525" spans="1:18" ht="20.100000000000001" customHeight="1" thickTop="1" thickBot="1" x14ac:dyDescent="0.3">
      <c r="A525" s="109"/>
      <c r="B525" s="84"/>
      <c r="C525" s="84"/>
      <c r="D525" s="115"/>
      <c r="E525" s="132" cm="1">
        <f t="array" ref="E525">_xlfn.XLOOKUP(D525,Tabela2[[#All],[SAP Code]],Tabela2[[#All],[Supplier Name]])</f>
        <v>0</v>
      </c>
      <c r="F525" s="85"/>
      <c r="G525" s="120">
        <v>0</v>
      </c>
      <c r="H525" s="86"/>
      <c r="I525" s="86">
        <v>0</v>
      </c>
      <c r="J525" s="87">
        <f t="shared" si="26"/>
        <v>0</v>
      </c>
      <c r="K525" s="87">
        <f t="shared" si="27"/>
        <v>0</v>
      </c>
      <c r="L525" s="85"/>
      <c r="M525" s="85"/>
      <c r="N525" s="85"/>
      <c r="O525" s="109"/>
      <c r="P525" s="88" t="str">
        <f>IF(D:D&gt;800000000,_xlfn.XLOOKUP(B:B,DROPLIST!G:G,DROPLIST!H:H)&amp;RIGHT(C525,3)&amp;"-"&amp;RIGHT(D525,5),_xlfn.XLOOKUP(B:B,DROPLIST!G:G,DROPLIST!H:H)&amp;RIGHT(C525,3)&amp;"-"&amp;_xlfn.XLOOKUP(D:D,Tabela2[SAP Code],Tabela2[Coluna1]))</f>
        <v>-</v>
      </c>
      <c r="Q525" s="88" t="e">
        <f>_xlfn.XLOOKUP(B:B,DROPLIST!G:G,DROPLIST!H:H) &amp; RIGHT(C525,3) &amp; "-" &amp; RIGHT(D525,5) &amp; "-" &amp; IFERROR(LEFT(#REF!, FIND(" ",#REF!)-1),#REF!) &amp; "-" &amp; _xlfn.XLOOKUP(L:L,DROPLIST!D:D,DROPLIST!E:E)</f>
        <v>#REF!</v>
      </c>
      <c r="R525" s="88" t="str">
        <f>IF(N:N&lt;&gt;"APROVADO","N/A",IF(IFERROR(_xlfn.XLOOKUP(P:P,PROJETOS!A:A,PROJETOS!A:A),"INSERIR ID DE PROJETO")="INSERIR ID DE PROJETO","INSERIR ID DE PROJETO","PROJETO INSERIDO"))</f>
        <v>N/A</v>
      </c>
    </row>
    <row r="526" spans="1:18" ht="20.100000000000001" customHeight="1" thickTop="1" thickBot="1" x14ac:dyDescent="0.3">
      <c r="A526" s="109"/>
      <c r="B526" s="84"/>
      <c r="C526" s="84"/>
      <c r="D526" s="115"/>
      <c r="E526" s="132" cm="1">
        <f t="array" ref="E526">_xlfn.XLOOKUP(D526,Tabela2[[#All],[SAP Code]],Tabela2[[#All],[Supplier Name]])</f>
        <v>0</v>
      </c>
      <c r="F526" s="85"/>
      <c r="G526" s="120">
        <v>0</v>
      </c>
      <c r="H526" s="86"/>
      <c r="I526" s="86">
        <v>0</v>
      </c>
      <c r="J526" s="87">
        <f t="shared" si="26"/>
        <v>0</v>
      </c>
      <c r="K526" s="87">
        <f t="shared" si="27"/>
        <v>0</v>
      </c>
      <c r="L526" s="85"/>
      <c r="M526" s="85"/>
      <c r="N526" s="85"/>
      <c r="O526" s="109"/>
      <c r="P526" s="88" t="str">
        <f>IF(D:D&gt;800000000,_xlfn.XLOOKUP(B:B,DROPLIST!G:G,DROPLIST!H:H)&amp;RIGHT(C526,3)&amp;"-"&amp;RIGHT(D526,5),_xlfn.XLOOKUP(B:B,DROPLIST!G:G,DROPLIST!H:H)&amp;RIGHT(C526,3)&amp;"-"&amp;_xlfn.XLOOKUP(D:D,Tabela2[SAP Code],Tabela2[Coluna1]))</f>
        <v>-</v>
      </c>
      <c r="Q526" s="88" t="e">
        <f>_xlfn.XLOOKUP(B:B,DROPLIST!G:G,DROPLIST!H:H) &amp; RIGHT(C526,3) &amp; "-" &amp; RIGHT(D526,5) &amp; "-" &amp; IFERROR(LEFT(#REF!, FIND(" ",#REF!)-1),#REF!) &amp; "-" &amp; _xlfn.XLOOKUP(L:L,DROPLIST!D:D,DROPLIST!E:E)</f>
        <v>#REF!</v>
      </c>
      <c r="R526" s="88" t="str">
        <f>IF(N:N&lt;&gt;"APROVADO","N/A",IF(IFERROR(_xlfn.XLOOKUP(P:P,PROJETOS!A:A,PROJETOS!A:A),"INSERIR ID DE PROJETO")="INSERIR ID DE PROJETO","INSERIR ID DE PROJETO","PROJETO INSERIDO"))</f>
        <v>N/A</v>
      </c>
    </row>
    <row r="527" spans="1:18" ht="20.100000000000001" customHeight="1" thickTop="1" thickBot="1" x14ac:dyDescent="0.3">
      <c r="A527" s="109"/>
      <c r="B527" s="84"/>
      <c r="C527" s="84"/>
      <c r="D527" s="115"/>
      <c r="E527" s="132" cm="1">
        <f t="array" ref="E527">_xlfn.XLOOKUP(D527,Tabela2[[#All],[SAP Code]],Tabela2[[#All],[Supplier Name]])</f>
        <v>0</v>
      </c>
      <c r="F527" s="85"/>
      <c r="G527" s="120">
        <v>0</v>
      </c>
      <c r="H527" s="86"/>
      <c r="I527" s="86">
        <v>0</v>
      </c>
      <c r="J527" s="87">
        <f t="shared" si="26"/>
        <v>0</v>
      </c>
      <c r="K527" s="87">
        <f t="shared" si="27"/>
        <v>0</v>
      </c>
      <c r="L527" s="85"/>
      <c r="M527" s="85"/>
      <c r="N527" s="85"/>
      <c r="O527" s="109"/>
      <c r="P527" s="88" t="str">
        <f>IF(D:D&gt;800000000,_xlfn.XLOOKUP(B:B,DROPLIST!G:G,DROPLIST!H:H)&amp;RIGHT(C527,3)&amp;"-"&amp;RIGHT(D527,5),_xlfn.XLOOKUP(B:B,DROPLIST!G:G,DROPLIST!H:H)&amp;RIGHT(C527,3)&amp;"-"&amp;_xlfn.XLOOKUP(D:D,Tabela2[SAP Code],Tabela2[Coluna1]))</f>
        <v>-</v>
      </c>
      <c r="Q527" s="88" t="e">
        <f>_xlfn.XLOOKUP(B:B,DROPLIST!G:G,DROPLIST!H:H) &amp; RIGHT(C527,3) &amp; "-" &amp; RIGHT(D527,5) &amp; "-" &amp; IFERROR(LEFT(#REF!, FIND(" ",#REF!)-1),#REF!) &amp; "-" &amp; _xlfn.XLOOKUP(L:L,DROPLIST!D:D,DROPLIST!E:E)</f>
        <v>#REF!</v>
      </c>
      <c r="R527" s="88" t="str">
        <f>IF(N:N&lt;&gt;"APROVADO","N/A",IF(IFERROR(_xlfn.XLOOKUP(P:P,PROJETOS!A:A,PROJETOS!A:A),"INSERIR ID DE PROJETO")="INSERIR ID DE PROJETO","INSERIR ID DE PROJETO","PROJETO INSERIDO"))</f>
        <v>N/A</v>
      </c>
    </row>
    <row r="528" spans="1:18" ht="20.100000000000001" customHeight="1" thickTop="1" thickBot="1" x14ac:dyDescent="0.3">
      <c r="A528" s="109"/>
      <c r="B528" s="84"/>
      <c r="C528" s="84"/>
      <c r="D528" s="115"/>
      <c r="E528" s="132" cm="1">
        <f t="array" ref="E528">_xlfn.XLOOKUP(D528,Tabela2[[#All],[SAP Code]],Tabela2[[#All],[Supplier Name]])</f>
        <v>0</v>
      </c>
      <c r="F528" s="85"/>
      <c r="G528" s="120">
        <v>0</v>
      </c>
      <c r="H528" s="86"/>
      <c r="I528" s="86">
        <v>0</v>
      </c>
      <c r="J528" s="87">
        <f t="shared" si="26"/>
        <v>0</v>
      </c>
      <c r="K528" s="87">
        <f t="shared" si="27"/>
        <v>0</v>
      </c>
      <c r="L528" s="85"/>
      <c r="M528" s="85"/>
      <c r="N528" s="85"/>
      <c r="O528" s="109"/>
      <c r="P528" s="88" t="str">
        <f>IF(D:D&gt;800000000,_xlfn.XLOOKUP(B:B,DROPLIST!G:G,DROPLIST!H:H)&amp;RIGHT(C528,3)&amp;"-"&amp;RIGHT(D528,5),_xlfn.XLOOKUP(B:B,DROPLIST!G:G,DROPLIST!H:H)&amp;RIGHT(C528,3)&amp;"-"&amp;_xlfn.XLOOKUP(D:D,Tabela2[SAP Code],Tabela2[Coluna1]))</f>
        <v>-</v>
      </c>
      <c r="Q528" s="88" t="e">
        <f>_xlfn.XLOOKUP(B:B,DROPLIST!G:G,DROPLIST!H:H) &amp; RIGHT(C528,3) &amp; "-" &amp; RIGHT(D528,5) &amp; "-" &amp; IFERROR(LEFT(#REF!, FIND(" ",#REF!)-1),#REF!) &amp; "-" &amp; _xlfn.XLOOKUP(L:L,DROPLIST!D:D,DROPLIST!E:E)</f>
        <v>#REF!</v>
      </c>
      <c r="R528" s="88" t="str">
        <f>IF(N:N&lt;&gt;"APROVADO","N/A",IF(IFERROR(_xlfn.XLOOKUP(P:P,PROJETOS!A:A,PROJETOS!A:A),"INSERIR ID DE PROJETO")="INSERIR ID DE PROJETO","INSERIR ID DE PROJETO","PROJETO INSERIDO"))</f>
        <v>N/A</v>
      </c>
    </row>
    <row r="529" spans="1:18" ht="20.100000000000001" customHeight="1" thickTop="1" thickBot="1" x14ac:dyDescent="0.3">
      <c r="A529" s="109"/>
      <c r="B529" s="84"/>
      <c r="C529" s="84"/>
      <c r="D529" s="115"/>
      <c r="E529" s="132" cm="1">
        <f t="array" ref="E529">_xlfn.XLOOKUP(D529,Tabela2[[#All],[SAP Code]],Tabela2[[#All],[Supplier Name]])</f>
        <v>0</v>
      </c>
      <c r="F529" s="85"/>
      <c r="G529" s="120">
        <v>0</v>
      </c>
      <c r="H529" s="86"/>
      <c r="I529" s="86">
        <v>0</v>
      </c>
      <c r="J529" s="87">
        <f t="shared" si="26"/>
        <v>0</v>
      </c>
      <c r="K529" s="87">
        <f t="shared" si="27"/>
        <v>0</v>
      </c>
      <c r="L529" s="85"/>
      <c r="M529" s="85"/>
      <c r="N529" s="85"/>
      <c r="O529" s="109"/>
      <c r="P529" s="88" t="str">
        <f>IF(D:D&gt;800000000,_xlfn.XLOOKUP(B:B,DROPLIST!G:G,DROPLIST!H:H)&amp;RIGHT(C529,3)&amp;"-"&amp;RIGHT(D529,5),_xlfn.XLOOKUP(B:B,DROPLIST!G:G,DROPLIST!H:H)&amp;RIGHT(C529,3)&amp;"-"&amp;_xlfn.XLOOKUP(D:D,Tabela2[SAP Code],Tabela2[Coluna1]))</f>
        <v>-</v>
      </c>
      <c r="Q529" s="88" t="e">
        <f>_xlfn.XLOOKUP(B:B,DROPLIST!G:G,DROPLIST!H:H) &amp; RIGHT(C529,3) &amp; "-" &amp; RIGHT(D529,5) &amp; "-" &amp; IFERROR(LEFT(#REF!, FIND(" ",#REF!)-1),#REF!) &amp; "-" &amp; _xlfn.XLOOKUP(L:L,DROPLIST!D:D,DROPLIST!E:E)</f>
        <v>#REF!</v>
      </c>
      <c r="R529" s="88" t="str">
        <f>IF(N:N&lt;&gt;"APROVADO","N/A",IF(IFERROR(_xlfn.XLOOKUP(P:P,PROJETOS!A:A,PROJETOS!A:A),"INSERIR ID DE PROJETO")="INSERIR ID DE PROJETO","INSERIR ID DE PROJETO","PROJETO INSERIDO"))</f>
        <v>N/A</v>
      </c>
    </row>
    <row r="530" spans="1:18" ht="20.100000000000001" customHeight="1" thickTop="1" thickBot="1" x14ac:dyDescent="0.3">
      <c r="A530" s="109"/>
      <c r="B530" s="84"/>
      <c r="C530" s="84"/>
      <c r="D530" s="115"/>
      <c r="E530" s="132" cm="1">
        <f t="array" ref="E530">_xlfn.XLOOKUP(D530,Tabela2[[#All],[SAP Code]],Tabela2[[#All],[Supplier Name]])</f>
        <v>0</v>
      </c>
      <c r="F530" s="85"/>
      <c r="G530" s="120">
        <v>0</v>
      </c>
      <c r="H530" s="86"/>
      <c r="I530" s="86">
        <v>0</v>
      </c>
      <c r="J530" s="87">
        <f t="shared" si="26"/>
        <v>0</v>
      </c>
      <c r="K530" s="87">
        <f t="shared" si="27"/>
        <v>0</v>
      </c>
      <c r="L530" s="85"/>
      <c r="M530" s="85"/>
      <c r="N530" s="85"/>
      <c r="O530" s="109"/>
      <c r="P530" s="88" t="str">
        <f>IF(D:D&gt;800000000,_xlfn.XLOOKUP(B:B,DROPLIST!G:G,DROPLIST!H:H)&amp;RIGHT(C530,3)&amp;"-"&amp;RIGHT(D530,5),_xlfn.XLOOKUP(B:B,DROPLIST!G:G,DROPLIST!H:H)&amp;RIGHT(C530,3)&amp;"-"&amp;_xlfn.XLOOKUP(D:D,Tabela2[SAP Code],Tabela2[Coluna1]))</f>
        <v>-</v>
      </c>
      <c r="Q530" s="88" t="e">
        <f>_xlfn.XLOOKUP(B:B,DROPLIST!G:G,DROPLIST!H:H) &amp; RIGHT(C530,3) &amp; "-" &amp; RIGHT(D530,5) &amp; "-" &amp; IFERROR(LEFT(#REF!, FIND(" ",#REF!)-1),#REF!) &amp; "-" &amp; _xlfn.XLOOKUP(L:L,DROPLIST!D:D,DROPLIST!E:E)</f>
        <v>#REF!</v>
      </c>
      <c r="R530" s="88" t="str">
        <f>IF(N:N&lt;&gt;"APROVADO","N/A",IF(IFERROR(_xlfn.XLOOKUP(P:P,PROJETOS!A:A,PROJETOS!A:A),"INSERIR ID DE PROJETO")="INSERIR ID DE PROJETO","INSERIR ID DE PROJETO","PROJETO INSERIDO"))</f>
        <v>N/A</v>
      </c>
    </row>
    <row r="531" spans="1:18" ht="20.100000000000001" customHeight="1" thickTop="1" thickBot="1" x14ac:dyDescent="0.3">
      <c r="A531" s="109"/>
      <c r="B531" s="84"/>
      <c r="C531" s="84"/>
      <c r="D531" s="115"/>
      <c r="E531" s="132" cm="1">
        <f t="array" ref="E531">_xlfn.XLOOKUP(D531,Tabela2[[#All],[SAP Code]],Tabela2[[#All],[Supplier Name]])</f>
        <v>0</v>
      </c>
      <c r="F531" s="85"/>
      <c r="G531" s="120">
        <v>0</v>
      </c>
      <c r="H531" s="86"/>
      <c r="I531" s="86">
        <v>0</v>
      </c>
      <c r="J531" s="87">
        <f t="shared" si="26"/>
        <v>0</v>
      </c>
      <c r="K531" s="87">
        <f t="shared" si="27"/>
        <v>0</v>
      </c>
      <c r="L531" s="85"/>
      <c r="M531" s="85"/>
      <c r="N531" s="85"/>
      <c r="O531" s="109"/>
      <c r="P531" s="88" t="str">
        <f>IF(D:D&gt;800000000,_xlfn.XLOOKUP(B:B,DROPLIST!G:G,DROPLIST!H:H)&amp;RIGHT(C531,3)&amp;"-"&amp;RIGHT(D531,5),_xlfn.XLOOKUP(B:B,DROPLIST!G:G,DROPLIST!H:H)&amp;RIGHT(C531,3)&amp;"-"&amp;_xlfn.XLOOKUP(D:D,Tabela2[SAP Code],Tabela2[Coluna1]))</f>
        <v>-</v>
      </c>
      <c r="Q531" s="88" t="e">
        <f>_xlfn.XLOOKUP(B:B,DROPLIST!G:G,DROPLIST!H:H) &amp; RIGHT(C531,3) &amp; "-" &amp; RIGHT(D531,5) &amp; "-" &amp; IFERROR(LEFT(#REF!, FIND(" ",#REF!)-1),#REF!) &amp; "-" &amp; _xlfn.XLOOKUP(L:L,DROPLIST!D:D,DROPLIST!E:E)</f>
        <v>#REF!</v>
      </c>
      <c r="R531" s="88" t="str">
        <f>IF(N:N&lt;&gt;"APROVADO","N/A",IF(IFERROR(_xlfn.XLOOKUP(P:P,PROJETOS!A:A,PROJETOS!A:A),"INSERIR ID DE PROJETO")="INSERIR ID DE PROJETO","INSERIR ID DE PROJETO","PROJETO INSERIDO"))</f>
        <v>N/A</v>
      </c>
    </row>
    <row r="532" spans="1:18" ht="20.100000000000001" customHeight="1" thickTop="1" thickBot="1" x14ac:dyDescent="0.3">
      <c r="A532" s="109"/>
      <c r="B532" s="84"/>
      <c r="C532" s="84"/>
      <c r="D532" s="115"/>
      <c r="E532" s="132" cm="1">
        <f t="array" ref="E532">_xlfn.XLOOKUP(D532,Tabela2[[#All],[SAP Code]],Tabela2[[#All],[Supplier Name]])</f>
        <v>0</v>
      </c>
      <c r="F532" s="85"/>
      <c r="G532" s="120">
        <v>0</v>
      </c>
      <c r="H532" s="86"/>
      <c r="I532" s="86">
        <v>0</v>
      </c>
      <c r="J532" s="87">
        <f t="shared" si="26"/>
        <v>0</v>
      </c>
      <c r="K532" s="87">
        <f t="shared" si="27"/>
        <v>0</v>
      </c>
      <c r="L532" s="85"/>
      <c r="M532" s="85"/>
      <c r="N532" s="85"/>
      <c r="O532" s="109"/>
      <c r="P532" s="88" t="str">
        <f>IF(D:D&gt;800000000,_xlfn.XLOOKUP(B:B,DROPLIST!G:G,DROPLIST!H:H)&amp;RIGHT(C532,3)&amp;"-"&amp;RIGHT(D532,5),_xlfn.XLOOKUP(B:B,DROPLIST!G:G,DROPLIST!H:H)&amp;RIGHT(C532,3)&amp;"-"&amp;_xlfn.XLOOKUP(D:D,Tabela2[SAP Code],Tabela2[Coluna1]))</f>
        <v>-</v>
      </c>
      <c r="Q532" s="88" t="e">
        <f>_xlfn.XLOOKUP(B:B,DROPLIST!G:G,DROPLIST!H:H) &amp; RIGHT(C532,3) &amp; "-" &amp; RIGHT(D532,5) &amp; "-" &amp; IFERROR(LEFT(#REF!, FIND(" ",#REF!)-1),#REF!) &amp; "-" &amp; _xlfn.XLOOKUP(L:L,DROPLIST!D:D,DROPLIST!E:E)</f>
        <v>#REF!</v>
      </c>
      <c r="R532" s="88" t="str">
        <f>IF(N:N&lt;&gt;"APROVADO","N/A",IF(IFERROR(_xlfn.XLOOKUP(P:P,PROJETOS!A:A,PROJETOS!A:A),"INSERIR ID DE PROJETO")="INSERIR ID DE PROJETO","INSERIR ID DE PROJETO","PROJETO INSERIDO"))</f>
        <v>N/A</v>
      </c>
    </row>
    <row r="533" spans="1:18" ht="20.100000000000001" customHeight="1" thickTop="1" thickBot="1" x14ac:dyDescent="0.3">
      <c r="A533" s="109"/>
      <c r="B533" s="84"/>
      <c r="C533" s="84"/>
      <c r="D533" s="115"/>
      <c r="E533" s="132" cm="1">
        <f t="array" ref="E533">_xlfn.XLOOKUP(D533,Tabela2[[#All],[SAP Code]],Tabela2[[#All],[Supplier Name]])</f>
        <v>0</v>
      </c>
      <c r="F533" s="85"/>
      <c r="G533" s="120">
        <v>0</v>
      </c>
      <c r="H533" s="86"/>
      <c r="I533" s="86">
        <v>0</v>
      </c>
      <c r="J533" s="87">
        <f t="shared" si="26"/>
        <v>0</v>
      </c>
      <c r="K533" s="87">
        <f t="shared" si="27"/>
        <v>0</v>
      </c>
      <c r="L533" s="85"/>
      <c r="M533" s="85"/>
      <c r="N533" s="85"/>
      <c r="O533" s="109"/>
      <c r="P533" s="88" t="str">
        <f>IF(D:D&gt;800000000,_xlfn.XLOOKUP(B:B,DROPLIST!G:G,DROPLIST!H:H)&amp;RIGHT(C533,3)&amp;"-"&amp;RIGHT(D533,5),_xlfn.XLOOKUP(B:B,DROPLIST!G:G,DROPLIST!H:H)&amp;RIGHT(C533,3)&amp;"-"&amp;_xlfn.XLOOKUP(D:D,Tabela2[SAP Code],Tabela2[Coluna1]))</f>
        <v>-</v>
      </c>
      <c r="Q533" s="88" t="e">
        <f>_xlfn.XLOOKUP(B:B,DROPLIST!G:G,DROPLIST!H:H) &amp; RIGHT(C533,3) &amp; "-" &amp; RIGHT(D533,5) &amp; "-" &amp; IFERROR(LEFT(#REF!, FIND(" ",#REF!)-1),#REF!) &amp; "-" &amp; _xlfn.XLOOKUP(L:L,DROPLIST!D:D,DROPLIST!E:E)</f>
        <v>#REF!</v>
      </c>
      <c r="R533" s="88" t="str">
        <f>IF(N:N&lt;&gt;"APROVADO","N/A",IF(IFERROR(_xlfn.XLOOKUP(P:P,PROJETOS!A:A,PROJETOS!A:A),"INSERIR ID DE PROJETO")="INSERIR ID DE PROJETO","INSERIR ID DE PROJETO","PROJETO INSERIDO"))</f>
        <v>N/A</v>
      </c>
    </row>
    <row r="534" spans="1:18" ht="20.100000000000001" customHeight="1" thickTop="1" thickBot="1" x14ac:dyDescent="0.3">
      <c r="A534" s="109"/>
      <c r="B534" s="84"/>
      <c r="C534" s="84"/>
      <c r="D534" s="115"/>
      <c r="E534" s="132" cm="1">
        <f t="array" ref="E534">_xlfn.XLOOKUP(D534,Tabela2[[#All],[SAP Code]],Tabela2[[#All],[Supplier Name]])</f>
        <v>0</v>
      </c>
      <c r="F534" s="85"/>
      <c r="G534" s="120">
        <v>0</v>
      </c>
      <c r="H534" s="86"/>
      <c r="I534" s="86">
        <v>0</v>
      </c>
      <c r="J534" s="87">
        <f t="shared" si="26"/>
        <v>0</v>
      </c>
      <c r="K534" s="87">
        <f t="shared" si="27"/>
        <v>0</v>
      </c>
      <c r="L534" s="85"/>
      <c r="M534" s="85"/>
      <c r="N534" s="85"/>
      <c r="O534" s="109"/>
      <c r="P534" s="88" t="str">
        <f>IF(D:D&gt;800000000,_xlfn.XLOOKUP(B:B,DROPLIST!G:G,DROPLIST!H:H)&amp;RIGHT(C534,3)&amp;"-"&amp;RIGHT(D534,5),_xlfn.XLOOKUP(B:B,DROPLIST!G:G,DROPLIST!H:H)&amp;RIGHT(C534,3)&amp;"-"&amp;_xlfn.XLOOKUP(D:D,Tabela2[SAP Code],Tabela2[Coluna1]))</f>
        <v>-</v>
      </c>
      <c r="Q534" s="88" t="e">
        <f>_xlfn.XLOOKUP(B:B,DROPLIST!G:G,DROPLIST!H:H) &amp; RIGHT(C534,3) &amp; "-" &amp; RIGHT(D534,5) &amp; "-" &amp; IFERROR(LEFT(#REF!, FIND(" ",#REF!)-1),#REF!) &amp; "-" &amp; _xlfn.XLOOKUP(L:L,DROPLIST!D:D,DROPLIST!E:E)</f>
        <v>#REF!</v>
      </c>
      <c r="R534" s="88" t="str">
        <f>IF(N:N&lt;&gt;"APROVADO","N/A",IF(IFERROR(_xlfn.XLOOKUP(P:P,PROJETOS!A:A,PROJETOS!A:A),"INSERIR ID DE PROJETO")="INSERIR ID DE PROJETO","INSERIR ID DE PROJETO","PROJETO INSERIDO"))</f>
        <v>N/A</v>
      </c>
    </row>
    <row r="535" spans="1:18" ht="20.100000000000001" customHeight="1" thickTop="1" thickBot="1" x14ac:dyDescent="0.3">
      <c r="A535" s="109"/>
      <c r="B535" s="84"/>
      <c r="C535" s="84"/>
      <c r="D535" s="115"/>
      <c r="E535" s="132" cm="1">
        <f t="array" ref="E535">_xlfn.XLOOKUP(D535,Tabela2[[#All],[SAP Code]],Tabela2[[#All],[Supplier Name]])</f>
        <v>0</v>
      </c>
      <c r="F535" s="85"/>
      <c r="G535" s="120">
        <v>0</v>
      </c>
      <c r="H535" s="86"/>
      <c r="I535" s="86">
        <v>0</v>
      </c>
      <c r="J535" s="87">
        <f t="shared" si="26"/>
        <v>0</v>
      </c>
      <c r="K535" s="87">
        <f t="shared" si="27"/>
        <v>0</v>
      </c>
      <c r="L535" s="85"/>
      <c r="M535" s="85"/>
      <c r="N535" s="85"/>
      <c r="O535" s="109"/>
      <c r="P535" s="88" t="str">
        <f>IF(D:D&gt;800000000,_xlfn.XLOOKUP(B:B,DROPLIST!G:G,DROPLIST!H:H)&amp;RIGHT(C535,3)&amp;"-"&amp;RIGHT(D535,5),_xlfn.XLOOKUP(B:B,DROPLIST!G:G,DROPLIST!H:H)&amp;RIGHT(C535,3)&amp;"-"&amp;_xlfn.XLOOKUP(D:D,Tabela2[SAP Code],Tabela2[Coluna1]))</f>
        <v>-</v>
      </c>
      <c r="Q535" s="88" t="e">
        <f>_xlfn.XLOOKUP(B:B,DROPLIST!G:G,DROPLIST!H:H) &amp; RIGHT(C535,3) &amp; "-" &amp; RIGHT(D535,5) &amp; "-" &amp; IFERROR(LEFT(#REF!, FIND(" ",#REF!)-1),#REF!) &amp; "-" &amp; _xlfn.XLOOKUP(L:L,DROPLIST!D:D,DROPLIST!E:E)</f>
        <v>#REF!</v>
      </c>
      <c r="R535" s="88" t="str">
        <f>IF(N:N&lt;&gt;"APROVADO","N/A",IF(IFERROR(_xlfn.XLOOKUP(P:P,PROJETOS!A:A,PROJETOS!A:A),"INSERIR ID DE PROJETO")="INSERIR ID DE PROJETO","INSERIR ID DE PROJETO","PROJETO INSERIDO"))</f>
        <v>N/A</v>
      </c>
    </row>
    <row r="536" spans="1:18" ht="20.100000000000001" customHeight="1" thickTop="1" thickBot="1" x14ac:dyDescent="0.3">
      <c r="A536" s="109"/>
      <c r="B536" s="84"/>
      <c r="C536" s="84"/>
      <c r="D536" s="115"/>
      <c r="E536" s="132" cm="1">
        <f t="array" ref="E536">_xlfn.XLOOKUP(D536,Tabela2[[#All],[SAP Code]],Tabela2[[#All],[Supplier Name]])</f>
        <v>0</v>
      </c>
      <c r="F536" s="85"/>
      <c r="G536" s="120">
        <v>0</v>
      </c>
      <c r="H536" s="86"/>
      <c r="I536" s="86">
        <v>0</v>
      </c>
      <c r="J536" s="87">
        <f t="shared" si="26"/>
        <v>0</v>
      </c>
      <c r="K536" s="87">
        <f t="shared" si="27"/>
        <v>0</v>
      </c>
      <c r="L536" s="85"/>
      <c r="M536" s="85"/>
      <c r="N536" s="85"/>
      <c r="O536" s="109"/>
      <c r="P536" s="88" t="str">
        <f>IF(D:D&gt;800000000,_xlfn.XLOOKUP(B:B,DROPLIST!G:G,DROPLIST!H:H)&amp;RIGHT(C536,3)&amp;"-"&amp;RIGHT(D536,5),_xlfn.XLOOKUP(B:B,DROPLIST!G:G,DROPLIST!H:H)&amp;RIGHT(C536,3)&amp;"-"&amp;_xlfn.XLOOKUP(D:D,Tabela2[SAP Code],Tabela2[Coluna1]))</f>
        <v>-</v>
      </c>
      <c r="Q536" s="88" t="e">
        <f>_xlfn.XLOOKUP(B:B,DROPLIST!G:G,DROPLIST!H:H) &amp; RIGHT(C536,3) &amp; "-" &amp; RIGHT(D536,5) &amp; "-" &amp; IFERROR(LEFT(#REF!, FIND(" ",#REF!)-1),#REF!) &amp; "-" &amp; _xlfn.XLOOKUP(L:L,DROPLIST!D:D,DROPLIST!E:E)</f>
        <v>#REF!</v>
      </c>
      <c r="R536" s="88" t="str">
        <f>IF(N:N&lt;&gt;"APROVADO","N/A",IF(IFERROR(_xlfn.XLOOKUP(P:P,PROJETOS!A:A,PROJETOS!A:A),"INSERIR ID DE PROJETO")="INSERIR ID DE PROJETO","INSERIR ID DE PROJETO","PROJETO INSERIDO"))</f>
        <v>N/A</v>
      </c>
    </row>
    <row r="537" spans="1:18" ht="20.100000000000001" customHeight="1" thickTop="1" thickBot="1" x14ac:dyDescent="0.3">
      <c r="A537" s="109"/>
      <c r="B537" s="84"/>
      <c r="C537" s="84"/>
      <c r="D537" s="115"/>
      <c r="E537" s="132" cm="1">
        <f t="array" ref="E537">_xlfn.XLOOKUP(D537,Tabela2[[#All],[SAP Code]],Tabela2[[#All],[Supplier Name]])</f>
        <v>0</v>
      </c>
      <c r="F537" s="85"/>
      <c r="G537" s="120">
        <v>0</v>
      </c>
      <c r="H537" s="86"/>
      <c r="I537" s="86">
        <v>0</v>
      </c>
      <c r="J537" s="87">
        <f t="shared" si="26"/>
        <v>0</v>
      </c>
      <c r="K537" s="87">
        <f t="shared" si="27"/>
        <v>0</v>
      </c>
      <c r="L537" s="85"/>
      <c r="M537" s="85"/>
      <c r="N537" s="85"/>
      <c r="O537" s="109"/>
      <c r="P537" s="88" t="str">
        <f>IF(D:D&gt;800000000,_xlfn.XLOOKUP(B:B,DROPLIST!G:G,DROPLIST!H:H)&amp;RIGHT(C537,3)&amp;"-"&amp;RIGHT(D537,5),_xlfn.XLOOKUP(B:B,DROPLIST!G:G,DROPLIST!H:H)&amp;RIGHT(C537,3)&amp;"-"&amp;_xlfn.XLOOKUP(D:D,Tabela2[SAP Code],Tabela2[Coluna1]))</f>
        <v>-</v>
      </c>
      <c r="Q537" s="88" t="e">
        <f>_xlfn.XLOOKUP(B:B,DROPLIST!G:G,DROPLIST!H:H) &amp; RIGHT(C537,3) &amp; "-" &amp; RIGHT(D537,5) &amp; "-" &amp; IFERROR(LEFT(#REF!, FIND(" ",#REF!)-1),#REF!) &amp; "-" &amp; _xlfn.XLOOKUP(L:L,DROPLIST!D:D,DROPLIST!E:E)</f>
        <v>#REF!</v>
      </c>
      <c r="R537" s="88" t="str">
        <f>IF(N:N&lt;&gt;"APROVADO","N/A",IF(IFERROR(_xlfn.XLOOKUP(P:P,PROJETOS!A:A,PROJETOS!A:A),"INSERIR ID DE PROJETO")="INSERIR ID DE PROJETO","INSERIR ID DE PROJETO","PROJETO INSERIDO"))</f>
        <v>N/A</v>
      </c>
    </row>
    <row r="538" spans="1:18" ht="20.100000000000001" customHeight="1" thickTop="1" thickBot="1" x14ac:dyDescent="0.3">
      <c r="A538" s="109"/>
      <c r="B538" s="84"/>
      <c r="C538" s="84"/>
      <c r="D538" s="115"/>
      <c r="E538" s="132" cm="1">
        <f t="array" ref="E538">_xlfn.XLOOKUP(D538,Tabela2[[#All],[SAP Code]],Tabela2[[#All],[Supplier Name]])</f>
        <v>0</v>
      </c>
      <c r="F538" s="85"/>
      <c r="G538" s="120">
        <v>0</v>
      </c>
      <c r="H538" s="86"/>
      <c r="I538" s="86">
        <v>0</v>
      </c>
      <c r="J538" s="87">
        <f t="shared" si="26"/>
        <v>0</v>
      </c>
      <c r="K538" s="87">
        <f t="shared" si="27"/>
        <v>0</v>
      </c>
      <c r="L538" s="85"/>
      <c r="M538" s="85"/>
      <c r="N538" s="85"/>
      <c r="O538" s="109"/>
      <c r="P538" s="88" t="str">
        <f>IF(D:D&gt;800000000,_xlfn.XLOOKUP(B:B,DROPLIST!G:G,DROPLIST!H:H)&amp;RIGHT(C538,3)&amp;"-"&amp;RIGHT(D538,5),_xlfn.XLOOKUP(B:B,DROPLIST!G:G,DROPLIST!H:H)&amp;RIGHT(C538,3)&amp;"-"&amp;_xlfn.XLOOKUP(D:D,Tabela2[SAP Code],Tabela2[Coluna1]))</f>
        <v>-</v>
      </c>
      <c r="Q538" s="88" t="e">
        <f>_xlfn.XLOOKUP(B:B,DROPLIST!G:G,DROPLIST!H:H) &amp; RIGHT(C538,3) &amp; "-" &amp; RIGHT(D538,5) &amp; "-" &amp; IFERROR(LEFT(#REF!, FIND(" ",#REF!)-1),#REF!) &amp; "-" &amp; _xlfn.XLOOKUP(L:L,DROPLIST!D:D,DROPLIST!E:E)</f>
        <v>#REF!</v>
      </c>
      <c r="R538" s="88" t="str">
        <f>IF(N:N&lt;&gt;"APROVADO","N/A",IF(IFERROR(_xlfn.XLOOKUP(P:P,PROJETOS!A:A,PROJETOS!A:A),"INSERIR ID DE PROJETO")="INSERIR ID DE PROJETO","INSERIR ID DE PROJETO","PROJETO INSERIDO"))</f>
        <v>N/A</v>
      </c>
    </row>
    <row r="539" spans="1:18" ht="20.100000000000001" customHeight="1" thickTop="1" thickBot="1" x14ac:dyDescent="0.3">
      <c r="A539" s="109"/>
      <c r="B539" s="84"/>
      <c r="C539" s="84"/>
      <c r="D539" s="115"/>
      <c r="E539" s="132" cm="1">
        <f t="array" ref="E539">_xlfn.XLOOKUP(D539,Tabela2[[#All],[SAP Code]],Tabela2[[#All],[Supplier Name]])</f>
        <v>0</v>
      </c>
      <c r="F539" s="85"/>
      <c r="G539" s="120">
        <v>0</v>
      </c>
      <c r="H539" s="86"/>
      <c r="I539" s="86">
        <v>0</v>
      </c>
      <c r="J539" s="87">
        <f t="shared" si="26"/>
        <v>0</v>
      </c>
      <c r="K539" s="87">
        <f t="shared" si="27"/>
        <v>0</v>
      </c>
      <c r="L539" s="85"/>
      <c r="M539" s="85"/>
      <c r="N539" s="85"/>
      <c r="O539" s="109"/>
      <c r="P539" s="88" t="str">
        <f>IF(D:D&gt;800000000,_xlfn.XLOOKUP(B:B,DROPLIST!G:G,DROPLIST!H:H)&amp;RIGHT(C539,3)&amp;"-"&amp;RIGHT(D539,5),_xlfn.XLOOKUP(B:B,DROPLIST!G:G,DROPLIST!H:H)&amp;RIGHT(C539,3)&amp;"-"&amp;_xlfn.XLOOKUP(D:D,Tabela2[SAP Code],Tabela2[Coluna1]))</f>
        <v>-</v>
      </c>
      <c r="Q539" s="88" t="e">
        <f>_xlfn.XLOOKUP(B:B,DROPLIST!G:G,DROPLIST!H:H) &amp; RIGHT(C539,3) &amp; "-" &amp; RIGHT(D539,5) &amp; "-" &amp; IFERROR(LEFT(#REF!, FIND(" ",#REF!)-1),#REF!) &amp; "-" &amp; _xlfn.XLOOKUP(L:L,DROPLIST!D:D,DROPLIST!E:E)</f>
        <v>#REF!</v>
      </c>
      <c r="R539" s="88" t="str">
        <f>IF(N:N&lt;&gt;"APROVADO","N/A",IF(IFERROR(_xlfn.XLOOKUP(P:P,PROJETOS!A:A,PROJETOS!A:A),"INSERIR ID DE PROJETO")="INSERIR ID DE PROJETO","INSERIR ID DE PROJETO","PROJETO INSERIDO"))</f>
        <v>N/A</v>
      </c>
    </row>
    <row r="540" spans="1:18" ht="20.100000000000001" customHeight="1" thickTop="1" thickBot="1" x14ac:dyDescent="0.3">
      <c r="A540" s="109"/>
      <c r="B540" s="84"/>
      <c r="C540" s="84"/>
      <c r="D540" s="115"/>
      <c r="E540" s="132" cm="1">
        <f t="array" ref="E540">_xlfn.XLOOKUP(D540,Tabela2[[#All],[SAP Code]],Tabela2[[#All],[Supplier Name]])</f>
        <v>0</v>
      </c>
      <c r="F540" s="85"/>
      <c r="G540" s="120">
        <v>0</v>
      </c>
      <c r="H540" s="86"/>
      <c r="I540" s="86">
        <v>0</v>
      </c>
      <c r="J540" s="87">
        <f t="shared" si="26"/>
        <v>0</v>
      </c>
      <c r="K540" s="87">
        <f t="shared" si="27"/>
        <v>0</v>
      </c>
      <c r="L540" s="85"/>
      <c r="M540" s="85"/>
      <c r="N540" s="85"/>
      <c r="O540" s="109"/>
      <c r="P540" s="88" t="str">
        <f>IF(D:D&gt;800000000,_xlfn.XLOOKUP(B:B,DROPLIST!G:G,DROPLIST!H:H)&amp;RIGHT(C540,3)&amp;"-"&amp;RIGHT(D540,5),_xlfn.XLOOKUP(B:B,DROPLIST!G:G,DROPLIST!H:H)&amp;RIGHT(C540,3)&amp;"-"&amp;_xlfn.XLOOKUP(D:D,Tabela2[SAP Code],Tabela2[Coluna1]))</f>
        <v>-</v>
      </c>
      <c r="Q540" s="88" t="e">
        <f>_xlfn.XLOOKUP(B:B,DROPLIST!G:G,DROPLIST!H:H) &amp; RIGHT(C540,3) &amp; "-" &amp; RIGHT(D540,5) &amp; "-" &amp; IFERROR(LEFT(#REF!, FIND(" ",#REF!)-1),#REF!) &amp; "-" &amp; _xlfn.XLOOKUP(L:L,DROPLIST!D:D,DROPLIST!E:E)</f>
        <v>#REF!</v>
      </c>
      <c r="R540" s="88" t="str">
        <f>IF(N:N&lt;&gt;"APROVADO","N/A",IF(IFERROR(_xlfn.XLOOKUP(P:P,PROJETOS!A:A,PROJETOS!A:A),"INSERIR ID DE PROJETO")="INSERIR ID DE PROJETO","INSERIR ID DE PROJETO","PROJETO INSERIDO"))</f>
        <v>N/A</v>
      </c>
    </row>
    <row r="541" spans="1:18" ht="20.100000000000001" customHeight="1" thickTop="1" thickBot="1" x14ac:dyDescent="0.3">
      <c r="A541" s="109"/>
      <c r="B541" s="84"/>
      <c r="C541" s="84"/>
      <c r="D541" s="115"/>
      <c r="E541" s="132" cm="1">
        <f t="array" ref="E541">_xlfn.XLOOKUP(D541,Tabela2[[#All],[SAP Code]],Tabela2[[#All],[Supplier Name]])</f>
        <v>0</v>
      </c>
      <c r="F541" s="85"/>
      <c r="G541" s="120">
        <v>0</v>
      </c>
      <c r="H541" s="86"/>
      <c r="I541" s="86">
        <v>0</v>
      </c>
      <c r="J541" s="87">
        <f t="shared" si="26"/>
        <v>0</v>
      </c>
      <c r="K541" s="87">
        <f t="shared" si="27"/>
        <v>0</v>
      </c>
      <c r="L541" s="85"/>
      <c r="M541" s="85"/>
      <c r="N541" s="85"/>
      <c r="O541" s="109"/>
      <c r="P541" s="88" t="str">
        <f>IF(D:D&gt;800000000,_xlfn.XLOOKUP(B:B,DROPLIST!G:G,DROPLIST!H:H)&amp;RIGHT(C541,3)&amp;"-"&amp;RIGHT(D541,5),_xlfn.XLOOKUP(B:B,DROPLIST!G:G,DROPLIST!H:H)&amp;RIGHT(C541,3)&amp;"-"&amp;_xlfn.XLOOKUP(D:D,Tabela2[SAP Code],Tabela2[Coluna1]))</f>
        <v>-</v>
      </c>
      <c r="Q541" s="88" t="e">
        <f>_xlfn.XLOOKUP(B:B,DROPLIST!G:G,DROPLIST!H:H) &amp; RIGHT(C541,3) &amp; "-" &amp; RIGHT(D541,5) &amp; "-" &amp; IFERROR(LEFT(#REF!, FIND(" ",#REF!)-1),#REF!) &amp; "-" &amp; _xlfn.XLOOKUP(L:L,DROPLIST!D:D,DROPLIST!E:E)</f>
        <v>#REF!</v>
      </c>
      <c r="R541" s="88" t="str">
        <f>IF(N:N&lt;&gt;"APROVADO","N/A",IF(IFERROR(_xlfn.XLOOKUP(P:P,PROJETOS!A:A,PROJETOS!A:A),"INSERIR ID DE PROJETO")="INSERIR ID DE PROJETO","INSERIR ID DE PROJETO","PROJETO INSERIDO"))</f>
        <v>N/A</v>
      </c>
    </row>
    <row r="542" spans="1:18" ht="20.100000000000001" customHeight="1" thickTop="1" thickBot="1" x14ac:dyDescent="0.3">
      <c r="A542" s="109"/>
      <c r="B542" s="84"/>
      <c r="C542" s="84"/>
      <c r="D542" s="115"/>
      <c r="E542" s="132" cm="1">
        <f t="array" ref="E542">_xlfn.XLOOKUP(D542,Tabela2[[#All],[SAP Code]],Tabela2[[#All],[Supplier Name]])</f>
        <v>0</v>
      </c>
      <c r="F542" s="85"/>
      <c r="G542" s="120">
        <v>0</v>
      </c>
      <c r="H542" s="86"/>
      <c r="I542" s="86">
        <v>0</v>
      </c>
      <c r="J542" s="87">
        <f t="shared" si="26"/>
        <v>0</v>
      </c>
      <c r="K542" s="87">
        <f t="shared" si="27"/>
        <v>0</v>
      </c>
      <c r="L542" s="85"/>
      <c r="M542" s="85"/>
      <c r="N542" s="85"/>
      <c r="O542" s="109"/>
      <c r="P542" s="88" t="str">
        <f>IF(D:D&gt;800000000,_xlfn.XLOOKUP(B:B,DROPLIST!G:G,DROPLIST!H:H)&amp;RIGHT(C542,3)&amp;"-"&amp;RIGHT(D542,5),_xlfn.XLOOKUP(B:B,DROPLIST!G:G,DROPLIST!H:H)&amp;RIGHT(C542,3)&amp;"-"&amp;_xlfn.XLOOKUP(D:D,Tabela2[SAP Code],Tabela2[Coluna1]))</f>
        <v>-</v>
      </c>
      <c r="Q542" s="88" t="e">
        <f>_xlfn.XLOOKUP(B:B,DROPLIST!G:G,DROPLIST!H:H) &amp; RIGHT(C542,3) &amp; "-" &amp; RIGHT(D542,5) &amp; "-" &amp; IFERROR(LEFT(#REF!, FIND(" ",#REF!)-1),#REF!) &amp; "-" &amp; _xlfn.XLOOKUP(L:L,DROPLIST!D:D,DROPLIST!E:E)</f>
        <v>#REF!</v>
      </c>
      <c r="R542" s="88" t="str">
        <f>IF(N:N&lt;&gt;"APROVADO","N/A",IF(IFERROR(_xlfn.XLOOKUP(P:P,PROJETOS!A:A,PROJETOS!A:A),"INSERIR ID DE PROJETO")="INSERIR ID DE PROJETO","INSERIR ID DE PROJETO","PROJETO INSERIDO"))</f>
        <v>N/A</v>
      </c>
    </row>
    <row r="543" spans="1:18" ht="20.100000000000001" customHeight="1" thickTop="1" thickBot="1" x14ac:dyDescent="0.3">
      <c r="A543" s="109"/>
      <c r="B543" s="84"/>
      <c r="C543" s="84"/>
      <c r="D543" s="115"/>
      <c r="E543" s="132" cm="1">
        <f t="array" ref="E543">_xlfn.XLOOKUP(D543,Tabela2[[#All],[SAP Code]],Tabela2[[#All],[Supplier Name]])</f>
        <v>0</v>
      </c>
      <c r="F543" s="85"/>
      <c r="G543" s="120">
        <v>0</v>
      </c>
      <c r="H543" s="86"/>
      <c r="I543" s="86">
        <v>0</v>
      </c>
      <c r="J543" s="87">
        <f t="shared" si="26"/>
        <v>0</v>
      </c>
      <c r="K543" s="87">
        <f t="shared" si="27"/>
        <v>0</v>
      </c>
      <c r="L543" s="85"/>
      <c r="M543" s="85"/>
      <c r="N543" s="85"/>
      <c r="O543" s="109"/>
      <c r="P543" s="88" t="str">
        <f>IF(D:D&gt;800000000,_xlfn.XLOOKUP(B:B,DROPLIST!G:G,DROPLIST!H:H)&amp;RIGHT(C543,3)&amp;"-"&amp;RIGHT(D543,5),_xlfn.XLOOKUP(B:B,DROPLIST!G:G,DROPLIST!H:H)&amp;RIGHT(C543,3)&amp;"-"&amp;_xlfn.XLOOKUP(D:D,Tabela2[SAP Code],Tabela2[Coluna1]))</f>
        <v>-</v>
      </c>
      <c r="Q543" s="88" t="e">
        <f>_xlfn.XLOOKUP(B:B,DROPLIST!G:G,DROPLIST!H:H) &amp; RIGHT(C543,3) &amp; "-" &amp; RIGHT(D543,5) &amp; "-" &amp; IFERROR(LEFT(#REF!, FIND(" ",#REF!)-1),#REF!) &amp; "-" &amp; _xlfn.XLOOKUP(L:L,DROPLIST!D:D,DROPLIST!E:E)</f>
        <v>#REF!</v>
      </c>
      <c r="R543" s="88" t="str">
        <f>IF(N:N&lt;&gt;"APROVADO","N/A",IF(IFERROR(_xlfn.XLOOKUP(P:P,PROJETOS!A:A,PROJETOS!A:A),"INSERIR ID DE PROJETO")="INSERIR ID DE PROJETO","INSERIR ID DE PROJETO","PROJETO INSERIDO"))</f>
        <v>N/A</v>
      </c>
    </row>
    <row r="544" spans="1:18" ht="20.100000000000001" customHeight="1" thickTop="1" thickBot="1" x14ac:dyDescent="0.3">
      <c r="A544" s="109"/>
      <c r="B544" s="84"/>
      <c r="C544" s="84"/>
      <c r="D544" s="115"/>
      <c r="E544" s="132" cm="1">
        <f t="array" ref="E544">_xlfn.XLOOKUP(D544,Tabela2[[#All],[SAP Code]],Tabela2[[#All],[Supplier Name]])</f>
        <v>0</v>
      </c>
      <c r="F544" s="85"/>
      <c r="G544" s="120">
        <v>0</v>
      </c>
      <c r="H544" s="86"/>
      <c r="I544" s="86">
        <v>0</v>
      </c>
      <c r="J544" s="87">
        <f t="shared" si="26"/>
        <v>0</v>
      </c>
      <c r="K544" s="87">
        <f t="shared" si="27"/>
        <v>0</v>
      </c>
      <c r="L544" s="85"/>
      <c r="M544" s="85"/>
      <c r="N544" s="85"/>
      <c r="O544" s="109"/>
      <c r="P544" s="88" t="str">
        <f>IF(D:D&gt;800000000,_xlfn.XLOOKUP(B:B,DROPLIST!G:G,DROPLIST!H:H)&amp;RIGHT(C544,3)&amp;"-"&amp;RIGHT(D544,5),_xlfn.XLOOKUP(B:B,DROPLIST!G:G,DROPLIST!H:H)&amp;RIGHT(C544,3)&amp;"-"&amp;_xlfn.XLOOKUP(D:D,Tabela2[SAP Code],Tabela2[Coluna1]))</f>
        <v>-</v>
      </c>
      <c r="Q544" s="88" t="e">
        <f>_xlfn.XLOOKUP(B:B,DROPLIST!G:G,DROPLIST!H:H) &amp; RIGHT(C544,3) &amp; "-" &amp; RIGHT(D544,5) &amp; "-" &amp; IFERROR(LEFT(#REF!, FIND(" ",#REF!)-1),#REF!) &amp; "-" &amp; _xlfn.XLOOKUP(L:L,DROPLIST!D:D,DROPLIST!E:E)</f>
        <v>#REF!</v>
      </c>
      <c r="R544" s="88" t="str">
        <f>IF(N:N&lt;&gt;"APROVADO","N/A",IF(IFERROR(_xlfn.XLOOKUP(P:P,PROJETOS!A:A,PROJETOS!A:A),"INSERIR ID DE PROJETO")="INSERIR ID DE PROJETO","INSERIR ID DE PROJETO","PROJETO INSERIDO"))</f>
        <v>N/A</v>
      </c>
    </row>
    <row r="545" spans="1:18" ht="20.100000000000001" customHeight="1" thickTop="1" thickBot="1" x14ac:dyDescent="0.3">
      <c r="A545" s="109"/>
      <c r="B545" s="84"/>
      <c r="C545" s="84"/>
      <c r="D545" s="115"/>
      <c r="E545" s="132" cm="1">
        <f t="array" ref="E545">_xlfn.XLOOKUP(D545,Tabela2[[#All],[SAP Code]],Tabela2[[#All],[Supplier Name]])</f>
        <v>0</v>
      </c>
      <c r="F545" s="85"/>
      <c r="G545" s="120">
        <v>0</v>
      </c>
      <c r="H545" s="86"/>
      <c r="I545" s="86">
        <v>0</v>
      </c>
      <c r="J545" s="87">
        <f t="shared" si="26"/>
        <v>0</v>
      </c>
      <c r="K545" s="87">
        <f t="shared" si="27"/>
        <v>0</v>
      </c>
      <c r="L545" s="85"/>
      <c r="M545" s="85"/>
      <c r="N545" s="85"/>
      <c r="O545" s="109"/>
      <c r="P545" s="88" t="str">
        <f>IF(D:D&gt;800000000,_xlfn.XLOOKUP(B:B,DROPLIST!G:G,DROPLIST!H:H)&amp;RIGHT(C545,3)&amp;"-"&amp;RIGHT(D545,5),_xlfn.XLOOKUP(B:B,DROPLIST!G:G,DROPLIST!H:H)&amp;RIGHT(C545,3)&amp;"-"&amp;_xlfn.XLOOKUP(D:D,Tabela2[SAP Code],Tabela2[Coluna1]))</f>
        <v>-</v>
      </c>
      <c r="Q545" s="88" t="e">
        <f>_xlfn.XLOOKUP(B:B,DROPLIST!G:G,DROPLIST!H:H) &amp; RIGHT(C545,3) &amp; "-" &amp; RIGHT(D545,5) &amp; "-" &amp; IFERROR(LEFT(#REF!, FIND(" ",#REF!)-1),#REF!) &amp; "-" &amp; _xlfn.XLOOKUP(L:L,DROPLIST!D:D,DROPLIST!E:E)</f>
        <v>#REF!</v>
      </c>
      <c r="R545" s="88" t="str">
        <f>IF(N:N&lt;&gt;"APROVADO","N/A",IF(IFERROR(_xlfn.XLOOKUP(P:P,PROJETOS!A:A,PROJETOS!A:A),"INSERIR ID DE PROJETO")="INSERIR ID DE PROJETO","INSERIR ID DE PROJETO","PROJETO INSERIDO"))</f>
        <v>N/A</v>
      </c>
    </row>
    <row r="546" spans="1:18" ht="20.100000000000001" customHeight="1" thickTop="1" thickBot="1" x14ac:dyDescent="0.3">
      <c r="A546" s="109"/>
      <c r="B546" s="84"/>
      <c r="C546" s="84"/>
      <c r="D546" s="115"/>
      <c r="E546" s="132" cm="1">
        <f t="array" ref="E546">_xlfn.XLOOKUP(D546,Tabela2[[#All],[SAP Code]],Tabela2[[#All],[Supplier Name]])</f>
        <v>0</v>
      </c>
      <c r="F546" s="85"/>
      <c r="G546" s="120">
        <v>0</v>
      </c>
      <c r="H546" s="86"/>
      <c r="I546" s="86">
        <v>0</v>
      </c>
      <c r="J546" s="87">
        <f t="shared" si="26"/>
        <v>0</v>
      </c>
      <c r="K546" s="87">
        <f t="shared" si="27"/>
        <v>0</v>
      </c>
      <c r="L546" s="85"/>
      <c r="M546" s="85"/>
      <c r="N546" s="85"/>
      <c r="O546" s="109"/>
      <c r="P546" s="88" t="str">
        <f>IF(D:D&gt;800000000,_xlfn.XLOOKUP(B:B,DROPLIST!G:G,DROPLIST!H:H)&amp;RIGHT(C546,3)&amp;"-"&amp;RIGHT(D546,5),_xlfn.XLOOKUP(B:B,DROPLIST!G:G,DROPLIST!H:H)&amp;RIGHT(C546,3)&amp;"-"&amp;_xlfn.XLOOKUP(D:D,Tabela2[SAP Code],Tabela2[Coluna1]))</f>
        <v>-</v>
      </c>
      <c r="Q546" s="88" t="e">
        <f>_xlfn.XLOOKUP(B:B,DROPLIST!G:G,DROPLIST!H:H) &amp; RIGHT(C546,3) &amp; "-" &amp; RIGHT(D546,5) &amp; "-" &amp; IFERROR(LEFT(#REF!, FIND(" ",#REF!)-1),#REF!) &amp; "-" &amp; _xlfn.XLOOKUP(L:L,DROPLIST!D:D,DROPLIST!E:E)</f>
        <v>#REF!</v>
      </c>
      <c r="R546" s="88" t="str">
        <f>IF(N:N&lt;&gt;"APROVADO","N/A",IF(IFERROR(_xlfn.XLOOKUP(P:P,PROJETOS!A:A,PROJETOS!A:A),"INSERIR ID DE PROJETO")="INSERIR ID DE PROJETO","INSERIR ID DE PROJETO","PROJETO INSERIDO"))</f>
        <v>N/A</v>
      </c>
    </row>
    <row r="547" spans="1:18" ht="20.100000000000001" customHeight="1" thickTop="1" thickBot="1" x14ac:dyDescent="0.3">
      <c r="A547" s="109"/>
      <c r="B547" s="84"/>
      <c r="C547" s="84"/>
      <c r="D547" s="115"/>
      <c r="E547" s="132" cm="1">
        <f t="array" ref="E547">_xlfn.XLOOKUP(D547,Tabela2[[#All],[SAP Code]],Tabela2[[#All],[Supplier Name]])</f>
        <v>0</v>
      </c>
      <c r="F547" s="85"/>
      <c r="G547" s="120">
        <v>0</v>
      </c>
      <c r="H547" s="86"/>
      <c r="I547" s="86">
        <v>0</v>
      </c>
      <c r="J547" s="87">
        <f t="shared" si="26"/>
        <v>0</v>
      </c>
      <c r="K547" s="87">
        <f t="shared" si="27"/>
        <v>0</v>
      </c>
      <c r="L547" s="85"/>
      <c r="M547" s="85"/>
      <c r="N547" s="85"/>
      <c r="O547" s="109"/>
      <c r="P547" s="88" t="str">
        <f>IF(D:D&gt;800000000,_xlfn.XLOOKUP(B:B,DROPLIST!G:G,DROPLIST!H:H)&amp;RIGHT(C547,3)&amp;"-"&amp;RIGHT(D547,5),_xlfn.XLOOKUP(B:B,DROPLIST!G:G,DROPLIST!H:H)&amp;RIGHT(C547,3)&amp;"-"&amp;_xlfn.XLOOKUP(D:D,Tabela2[SAP Code],Tabela2[Coluna1]))</f>
        <v>-</v>
      </c>
      <c r="Q547" s="88" t="e">
        <f>_xlfn.XLOOKUP(B:B,DROPLIST!G:G,DROPLIST!H:H) &amp; RIGHT(C547,3) &amp; "-" &amp; RIGHT(D547,5) &amp; "-" &amp; IFERROR(LEFT(#REF!, FIND(" ",#REF!)-1),#REF!) &amp; "-" &amp; _xlfn.XLOOKUP(L:L,DROPLIST!D:D,DROPLIST!E:E)</f>
        <v>#REF!</v>
      </c>
      <c r="R547" s="88" t="str">
        <f>IF(N:N&lt;&gt;"APROVADO","N/A",IF(IFERROR(_xlfn.XLOOKUP(P:P,PROJETOS!A:A,PROJETOS!A:A),"INSERIR ID DE PROJETO")="INSERIR ID DE PROJETO","INSERIR ID DE PROJETO","PROJETO INSERIDO"))</f>
        <v>N/A</v>
      </c>
    </row>
    <row r="548" spans="1:18" ht="20.100000000000001" customHeight="1" thickTop="1" thickBot="1" x14ac:dyDescent="0.3">
      <c r="A548" s="109"/>
      <c r="B548" s="84"/>
      <c r="C548" s="84"/>
      <c r="D548" s="115"/>
      <c r="E548" s="132" cm="1">
        <f t="array" ref="E548">_xlfn.XLOOKUP(D548,Tabela2[[#All],[SAP Code]],Tabela2[[#All],[Supplier Name]])</f>
        <v>0</v>
      </c>
      <c r="F548" s="85"/>
      <c r="G548" s="120">
        <v>0</v>
      </c>
      <c r="H548" s="86"/>
      <c r="I548" s="86">
        <v>0</v>
      </c>
      <c r="J548" s="87">
        <f t="shared" si="26"/>
        <v>0</v>
      </c>
      <c r="K548" s="87">
        <f t="shared" si="27"/>
        <v>0</v>
      </c>
      <c r="L548" s="85"/>
      <c r="M548" s="85"/>
      <c r="N548" s="85"/>
      <c r="O548" s="109"/>
      <c r="P548" s="88" t="str">
        <f>IF(D:D&gt;800000000,_xlfn.XLOOKUP(B:B,DROPLIST!G:G,DROPLIST!H:H)&amp;RIGHT(C548,3)&amp;"-"&amp;RIGHT(D548,5),_xlfn.XLOOKUP(B:B,DROPLIST!G:G,DROPLIST!H:H)&amp;RIGHT(C548,3)&amp;"-"&amp;_xlfn.XLOOKUP(D:D,Tabela2[SAP Code],Tabela2[Coluna1]))</f>
        <v>-</v>
      </c>
      <c r="Q548" s="88" t="e">
        <f>_xlfn.XLOOKUP(B:B,DROPLIST!G:G,DROPLIST!H:H) &amp; RIGHT(C548,3) &amp; "-" &amp; RIGHT(D548,5) &amp; "-" &amp; IFERROR(LEFT(#REF!, FIND(" ",#REF!)-1),#REF!) &amp; "-" &amp; _xlfn.XLOOKUP(L:L,DROPLIST!D:D,DROPLIST!E:E)</f>
        <v>#REF!</v>
      </c>
      <c r="R548" s="88" t="str">
        <f>IF(N:N&lt;&gt;"APROVADO","N/A",IF(IFERROR(_xlfn.XLOOKUP(P:P,PROJETOS!A:A,PROJETOS!A:A),"INSERIR ID DE PROJETO")="INSERIR ID DE PROJETO","INSERIR ID DE PROJETO","PROJETO INSERIDO"))</f>
        <v>N/A</v>
      </c>
    </row>
    <row r="549" spans="1:18" ht="20.100000000000001" customHeight="1" thickTop="1" thickBot="1" x14ac:dyDescent="0.3">
      <c r="A549" s="109"/>
      <c r="B549" s="84"/>
      <c r="C549" s="84"/>
      <c r="D549" s="115"/>
      <c r="E549" s="132" cm="1">
        <f t="array" ref="E549">_xlfn.XLOOKUP(D549,Tabela2[[#All],[SAP Code]],Tabela2[[#All],[Supplier Name]])</f>
        <v>0</v>
      </c>
      <c r="F549" s="85"/>
      <c r="G549" s="120">
        <v>0</v>
      </c>
      <c r="H549" s="86"/>
      <c r="I549" s="86">
        <v>0</v>
      </c>
      <c r="J549" s="87">
        <f t="shared" si="26"/>
        <v>0</v>
      </c>
      <c r="K549" s="87">
        <f t="shared" si="27"/>
        <v>0</v>
      </c>
      <c r="L549" s="85"/>
      <c r="M549" s="85"/>
      <c r="N549" s="85"/>
      <c r="O549" s="109"/>
      <c r="P549" s="88" t="str">
        <f>IF(D:D&gt;800000000,_xlfn.XLOOKUP(B:B,DROPLIST!G:G,DROPLIST!H:H)&amp;RIGHT(C549,3)&amp;"-"&amp;RIGHT(D549,5),_xlfn.XLOOKUP(B:B,DROPLIST!G:G,DROPLIST!H:H)&amp;RIGHT(C549,3)&amp;"-"&amp;_xlfn.XLOOKUP(D:D,Tabela2[SAP Code],Tabela2[Coluna1]))</f>
        <v>-</v>
      </c>
      <c r="Q549" s="88" t="e">
        <f>_xlfn.XLOOKUP(B:B,DROPLIST!G:G,DROPLIST!H:H) &amp; RIGHT(C549,3) &amp; "-" &amp; RIGHT(D549,5) &amp; "-" &amp; IFERROR(LEFT(#REF!, FIND(" ",#REF!)-1),#REF!) &amp; "-" &amp; _xlfn.XLOOKUP(L:L,DROPLIST!D:D,DROPLIST!E:E)</f>
        <v>#REF!</v>
      </c>
      <c r="R549" s="88" t="str">
        <f>IF(N:N&lt;&gt;"APROVADO","N/A",IF(IFERROR(_xlfn.XLOOKUP(P:P,PROJETOS!A:A,PROJETOS!A:A),"INSERIR ID DE PROJETO")="INSERIR ID DE PROJETO","INSERIR ID DE PROJETO","PROJETO INSERIDO"))</f>
        <v>N/A</v>
      </c>
    </row>
    <row r="550" spans="1:18" ht="20.100000000000001" customHeight="1" thickTop="1" thickBot="1" x14ac:dyDescent="0.3">
      <c r="A550" s="109"/>
      <c r="B550" s="84"/>
      <c r="C550" s="84"/>
      <c r="D550" s="115"/>
      <c r="E550" s="132" cm="1">
        <f t="array" ref="E550">_xlfn.XLOOKUP(D550,Tabela2[[#All],[SAP Code]],Tabela2[[#All],[Supplier Name]])</f>
        <v>0</v>
      </c>
      <c r="F550" s="85"/>
      <c r="G550" s="120">
        <v>0</v>
      </c>
      <c r="H550" s="86"/>
      <c r="I550" s="86">
        <v>0</v>
      </c>
      <c r="J550" s="87">
        <f t="shared" si="26"/>
        <v>0</v>
      </c>
      <c r="K550" s="87">
        <f t="shared" si="27"/>
        <v>0</v>
      </c>
      <c r="L550" s="85"/>
      <c r="M550" s="85"/>
      <c r="N550" s="85"/>
      <c r="O550" s="109"/>
      <c r="P550" s="88" t="str">
        <f>IF(D:D&gt;800000000,_xlfn.XLOOKUP(B:B,DROPLIST!G:G,DROPLIST!H:H)&amp;RIGHT(C550,3)&amp;"-"&amp;RIGHT(D550,5),_xlfn.XLOOKUP(B:B,DROPLIST!G:G,DROPLIST!H:H)&amp;RIGHT(C550,3)&amp;"-"&amp;_xlfn.XLOOKUP(D:D,Tabela2[SAP Code],Tabela2[Coluna1]))</f>
        <v>-</v>
      </c>
      <c r="Q550" s="88" t="e">
        <f>_xlfn.XLOOKUP(B:B,DROPLIST!G:G,DROPLIST!H:H) &amp; RIGHT(C550,3) &amp; "-" &amp; RIGHT(D550,5) &amp; "-" &amp; IFERROR(LEFT(#REF!, FIND(" ",#REF!)-1),#REF!) &amp; "-" &amp; _xlfn.XLOOKUP(L:L,DROPLIST!D:D,DROPLIST!E:E)</f>
        <v>#REF!</v>
      </c>
      <c r="R550" s="88" t="str">
        <f>IF(N:N&lt;&gt;"APROVADO","N/A",IF(IFERROR(_xlfn.XLOOKUP(P:P,PROJETOS!A:A,PROJETOS!A:A),"INSERIR ID DE PROJETO")="INSERIR ID DE PROJETO","INSERIR ID DE PROJETO","PROJETO INSERIDO"))</f>
        <v>N/A</v>
      </c>
    </row>
    <row r="551" spans="1:18" ht="20.100000000000001" customHeight="1" thickTop="1" thickBot="1" x14ac:dyDescent="0.3">
      <c r="A551" s="109"/>
      <c r="B551" s="84"/>
      <c r="C551" s="84"/>
      <c r="D551" s="115"/>
      <c r="E551" s="132" cm="1">
        <f t="array" ref="E551">_xlfn.XLOOKUP(D551,Tabela2[[#All],[SAP Code]],Tabela2[[#All],[Supplier Name]])</f>
        <v>0</v>
      </c>
      <c r="F551" s="85"/>
      <c r="G551" s="120">
        <v>0</v>
      </c>
      <c r="H551" s="86"/>
      <c r="I551" s="86">
        <v>0</v>
      </c>
      <c r="J551" s="87">
        <f t="shared" si="26"/>
        <v>0</v>
      </c>
      <c r="K551" s="87">
        <f t="shared" si="27"/>
        <v>0</v>
      </c>
      <c r="L551" s="85"/>
      <c r="M551" s="85"/>
      <c r="N551" s="85"/>
      <c r="O551" s="109"/>
      <c r="P551" s="88" t="str">
        <f>IF(D:D&gt;800000000,_xlfn.XLOOKUP(B:B,DROPLIST!G:G,DROPLIST!H:H)&amp;RIGHT(C551,3)&amp;"-"&amp;RIGHT(D551,5),_xlfn.XLOOKUP(B:B,DROPLIST!G:G,DROPLIST!H:H)&amp;RIGHT(C551,3)&amp;"-"&amp;_xlfn.XLOOKUP(D:D,Tabela2[SAP Code],Tabela2[Coluna1]))</f>
        <v>-</v>
      </c>
      <c r="Q551" s="88" t="e">
        <f>_xlfn.XLOOKUP(B:B,DROPLIST!G:G,DROPLIST!H:H) &amp; RIGHT(C551,3) &amp; "-" &amp; RIGHT(D551,5) &amp; "-" &amp; IFERROR(LEFT(#REF!, FIND(" ",#REF!)-1),#REF!) &amp; "-" &amp; _xlfn.XLOOKUP(L:L,DROPLIST!D:D,DROPLIST!E:E)</f>
        <v>#REF!</v>
      </c>
      <c r="R551" s="88" t="str">
        <f>IF(N:N&lt;&gt;"APROVADO","N/A",IF(IFERROR(_xlfn.XLOOKUP(P:P,PROJETOS!A:A,PROJETOS!A:A),"INSERIR ID DE PROJETO")="INSERIR ID DE PROJETO","INSERIR ID DE PROJETO","PROJETO INSERIDO"))</f>
        <v>N/A</v>
      </c>
    </row>
    <row r="552" spans="1:18" ht="20.100000000000001" customHeight="1" thickTop="1" thickBot="1" x14ac:dyDescent="0.3">
      <c r="A552" s="109"/>
      <c r="B552" s="84"/>
      <c r="C552" s="84"/>
      <c r="D552" s="115"/>
      <c r="E552" s="132" cm="1">
        <f t="array" ref="E552">_xlfn.XLOOKUP(D552,Tabela2[[#All],[SAP Code]],Tabela2[[#All],[Supplier Name]])</f>
        <v>0</v>
      </c>
      <c r="F552" s="85"/>
      <c r="G552" s="120">
        <v>0</v>
      </c>
      <c r="H552" s="86"/>
      <c r="I552" s="86">
        <v>0</v>
      </c>
      <c r="J552" s="87">
        <f t="shared" si="26"/>
        <v>0</v>
      </c>
      <c r="K552" s="87">
        <f t="shared" si="27"/>
        <v>0</v>
      </c>
      <c r="L552" s="85"/>
      <c r="M552" s="85"/>
      <c r="N552" s="85"/>
      <c r="O552" s="109"/>
      <c r="P552" s="88" t="str">
        <f>IF(D:D&gt;800000000,_xlfn.XLOOKUP(B:B,DROPLIST!G:G,DROPLIST!H:H)&amp;RIGHT(C552,3)&amp;"-"&amp;RIGHT(D552,5),_xlfn.XLOOKUP(B:B,DROPLIST!G:G,DROPLIST!H:H)&amp;RIGHT(C552,3)&amp;"-"&amp;_xlfn.XLOOKUP(D:D,Tabela2[SAP Code],Tabela2[Coluna1]))</f>
        <v>-</v>
      </c>
      <c r="Q552" s="88" t="e">
        <f>_xlfn.XLOOKUP(B:B,DROPLIST!G:G,DROPLIST!H:H) &amp; RIGHT(C552,3) &amp; "-" &amp; RIGHT(D552,5) &amp; "-" &amp; IFERROR(LEFT(#REF!, FIND(" ",#REF!)-1),#REF!) &amp; "-" &amp; _xlfn.XLOOKUP(L:L,DROPLIST!D:D,DROPLIST!E:E)</f>
        <v>#REF!</v>
      </c>
      <c r="R552" s="88" t="str">
        <f>IF(N:N&lt;&gt;"APROVADO","N/A",IF(IFERROR(_xlfn.XLOOKUP(P:P,PROJETOS!A:A,PROJETOS!A:A),"INSERIR ID DE PROJETO")="INSERIR ID DE PROJETO","INSERIR ID DE PROJETO","PROJETO INSERIDO"))</f>
        <v>N/A</v>
      </c>
    </row>
    <row r="553" spans="1:18" ht="20.100000000000001" customHeight="1" thickTop="1" thickBot="1" x14ac:dyDescent="0.3">
      <c r="A553" s="109"/>
      <c r="B553" s="84"/>
      <c r="C553" s="84"/>
      <c r="D553" s="115"/>
      <c r="E553" s="132" cm="1">
        <f t="array" ref="E553">_xlfn.XLOOKUP(D553,Tabela2[[#All],[SAP Code]],Tabela2[[#All],[Supplier Name]])</f>
        <v>0</v>
      </c>
      <c r="F553" s="85"/>
      <c r="G553" s="120">
        <v>0</v>
      </c>
      <c r="H553" s="86"/>
      <c r="I553" s="86">
        <v>0</v>
      </c>
      <c r="J553" s="87">
        <f t="shared" si="26"/>
        <v>0</v>
      </c>
      <c r="K553" s="87">
        <f t="shared" si="27"/>
        <v>0</v>
      </c>
      <c r="L553" s="85"/>
      <c r="M553" s="85"/>
      <c r="N553" s="85"/>
      <c r="O553" s="109"/>
      <c r="P553" s="88" t="str">
        <f>IF(D:D&gt;800000000,_xlfn.XLOOKUP(B:B,DROPLIST!G:G,DROPLIST!H:H)&amp;RIGHT(C553,3)&amp;"-"&amp;RIGHT(D553,5),_xlfn.XLOOKUP(B:B,DROPLIST!G:G,DROPLIST!H:H)&amp;RIGHT(C553,3)&amp;"-"&amp;_xlfn.XLOOKUP(D:D,Tabela2[SAP Code],Tabela2[Coluna1]))</f>
        <v>-</v>
      </c>
      <c r="Q553" s="88" t="e">
        <f>_xlfn.XLOOKUP(B:B,DROPLIST!G:G,DROPLIST!H:H) &amp; RIGHT(C553,3) &amp; "-" &amp; RIGHT(D553,5) &amp; "-" &amp; IFERROR(LEFT(#REF!, FIND(" ",#REF!)-1),#REF!) &amp; "-" &amp; _xlfn.XLOOKUP(L:L,DROPLIST!D:D,DROPLIST!E:E)</f>
        <v>#REF!</v>
      </c>
      <c r="R553" s="88" t="str">
        <f>IF(N:N&lt;&gt;"APROVADO","N/A",IF(IFERROR(_xlfn.XLOOKUP(P:P,PROJETOS!A:A,PROJETOS!A:A),"INSERIR ID DE PROJETO")="INSERIR ID DE PROJETO","INSERIR ID DE PROJETO","PROJETO INSERIDO"))</f>
        <v>N/A</v>
      </c>
    </row>
    <row r="554" spans="1:18" ht="20.100000000000001" customHeight="1" thickTop="1" thickBot="1" x14ac:dyDescent="0.3">
      <c r="A554" s="109"/>
      <c r="B554" s="84"/>
      <c r="C554" s="84"/>
      <c r="D554" s="115"/>
      <c r="E554" s="132" cm="1">
        <f t="array" ref="E554">_xlfn.XLOOKUP(D554,Tabela2[[#All],[SAP Code]],Tabela2[[#All],[Supplier Name]])</f>
        <v>0</v>
      </c>
      <c r="F554" s="85"/>
      <c r="G554" s="120">
        <v>0</v>
      </c>
      <c r="H554" s="86"/>
      <c r="I554" s="86">
        <v>0</v>
      </c>
      <c r="J554" s="87">
        <f t="shared" si="26"/>
        <v>0</v>
      </c>
      <c r="K554" s="87">
        <f t="shared" si="27"/>
        <v>0</v>
      </c>
      <c r="L554" s="85"/>
      <c r="M554" s="85"/>
      <c r="N554" s="85"/>
      <c r="O554" s="109"/>
      <c r="P554" s="88" t="str">
        <f>IF(D:D&gt;800000000,_xlfn.XLOOKUP(B:B,DROPLIST!G:G,DROPLIST!H:H)&amp;RIGHT(C554,3)&amp;"-"&amp;RIGHT(D554,5),_xlfn.XLOOKUP(B:B,DROPLIST!G:G,DROPLIST!H:H)&amp;RIGHT(C554,3)&amp;"-"&amp;_xlfn.XLOOKUP(D:D,Tabela2[SAP Code],Tabela2[Coluna1]))</f>
        <v>-</v>
      </c>
      <c r="Q554" s="88" t="e">
        <f>_xlfn.XLOOKUP(B:B,DROPLIST!G:G,DROPLIST!H:H) &amp; RIGHT(C554,3) &amp; "-" &amp; RIGHT(D554,5) &amp; "-" &amp; IFERROR(LEFT(#REF!, FIND(" ",#REF!)-1),#REF!) &amp; "-" &amp; _xlfn.XLOOKUP(L:L,DROPLIST!D:D,DROPLIST!E:E)</f>
        <v>#REF!</v>
      </c>
      <c r="R554" s="88" t="str">
        <f>IF(N:N&lt;&gt;"APROVADO","N/A",IF(IFERROR(_xlfn.XLOOKUP(P:P,PROJETOS!A:A,PROJETOS!A:A),"INSERIR ID DE PROJETO")="INSERIR ID DE PROJETO","INSERIR ID DE PROJETO","PROJETO INSERIDO"))</f>
        <v>N/A</v>
      </c>
    </row>
    <row r="555" spans="1:18" ht="20.100000000000001" customHeight="1" thickTop="1" thickBot="1" x14ac:dyDescent="0.3">
      <c r="A555" s="109"/>
      <c r="B555" s="84"/>
      <c r="C555" s="84"/>
      <c r="D555" s="115"/>
      <c r="E555" s="132" cm="1">
        <f t="array" ref="E555">_xlfn.XLOOKUP(D555,Tabela2[[#All],[SAP Code]],Tabela2[[#All],[Supplier Name]])</f>
        <v>0</v>
      </c>
      <c r="F555" s="85"/>
      <c r="G555" s="120">
        <v>0</v>
      </c>
      <c r="H555" s="86"/>
      <c r="I555" s="86">
        <v>0</v>
      </c>
      <c r="J555" s="87">
        <f t="shared" si="26"/>
        <v>0</v>
      </c>
      <c r="K555" s="87">
        <f t="shared" si="27"/>
        <v>0</v>
      </c>
      <c r="L555" s="85"/>
      <c r="M555" s="85"/>
      <c r="N555" s="85"/>
      <c r="O555" s="109"/>
      <c r="P555" s="88" t="str">
        <f>IF(D:D&gt;800000000,_xlfn.XLOOKUP(B:B,DROPLIST!G:G,DROPLIST!H:H)&amp;RIGHT(C555,3)&amp;"-"&amp;RIGHT(D555,5),_xlfn.XLOOKUP(B:B,DROPLIST!G:G,DROPLIST!H:H)&amp;RIGHT(C555,3)&amp;"-"&amp;_xlfn.XLOOKUP(D:D,Tabela2[SAP Code],Tabela2[Coluna1]))</f>
        <v>-</v>
      </c>
      <c r="Q555" s="88" t="e">
        <f>_xlfn.XLOOKUP(B:B,DROPLIST!G:G,DROPLIST!H:H) &amp; RIGHT(C555,3) &amp; "-" &amp; RIGHT(D555,5) &amp; "-" &amp; IFERROR(LEFT(#REF!, FIND(" ",#REF!)-1),#REF!) &amp; "-" &amp; _xlfn.XLOOKUP(L:L,DROPLIST!D:D,DROPLIST!E:E)</f>
        <v>#REF!</v>
      </c>
      <c r="R555" s="88" t="str">
        <f>IF(N:N&lt;&gt;"APROVADO","N/A",IF(IFERROR(_xlfn.XLOOKUP(P:P,PROJETOS!A:A,PROJETOS!A:A),"INSERIR ID DE PROJETO")="INSERIR ID DE PROJETO","INSERIR ID DE PROJETO","PROJETO INSERIDO"))</f>
        <v>N/A</v>
      </c>
    </row>
    <row r="556" spans="1:18" ht="20.100000000000001" customHeight="1" thickTop="1" thickBot="1" x14ac:dyDescent="0.3">
      <c r="A556" s="109"/>
      <c r="B556" s="84"/>
      <c r="C556" s="84"/>
      <c r="D556" s="115"/>
      <c r="E556" s="132" cm="1">
        <f t="array" ref="E556">_xlfn.XLOOKUP(D556,Tabela2[[#All],[SAP Code]],Tabela2[[#All],[Supplier Name]])</f>
        <v>0</v>
      </c>
      <c r="F556" s="85"/>
      <c r="G556" s="120">
        <v>0</v>
      </c>
      <c r="H556" s="86"/>
      <c r="I556" s="86">
        <v>0</v>
      </c>
      <c r="J556" s="87">
        <f t="shared" si="26"/>
        <v>0</v>
      </c>
      <c r="K556" s="87">
        <f t="shared" si="27"/>
        <v>0</v>
      </c>
      <c r="L556" s="85"/>
      <c r="M556" s="85"/>
      <c r="N556" s="85"/>
      <c r="O556" s="109"/>
      <c r="P556" s="88" t="str">
        <f>IF(D:D&gt;800000000,_xlfn.XLOOKUP(B:B,DROPLIST!G:G,DROPLIST!H:H)&amp;RIGHT(C556,3)&amp;"-"&amp;RIGHT(D556,5),_xlfn.XLOOKUP(B:B,DROPLIST!G:G,DROPLIST!H:H)&amp;RIGHT(C556,3)&amp;"-"&amp;_xlfn.XLOOKUP(D:D,Tabela2[SAP Code],Tabela2[Coluna1]))</f>
        <v>-</v>
      </c>
      <c r="Q556" s="88" t="e">
        <f>_xlfn.XLOOKUP(B:B,DROPLIST!G:G,DROPLIST!H:H) &amp; RIGHT(C556,3) &amp; "-" &amp; RIGHT(D556,5) &amp; "-" &amp; IFERROR(LEFT(#REF!, FIND(" ",#REF!)-1),#REF!) &amp; "-" &amp; _xlfn.XLOOKUP(L:L,DROPLIST!D:D,DROPLIST!E:E)</f>
        <v>#REF!</v>
      </c>
      <c r="R556" s="88" t="str">
        <f>IF(N:N&lt;&gt;"APROVADO","N/A",IF(IFERROR(_xlfn.XLOOKUP(P:P,PROJETOS!A:A,PROJETOS!A:A),"INSERIR ID DE PROJETO")="INSERIR ID DE PROJETO","INSERIR ID DE PROJETO","PROJETO INSERIDO"))</f>
        <v>N/A</v>
      </c>
    </row>
    <row r="557" spans="1:18" ht="20.100000000000001" customHeight="1" thickTop="1" thickBot="1" x14ac:dyDescent="0.3">
      <c r="A557" s="109"/>
      <c r="B557" s="84"/>
      <c r="C557" s="84"/>
      <c r="D557" s="115"/>
      <c r="E557" s="132" cm="1">
        <f t="array" ref="E557">_xlfn.XLOOKUP(D557,Tabela2[[#All],[SAP Code]],Tabela2[[#All],[Supplier Name]])</f>
        <v>0</v>
      </c>
      <c r="F557" s="85"/>
      <c r="G557" s="120">
        <v>0</v>
      </c>
      <c r="H557" s="86"/>
      <c r="I557" s="86">
        <v>0</v>
      </c>
      <c r="J557" s="87">
        <f t="shared" si="26"/>
        <v>0</v>
      </c>
      <c r="K557" s="87">
        <f t="shared" si="27"/>
        <v>0</v>
      </c>
      <c r="L557" s="85"/>
      <c r="M557" s="85"/>
      <c r="N557" s="85"/>
      <c r="O557" s="109"/>
      <c r="P557" s="88" t="str">
        <f>IF(D:D&gt;800000000,_xlfn.XLOOKUP(B:B,DROPLIST!G:G,DROPLIST!H:H)&amp;RIGHT(C557,3)&amp;"-"&amp;RIGHT(D557,5),_xlfn.XLOOKUP(B:B,DROPLIST!G:G,DROPLIST!H:H)&amp;RIGHT(C557,3)&amp;"-"&amp;_xlfn.XLOOKUP(D:D,Tabela2[SAP Code],Tabela2[Coluna1]))</f>
        <v>-</v>
      </c>
      <c r="Q557" s="88" t="e">
        <f>_xlfn.XLOOKUP(B:B,DROPLIST!G:G,DROPLIST!H:H) &amp; RIGHT(C557,3) &amp; "-" &amp; RIGHT(D557,5) &amp; "-" &amp; IFERROR(LEFT(#REF!, FIND(" ",#REF!)-1),#REF!) &amp; "-" &amp; _xlfn.XLOOKUP(L:L,DROPLIST!D:D,DROPLIST!E:E)</f>
        <v>#REF!</v>
      </c>
      <c r="R557" s="88" t="str">
        <f>IF(N:N&lt;&gt;"APROVADO","N/A",IF(IFERROR(_xlfn.XLOOKUP(P:P,PROJETOS!A:A,PROJETOS!A:A),"INSERIR ID DE PROJETO")="INSERIR ID DE PROJETO","INSERIR ID DE PROJETO","PROJETO INSERIDO"))</f>
        <v>N/A</v>
      </c>
    </row>
    <row r="558" spans="1:18" ht="20.100000000000001" customHeight="1" thickTop="1" thickBot="1" x14ac:dyDescent="0.3">
      <c r="A558" s="109"/>
      <c r="B558" s="84"/>
      <c r="C558" s="84"/>
      <c r="D558" s="115"/>
      <c r="E558" s="132" cm="1">
        <f t="array" ref="E558">_xlfn.XLOOKUP(D558,Tabela2[[#All],[SAP Code]],Tabela2[[#All],[Supplier Name]])</f>
        <v>0</v>
      </c>
      <c r="F558" s="85"/>
      <c r="G558" s="120">
        <v>0</v>
      </c>
      <c r="H558" s="86"/>
      <c r="I558" s="86">
        <v>0</v>
      </c>
      <c r="J558" s="87">
        <f t="shared" si="26"/>
        <v>0</v>
      </c>
      <c r="K558" s="87">
        <f t="shared" si="27"/>
        <v>0</v>
      </c>
      <c r="L558" s="85"/>
      <c r="M558" s="85"/>
      <c r="N558" s="85"/>
      <c r="O558" s="109"/>
      <c r="P558" s="88" t="str">
        <f>IF(D:D&gt;800000000,_xlfn.XLOOKUP(B:B,DROPLIST!G:G,DROPLIST!H:H)&amp;RIGHT(C558,3)&amp;"-"&amp;RIGHT(D558,5),_xlfn.XLOOKUP(B:B,DROPLIST!G:G,DROPLIST!H:H)&amp;RIGHT(C558,3)&amp;"-"&amp;_xlfn.XLOOKUP(D:D,Tabela2[SAP Code],Tabela2[Coluna1]))</f>
        <v>-</v>
      </c>
      <c r="Q558" s="88" t="e">
        <f>_xlfn.XLOOKUP(B:B,DROPLIST!G:G,DROPLIST!H:H) &amp; RIGHT(C558,3) &amp; "-" &amp; RIGHT(D558,5) &amp; "-" &amp; IFERROR(LEFT(#REF!, FIND(" ",#REF!)-1),#REF!) &amp; "-" &amp; _xlfn.XLOOKUP(L:L,DROPLIST!D:D,DROPLIST!E:E)</f>
        <v>#REF!</v>
      </c>
      <c r="R558" s="88" t="str">
        <f>IF(N:N&lt;&gt;"APROVADO","N/A",IF(IFERROR(_xlfn.XLOOKUP(P:P,PROJETOS!A:A,PROJETOS!A:A),"INSERIR ID DE PROJETO")="INSERIR ID DE PROJETO","INSERIR ID DE PROJETO","PROJETO INSERIDO"))</f>
        <v>N/A</v>
      </c>
    </row>
    <row r="559" spans="1:18" ht="20.100000000000001" customHeight="1" thickTop="1" thickBot="1" x14ac:dyDescent="0.3">
      <c r="A559" s="109"/>
      <c r="B559" s="84"/>
      <c r="C559" s="84"/>
      <c r="D559" s="115"/>
      <c r="E559" s="132" cm="1">
        <f t="array" ref="E559">_xlfn.XLOOKUP(D559,Tabela2[[#All],[SAP Code]],Tabela2[[#All],[Supplier Name]])</f>
        <v>0</v>
      </c>
      <c r="F559" s="85"/>
      <c r="G559" s="120">
        <v>0</v>
      </c>
      <c r="H559" s="86"/>
      <c r="I559" s="86">
        <v>0</v>
      </c>
      <c r="J559" s="87">
        <f t="shared" si="26"/>
        <v>0</v>
      </c>
      <c r="K559" s="87">
        <f t="shared" si="27"/>
        <v>0</v>
      </c>
      <c r="L559" s="85"/>
      <c r="M559" s="85"/>
      <c r="N559" s="85"/>
      <c r="O559" s="109"/>
      <c r="P559" s="88" t="str">
        <f>IF(D:D&gt;800000000,_xlfn.XLOOKUP(B:B,DROPLIST!G:G,DROPLIST!H:H)&amp;RIGHT(C559,3)&amp;"-"&amp;RIGHT(D559,5),_xlfn.XLOOKUP(B:B,DROPLIST!G:G,DROPLIST!H:H)&amp;RIGHT(C559,3)&amp;"-"&amp;_xlfn.XLOOKUP(D:D,Tabela2[SAP Code],Tabela2[Coluna1]))</f>
        <v>-</v>
      </c>
      <c r="Q559" s="88" t="e">
        <f>_xlfn.XLOOKUP(B:B,DROPLIST!G:G,DROPLIST!H:H) &amp; RIGHT(C559,3) &amp; "-" &amp; RIGHT(D559,5) &amp; "-" &amp; IFERROR(LEFT(#REF!, FIND(" ",#REF!)-1),#REF!) &amp; "-" &amp; _xlfn.XLOOKUP(L:L,DROPLIST!D:D,DROPLIST!E:E)</f>
        <v>#REF!</v>
      </c>
      <c r="R559" s="88" t="str">
        <f>IF(N:N&lt;&gt;"APROVADO","N/A",IF(IFERROR(_xlfn.XLOOKUP(P:P,PROJETOS!A:A,PROJETOS!A:A),"INSERIR ID DE PROJETO")="INSERIR ID DE PROJETO","INSERIR ID DE PROJETO","PROJETO INSERIDO"))</f>
        <v>N/A</v>
      </c>
    </row>
    <row r="560" spans="1:18" ht="20.100000000000001" customHeight="1" thickTop="1" thickBot="1" x14ac:dyDescent="0.3">
      <c r="A560" s="109"/>
      <c r="B560" s="84"/>
      <c r="C560" s="84"/>
      <c r="D560" s="115"/>
      <c r="E560" s="132" cm="1">
        <f t="array" ref="E560">_xlfn.XLOOKUP(D560,Tabela2[[#All],[SAP Code]],Tabela2[[#All],[Supplier Name]])</f>
        <v>0</v>
      </c>
      <c r="F560" s="85"/>
      <c r="G560" s="120">
        <v>0</v>
      </c>
      <c r="H560" s="86"/>
      <c r="I560" s="86">
        <v>0</v>
      </c>
      <c r="J560" s="87">
        <f t="shared" si="26"/>
        <v>0</v>
      </c>
      <c r="K560" s="87">
        <f t="shared" si="27"/>
        <v>0</v>
      </c>
      <c r="L560" s="85"/>
      <c r="M560" s="85"/>
      <c r="N560" s="85"/>
      <c r="O560" s="109"/>
      <c r="P560" s="88" t="str">
        <f>IF(D:D&gt;800000000,_xlfn.XLOOKUP(B:B,DROPLIST!G:G,DROPLIST!H:H)&amp;RIGHT(C560,3)&amp;"-"&amp;RIGHT(D560,5),_xlfn.XLOOKUP(B:B,DROPLIST!G:G,DROPLIST!H:H)&amp;RIGHT(C560,3)&amp;"-"&amp;_xlfn.XLOOKUP(D:D,Tabela2[SAP Code],Tabela2[Coluna1]))</f>
        <v>-</v>
      </c>
      <c r="Q560" s="88" t="e">
        <f>_xlfn.XLOOKUP(B:B,DROPLIST!G:G,DROPLIST!H:H) &amp; RIGHT(C560,3) &amp; "-" &amp; RIGHT(D560,5) &amp; "-" &amp; IFERROR(LEFT(#REF!, FIND(" ",#REF!)-1),#REF!) &amp; "-" &amp; _xlfn.XLOOKUP(L:L,DROPLIST!D:D,DROPLIST!E:E)</f>
        <v>#REF!</v>
      </c>
      <c r="R560" s="88" t="str">
        <f>IF(N:N&lt;&gt;"APROVADO","N/A",IF(IFERROR(_xlfn.XLOOKUP(P:P,PROJETOS!A:A,PROJETOS!A:A),"INSERIR ID DE PROJETO")="INSERIR ID DE PROJETO","INSERIR ID DE PROJETO","PROJETO INSERIDO"))</f>
        <v>N/A</v>
      </c>
    </row>
    <row r="561" spans="1:18" ht="20.100000000000001" customHeight="1" thickTop="1" thickBot="1" x14ac:dyDescent="0.3">
      <c r="A561" s="109"/>
      <c r="B561" s="84"/>
      <c r="C561" s="84"/>
      <c r="D561" s="115"/>
      <c r="E561" s="132" cm="1">
        <f t="array" ref="E561">_xlfn.XLOOKUP(D561,Tabela2[[#All],[SAP Code]],Tabela2[[#All],[Supplier Name]])</f>
        <v>0</v>
      </c>
      <c r="F561" s="85"/>
      <c r="G561" s="120">
        <v>0</v>
      </c>
      <c r="H561" s="86"/>
      <c r="I561" s="86">
        <v>0</v>
      </c>
      <c r="J561" s="87">
        <f t="shared" si="26"/>
        <v>0</v>
      </c>
      <c r="K561" s="87">
        <f t="shared" si="27"/>
        <v>0</v>
      </c>
      <c r="L561" s="85"/>
      <c r="M561" s="85"/>
      <c r="N561" s="85"/>
      <c r="O561" s="109"/>
      <c r="P561" s="88" t="str">
        <f>IF(D:D&gt;800000000,_xlfn.XLOOKUP(B:B,DROPLIST!G:G,DROPLIST!H:H)&amp;RIGHT(C561,3)&amp;"-"&amp;RIGHT(D561,5),_xlfn.XLOOKUP(B:B,DROPLIST!G:G,DROPLIST!H:H)&amp;RIGHT(C561,3)&amp;"-"&amp;_xlfn.XLOOKUP(D:D,Tabela2[SAP Code],Tabela2[Coluna1]))</f>
        <v>-</v>
      </c>
      <c r="Q561" s="88" t="e">
        <f>_xlfn.XLOOKUP(B:B,DROPLIST!G:G,DROPLIST!H:H) &amp; RIGHT(C561,3) &amp; "-" &amp; RIGHT(D561,5) &amp; "-" &amp; IFERROR(LEFT(#REF!, FIND(" ",#REF!)-1),#REF!) &amp; "-" &amp; _xlfn.XLOOKUP(L:L,DROPLIST!D:D,DROPLIST!E:E)</f>
        <v>#REF!</v>
      </c>
      <c r="R561" s="88" t="str">
        <f>IF(N:N&lt;&gt;"APROVADO","N/A",IF(IFERROR(_xlfn.XLOOKUP(P:P,PROJETOS!A:A,PROJETOS!A:A),"INSERIR ID DE PROJETO")="INSERIR ID DE PROJETO","INSERIR ID DE PROJETO","PROJETO INSERIDO"))</f>
        <v>N/A</v>
      </c>
    </row>
    <row r="562" spans="1:18" ht="20.100000000000001" customHeight="1" thickTop="1" thickBot="1" x14ac:dyDescent="0.3">
      <c r="A562" s="109"/>
      <c r="B562" s="84"/>
      <c r="C562" s="84"/>
      <c r="D562" s="115"/>
      <c r="E562" s="132" cm="1">
        <f t="array" ref="E562">_xlfn.XLOOKUP(D562,Tabela2[[#All],[SAP Code]],Tabela2[[#All],[Supplier Name]])</f>
        <v>0</v>
      </c>
      <c r="F562" s="85"/>
      <c r="G562" s="120">
        <v>0</v>
      </c>
      <c r="H562" s="86"/>
      <c r="I562" s="86">
        <v>0</v>
      </c>
      <c r="J562" s="87">
        <f t="shared" si="26"/>
        <v>0</v>
      </c>
      <c r="K562" s="87">
        <f t="shared" si="27"/>
        <v>0</v>
      </c>
      <c r="L562" s="85"/>
      <c r="M562" s="85"/>
      <c r="N562" s="85"/>
      <c r="O562" s="109"/>
      <c r="P562" s="88" t="str">
        <f>IF(D:D&gt;800000000,_xlfn.XLOOKUP(B:B,DROPLIST!G:G,DROPLIST!H:H)&amp;RIGHT(C562,3)&amp;"-"&amp;RIGHT(D562,5),_xlfn.XLOOKUP(B:B,DROPLIST!G:G,DROPLIST!H:H)&amp;RIGHT(C562,3)&amp;"-"&amp;_xlfn.XLOOKUP(D:D,Tabela2[SAP Code],Tabela2[Coluna1]))</f>
        <v>-</v>
      </c>
      <c r="Q562" s="88" t="e">
        <f>_xlfn.XLOOKUP(B:B,DROPLIST!G:G,DROPLIST!H:H) &amp; RIGHT(C562,3) &amp; "-" &amp; RIGHT(D562,5) &amp; "-" &amp; IFERROR(LEFT(#REF!, FIND(" ",#REF!)-1),#REF!) &amp; "-" &amp; _xlfn.XLOOKUP(L:L,DROPLIST!D:D,DROPLIST!E:E)</f>
        <v>#REF!</v>
      </c>
      <c r="R562" s="88" t="str">
        <f>IF(N:N&lt;&gt;"APROVADO","N/A",IF(IFERROR(_xlfn.XLOOKUP(P:P,PROJETOS!A:A,PROJETOS!A:A),"INSERIR ID DE PROJETO")="INSERIR ID DE PROJETO","INSERIR ID DE PROJETO","PROJETO INSERIDO"))</f>
        <v>N/A</v>
      </c>
    </row>
    <row r="563" spans="1:18" ht="20.100000000000001" customHeight="1" thickTop="1" thickBot="1" x14ac:dyDescent="0.3">
      <c r="A563" s="109"/>
      <c r="B563" s="84"/>
      <c r="C563" s="84"/>
      <c r="D563" s="115"/>
      <c r="E563" s="132" cm="1">
        <f t="array" ref="E563">_xlfn.XLOOKUP(D563,Tabela2[[#All],[SAP Code]],Tabela2[[#All],[Supplier Name]])</f>
        <v>0</v>
      </c>
      <c r="F563" s="85"/>
      <c r="G563" s="120">
        <v>0</v>
      </c>
      <c r="H563" s="86"/>
      <c r="I563" s="86">
        <v>0</v>
      </c>
      <c r="J563" s="87">
        <f t="shared" si="26"/>
        <v>0</v>
      </c>
      <c r="K563" s="87">
        <f t="shared" si="27"/>
        <v>0</v>
      </c>
      <c r="L563" s="85"/>
      <c r="M563" s="85"/>
      <c r="N563" s="85"/>
      <c r="O563" s="109"/>
      <c r="P563" s="88" t="str">
        <f>IF(D:D&gt;800000000,_xlfn.XLOOKUP(B:B,DROPLIST!G:G,DROPLIST!H:H)&amp;RIGHT(C563,3)&amp;"-"&amp;RIGHT(D563,5),_xlfn.XLOOKUP(B:B,DROPLIST!G:G,DROPLIST!H:H)&amp;RIGHT(C563,3)&amp;"-"&amp;_xlfn.XLOOKUP(D:D,Tabela2[SAP Code],Tabela2[Coluna1]))</f>
        <v>-</v>
      </c>
      <c r="Q563" s="88" t="e">
        <f>_xlfn.XLOOKUP(B:B,DROPLIST!G:G,DROPLIST!H:H) &amp; RIGHT(C563,3) &amp; "-" &amp; RIGHT(D563,5) &amp; "-" &amp; IFERROR(LEFT(#REF!, FIND(" ",#REF!)-1),#REF!) &amp; "-" &amp; _xlfn.XLOOKUP(L:L,DROPLIST!D:D,DROPLIST!E:E)</f>
        <v>#REF!</v>
      </c>
      <c r="R563" s="88" t="str">
        <f>IF(N:N&lt;&gt;"APROVADO","N/A",IF(IFERROR(_xlfn.XLOOKUP(P:P,PROJETOS!A:A,PROJETOS!A:A),"INSERIR ID DE PROJETO")="INSERIR ID DE PROJETO","INSERIR ID DE PROJETO","PROJETO INSERIDO"))</f>
        <v>N/A</v>
      </c>
    </row>
    <row r="564" spans="1:18" ht="20.100000000000001" customHeight="1" thickTop="1" thickBot="1" x14ac:dyDescent="0.3">
      <c r="A564" s="109"/>
      <c r="B564" s="84"/>
      <c r="C564" s="84"/>
      <c r="D564" s="115"/>
      <c r="E564" s="132" cm="1">
        <f t="array" ref="E564">_xlfn.XLOOKUP(D564,Tabela2[[#All],[SAP Code]],Tabela2[[#All],[Supplier Name]])</f>
        <v>0</v>
      </c>
      <c r="F564" s="85"/>
      <c r="G564" s="120">
        <v>0</v>
      </c>
      <c r="H564" s="86"/>
      <c r="I564" s="86">
        <v>0</v>
      </c>
      <c r="J564" s="87">
        <f t="shared" si="26"/>
        <v>0</v>
      </c>
      <c r="K564" s="87">
        <f t="shared" si="27"/>
        <v>0</v>
      </c>
      <c r="L564" s="85"/>
      <c r="M564" s="85"/>
      <c r="N564" s="85"/>
      <c r="O564" s="109"/>
      <c r="P564" s="88" t="str">
        <f>IF(D:D&gt;800000000,_xlfn.XLOOKUP(B:B,DROPLIST!G:G,DROPLIST!H:H)&amp;RIGHT(C564,3)&amp;"-"&amp;RIGHT(D564,5),_xlfn.XLOOKUP(B:B,DROPLIST!G:G,DROPLIST!H:H)&amp;RIGHT(C564,3)&amp;"-"&amp;_xlfn.XLOOKUP(D:D,Tabela2[SAP Code],Tabela2[Coluna1]))</f>
        <v>-</v>
      </c>
      <c r="Q564" s="88" t="e">
        <f>_xlfn.XLOOKUP(B:B,DROPLIST!G:G,DROPLIST!H:H) &amp; RIGHT(C564,3) &amp; "-" &amp; RIGHT(D564,5) &amp; "-" &amp; IFERROR(LEFT(#REF!, FIND(" ",#REF!)-1),#REF!) &amp; "-" &amp; _xlfn.XLOOKUP(L:L,DROPLIST!D:D,DROPLIST!E:E)</f>
        <v>#REF!</v>
      </c>
      <c r="R564" s="88" t="str">
        <f>IF(N:N&lt;&gt;"APROVADO","N/A",IF(IFERROR(_xlfn.XLOOKUP(P:P,PROJETOS!A:A,PROJETOS!A:A),"INSERIR ID DE PROJETO")="INSERIR ID DE PROJETO","INSERIR ID DE PROJETO","PROJETO INSERIDO"))</f>
        <v>N/A</v>
      </c>
    </row>
    <row r="565" spans="1:18" ht="20.100000000000001" customHeight="1" thickTop="1" thickBot="1" x14ac:dyDescent="0.3">
      <c r="A565" s="109"/>
      <c r="B565" s="84"/>
      <c r="C565" s="84"/>
      <c r="D565" s="115"/>
      <c r="E565" s="132" cm="1">
        <f t="array" ref="E565">_xlfn.XLOOKUP(D565,Tabela2[[#All],[SAP Code]],Tabela2[[#All],[Supplier Name]])</f>
        <v>0</v>
      </c>
      <c r="F565" s="85"/>
      <c r="G565" s="120">
        <v>0</v>
      </c>
      <c r="H565" s="86"/>
      <c r="I565" s="86">
        <v>0</v>
      </c>
      <c r="J565" s="87">
        <f t="shared" si="26"/>
        <v>0</v>
      </c>
      <c r="K565" s="87">
        <f t="shared" si="27"/>
        <v>0</v>
      </c>
      <c r="L565" s="85"/>
      <c r="M565" s="85"/>
      <c r="N565" s="85"/>
      <c r="O565" s="109"/>
      <c r="P565" s="88" t="str">
        <f>IF(D:D&gt;800000000,_xlfn.XLOOKUP(B:B,DROPLIST!G:G,DROPLIST!H:H)&amp;RIGHT(C565,3)&amp;"-"&amp;RIGHT(D565,5),_xlfn.XLOOKUP(B:B,DROPLIST!G:G,DROPLIST!H:H)&amp;RIGHT(C565,3)&amp;"-"&amp;_xlfn.XLOOKUP(D:D,Tabela2[SAP Code],Tabela2[Coluna1]))</f>
        <v>-</v>
      </c>
      <c r="Q565" s="88" t="e">
        <f>_xlfn.XLOOKUP(B:B,DROPLIST!G:G,DROPLIST!H:H) &amp; RIGHT(C565,3) &amp; "-" &amp; RIGHT(D565,5) &amp; "-" &amp; IFERROR(LEFT(#REF!, FIND(" ",#REF!)-1),#REF!) &amp; "-" &amp; _xlfn.XLOOKUP(L:L,DROPLIST!D:D,DROPLIST!E:E)</f>
        <v>#REF!</v>
      </c>
      <c r="R565" s="88" t="str">
        <f>IF(N:N&lt;&gt;"APROVADO","N/A",IF(IFERROR(_xlfn.XLOOKUP(P:P,PROJETOS!A:A,PROJETOS!A:A),"INSERIR ID DE PROJETO")="INSERIR ID DE PROJETO","INSERIR ID DE PROJETO","PROJETO INSERIDO"))</f>
        <v>N/A</v>
      </c>
    </row>
    <row r="566" spans="1:18" ht="20.100000000000001" customHeight="1" thickTop="1" thickBot="1" x14ac:dyDescent="0.3">
      <c r="A566" s="109"/>
      <c r="B566" s="84"/>
      <c r="C566" s="84"/>
      <c r="D566" s="115"/>
      <c r="E566" s="132" cm="1">
        <f t="array" ref="E566">_xlfn.XLOOKUP(D566,Tabela2[[#All],[SAP Code]],Tabela2[[#All],[Supplier Name]])</f>
        <v>0</v>
      </c>
      <c r="F566" s="85"/>
      <c r="G566" s="120">
        <v>0</v>
      </c>
      <c r="H566" s="86"/>
      <c r="I566" s="86">
        <v>0</v>
      </c>
      <c r="J566" s="87">
        <f t="shared" si="26"/>
        <v>0</v>
      </c>
      <c r="K566" s="87">
        <f t="shared" si="27"/>
        <v>0</v>
      </c>
      <c r="L566" s="85"/>
      <c r="M566" s="85"/>
      <c r="N566" s="85"/>
      <c r="O566" s="109"/>
      <c r="P566" s="88" t="str">
        <f>IF(D:D&gt;800000000,_xlfn.XLOOKUP(B:B,DROPLIST!G:G,DROPLIST!H:H)&amp;RIGHT(C566,3)&amp;"-"&amp;RIGHT(D566,5),_xlfn.XLOOKUP(B:B,DROPLIST!G:G,DROPLIST!H:H)&amp;RIGHT(C566,3)&amp;"-"&amp;_xlfn.XLOOKUP(D:D,Tabela2[SAP Code],Tabela2[Coluna1]))</f>
        <v>-</v>
      </c>
      <c r="Q566" s="88" t="e">
        <f>_xlfn.XLOOKUP(B:B,DROPLIST!G:G,DROPLIST!H:H) &amp; RIGHT(C566,3) &amp; "-" &amp; RIGHT(D566,5) &amp; "-" &amp; IFERROR(LEFT(#REF!, FIND(" ",#REF!)-1),#REF!) &amp; "-" &amp; _xlfn.XLOOKUP(L:L,DROPLIST!D:D,DROPLIST!E:E)</f>
        <v>#REF!</v>
      </c>
      <c r="R566" s="88" t="str">
        <f>IF(N:N&lt;&gt;"APROVADO","N/A",IF(IFERROR(_xlfn.XLOOKUP(P:P,PROJETOS!A:A,PROJETOS!A:A),"INSERIR ID DE PROJETO")="INSERIR ID DE PROJETO","INSERIR ID DE PROJETO","PROJETO INSERIDO"))</f>
        <v>N/A</v>
      </c>
    </row>
    <row r="567" spans="1:18" ht="20.100000000000001" customHeight="1" thickTop="1" thickBot="1" x14ac:dyDescent="0.3">
      <c r="A567" s="109"/>
      <c r="B567" s="84"/>
      <c r="C567" s="84"/>
      <c r="D567" s="115"/>
      <c r="E567" s="132" cm="1">
        <f t="array" ref="E567">_xlfn.XLOOKUP(D567,Tabela2[[#All],[SAP Code]],Tabela2[[#All],[Supplier Name]])</f>
        <v>0</v>
      </c>
      <c r="F567" s="85"/>
      <c r="G567" s="120">
        <v>0</v>
      </c>
      <c r="H567" s="86"/>
      <c r="I567" s="86">
        <v>0</v>
      </c>
      <c r="J567" s="87">
        <f t="shared" si="26"/>
        <v>0</v>
      </c>
      <c r="K567" s="87">
        <f t="shared" si="27"/>
        <v>0</v>
      </c>
      <c r="L567" s="85"/>
      <c r="M567" s="85"/>
      <c r="N567" s="85"/>
      <c r="O567" s="109"/>
      <c r="P567" s="88" t="str">
        <f>IF(D:D&gt;800000000,_xlfn.XLOOKUP(B:B,DROPLIST!G:G,DROPLIST!H:H)&amp;RIGHT(C567,3)&amp;"-"&amp;RIGHT(D567,5),_xlfn.XLOOKUP(B:B,DROPLIST!G:G,DROPLIST!H:H)&amp;RIGHT(C567,3)&amp;"-"&amp;_xlfn.XLOOKUP(D:D,Tabela2[SAP Code],Tabela2[Coluna1]))</f>
        <v>-</v>
      </c>
      <c r="Q567" s="88" t="e">
        <f>_xlfn.XLOOKUP(B:B,DROPLIST!G:G,DROPLIST!H:H) &amp; RIGHT(C567,3) &amp; "-" &amp; RIGHT(D567,5) &amp; "-" &amp; IFERROR(LEFT(#REF!, FIND(" ",#REF!)-1),#REF!) &amp; "-" &amp; _xlfn.XLOOKUP(L:L,DROPLIST!D:D,DROPLIST!E:E)</f>
        <v>#REF!</v>
      </c>
      <c r="R567" s="88" t="str">
        <f>IF(N:N&lt;&gt;"APROVADO","N/A",IF(IFERROR(_xlfn.XLOOKUP(P:P,PROJETOS!A:A,PROJETOS!A:A),"INSERIR ID DE PROJETO")="INSERIR ID DE PROJETO","INSERIR ID DE PROJETO","PROJETO INSERIDO"))</f>
        <v>N/A</v>
      </c>
    </row>
    <row r="568" spans="1:18" ht="20.100000000000001" customHeight="1" thickTop="1" thickBot="1" x14ac:dyDescent="0.3">
      <c r="A568" s="109"/>
      <c r="B568" s="84"/>
      <c r="C568" s="84"/>
      <c r="D568" s="115"/>
      <c r="E568" s="132" cm="1">
        <f t="array" ref="E568">_xlfn.XLOOKUP(D568,Tabela2[[#All],[SAP Code]],Tabela2[[#All],[Supplier Name]])</f>
        <v>0</v>
      </c>
      <c r="F568" s="85"/>
      <c r="G568" s="120">
        <v>0</v>
      </c>
      <c r="H568" s="86"/>
      <c r="I568" s="86">
        <v>0</v>
      </c>
      <c r="J568" s="87">
        <f t="shared" si="26"/>
        <v>0</v>
      </c>
      <c r="K568" s="87">
        <f t="shared" si="27"/>
        <v>0</v>
      </c>
      <c r="L568" s="85"/>
      <c r="M568" s="85"/>
      <c r="N568" s="85"/>
      <c r="O568" s="109"/>
      <c r="P568" s="88" t="str">
        <f>IF(D:D&gt;800000000,_xlfn.XLOOKUP(B:B,DROPLIST!G:G,DROPLIST!H:H)&amp;RIGHT(C568,3)&amp;"-"&amp;RIGHT(D568,5),_xlfn.XLOOKUP(B:B,DROPLIST!G:G,DROPLIST!H:H)&amp;RIGHT(C568,3)&amp;"-"&amp;_xlfn.XLOOKUP(D:D,Tabela2[SAP Code],Tabela2[Coluna1]))</f>
        <v>-</v>
      </c>
      <c r="Q568" s="88" t="e">
        <f>_xlfn.XLOOKUP(B:B,DROPLIST!G:G,DROPLIST!H:H) &amp; RIGHT(C568,3) &amp; "-" &amp; RIGHT(D568,5) &amp; "-" &amp; IFERROR(LEFT(#REF!, FIND(" ",#REF!)-1),#REF!) &amp; "-" &amp; _xlfn.XLOOKUP(L:L,DROPLIST!D:D,DROPLIST!E:E)</f>
        <v>#REF!</v>
      </c>
      <c r="R568" s="88" t="str">
        <f>IF(N:N&lt;&gt;"APROVADO","N/A",IF(IFERROR(_xlfn.XLOOKUP(P:P,PROJETOS!A:A,PROJETOS!A:A),"INSERIR ID DE PROJETO")="INSERIR ID DE PROJETO","INSERIR ID DE PROJETO","PROJETO INSERIDO"))</f>
        <v>N/A</v>
      </c>
    </row>
    <row r="569" spans="1:18" ht="20.100000000000001" customHeight="1" thickTop="1" thickBot="1" x14ac:dyDescent="0.3">
      <c r="A569" s="109"/>
      <c r="B569" s="84"/>
      <c r="C569" s="84"/>
      <c r="D569" s="115"/>
      <c r="E569" s="132" cm="1">
        <f t="array" ref="E569">_xlfn.XLOOKUP(D569,Tabela2[[#All],[SAP Code]],Tabela2[[#All],[Supplier Name]])</f>
        <v>0</v>
      </c>
      <c r="F569" s="85"/>
      <c r="G569" s="120">
        <v>0</v>
      </c>
      <c r="H569" s="86"/>
      <c r="I569" s="86">
        <v>0</v>
      </c>
      <c r="J569" s="87">
        <f t="shared" si="26"/>
        <v>0</v>
      </c>
      <c r="K569" s="87">
        <f t="shared" si="27"/>
        <v>0</v>
      </c>
      <c r="L569" s="85"/>
      <c r="M569" s="85"/>
      <c r="N569" s="85"/>
      <c r="O569" s="109"/>
      <c r="P569" s="88" t="str">
        <f>IF(D:D&gt;800000000,_xlfn.XLOOKUP(B:B,DROPLIST!G:G,DROPLIST!H:H)&amp;RIGHT(C569,3)&amp;"-"&amp;RIGHT(D569,5),_xlfn.XLOOKUP(B:B,DROPLIST!G:G,DROPLIST!H:H)&amp;RIGHT(C569,3)&amp;"-"&amp;_xlfn.XLOOKUP(D:D,Tabela2[SAP Code],Tabela2[Coluna1]))</f>
        <v>-</v>
      </c>
      <c r="Q569" s="88" t="e">
        <f>_xlfn.XLOOKUP(B:B,DROPLIST!G:G,DROPLIST!H:H) &amp; RIGHT(C569,3) &amp; "-" &amp; RIGHT(D569,5) &amp; "-" &amp; IFERROR(LEFT(#REF!, FIND(" ",#REF!)-1),#REF!) &amp; "-" &amp; _xlfn.XLOOKUP(L:L,DROPLIST!D:D,DROPLIST!E:E)</f>
        <v>#REF!</v>
      </c>
      <c r="R569" s="88" t="str">
        <f>IF(N:N&lt;&gt;"APROVADO","N/A",IF(IFERROR(_xlfn.XLOOKUP(P:P,PROJETOS!A:A,PROJETOS!A:A),"INSERIR ID DE PROJETO")="INSERIR ID DE PROJETO","INSERIR ID DE PROJETO","PROJETO INSERIDO"))</f>
        <v>N/A</v>
      </c>
    </row>
    <row r="570" spans="1:18" ht="20.100000000000001" customHeight="1" thickTop="1" thickBot="1" x14ac:dyDescent="0.3">
      <c r="A570" s="109"/>
      <c r="B570" s="84"/>
      <c r="C570" s="84"/>
      <c r="D570" s="115"/>
      <c r="E570" s="132" cm="1">
        <f t="array" ref="E570">_xlfn.XLOOKUP(D570,Tabela2[[#All],[SAP Code]],Tabela2[[#All],[Supplier Name]])</f>
        <v>0</v>
      </c>
      <c r="F570" s="85"/>
      <c r="G570" s="120">
        <v>0</v>
      </c>
      <c r="H570" s="86"/>
      <c r="I570" s="86">
        <v>0</v>
      </c>
      <c r="J570" s="87">
        <f t="shared" si="26"/>
        <v>0</v>
      </c>
      <c r="K570" s="87">
        <f t="shared" si="27"/>
        <v>0</v>
      </c>
      <c r="L570" s="85"/>
      <c r="M570" s="85"/>
      <c r="N570" s="85"/>
      <c r="O570" s="109"/>
      <c r="P570" s="88" t="str">
        <f>IF(D:D&gt;800000000,_xlfn.XLOOKUP(B:B,DROPLIST!G:G,DROPLIST!H:H)&amp;RIGHT(C570,3)&amp;"-"&amp;RIGHT(D570,5),_xlfn.XLOOKUP(B:B,DROPLIST!G:G,DROPLIST!H:H)&amp;RIGHT(C570,3)&amp;"-"&amp;_xlfn.XLOOKUP(D:D,Tabela2[SAP Code],Tabela2[Coluna1]))</f>
        <v>-</v>
      </c>
      <c r="Q570" s="88" t="e">
        <f>_xlfn.XLOOKUP(B:B,DROPLIST!G:G,DROPLIST!H:H) &amp; RIGHT(C570,3) &amp; "-" &amp; RIGHT(D570,5) &amp; "-" &amp; IFERROR(LEFT(#REF!, FIND(" ",#REF!)-1),#REF!) &amp; "-" &amp; _xlfn.XLOOKUP(L:L,DROPLIST!D:D,DROPLIST!E:E)</f>
        <v>#REF!</v>
      </c>
      <c r="R570" s="88" t="str">
        <f>IF(N:N&lt;&gt;"APROVADO","N/A",IF(IFERROR(_xlfn.XLOOKUP(P:P,PROJETOS!A:A,PROJETOS!A:A),"INSERIR ID DE PROJETO")="INSERIR ID DE PROJETO","INSERIR ID DE PROJETO","PROJETO INSERIDO"))</f>
        <v>N/A</v>
      </c>
    </row>
    <row r="571" spans="1:18" ht="20.100000000000001" customHeight="1" thickTop="1" thickBot="1" x14ac:dyDescent="0.3">
      <c r="A571" s="109"/>
      <c r="B571" s="84"/>
      <c r="C571" s="84"/>
      <c r="D571" s="115"/>
      <c r="E571" s="132" cm="1">
        <f t="array" ref="E571">_xlfn.XLOOKUP(D571,Tabela2[[#All],[SAP Code]],Tabela2[[#All],[Supplier Name]])</f>
        <v>0</v>
      </c>
      <c r="F571" s="85"/>
      <c r="G571" s="120">
        <v>0</v>
      </c>
      <c r="H571" s="86"/>
      <c r="I571" s="86">
        <v>0</v>
      </c>
      <c r="J571" s="87">
        <f t="shared" si="26"/>
        <v>0</v>
      </c>
      <c r="K571" s="87">
        <f t="shared" si="27"/>
        <v>0</v>
      </c>
      <c r="L571" s="85"/>
      <c r="M571" s="85"/>
      <c r="N571" s="85"/>
      <c r="O571" s="109"/>
      <c r="P571" s="88" t="str">
        <f>IF(D:D&gt;800000000,_xlfn.XLOOKUP(B:B,DROPLIST!G:G,DROPLIST!H:H)&amp;RIGHT(C571,3)&amp;"-"&amp;RIGHT(D571,5),_xlfn.XLOOKUP(B:B,DROPLIST!G:G,DROPLIST!H:H)&amp;RIGHT(C571,3)&amp;"-"&amp;_xlfn.XLOOKUP(D:D,Tabela2[SAP Code],Tabela2[Coluna1]))</f>
        <v>-</v>
      </c>
      <c r="Q571" s="88" t="e">
        <f>_xlfn.XLOOKUP(B:B,DROPLIST!G:G,DROPLIST!H:H) &amp; RIGHT(C571,3) &amp; "-" &amp; RIGHT(D571,5) &amp; "-" &amp; IFERROR(LEFT(#REF!, FIND(" ",#REF!)-1),#REF!) &amp; "-" &amp; _xlfn.XLOOKUP(L:L,DROPLIST!D:D,DROPLIST!E:E)</f>
        <v>#REF!</v>
      </c>
      <c r="R571" s="88" t="str">
        <f>IF(N:N&lt;&gt;"APROVADO","N/A",IF(IFERROR(_xlfn.XLOOKUP(P:P,PROJETOS!A:A,PROJETOS!A:A),"INSERIR ID DE PROJETO")="INSERIR ID DE PROJETO","INSERIR ID DE PROJETO","PROJETO INSERIDO"))</f>
        <v>N/A</v>
      </c>
    </row>
    <row r="572" spans="1:18" ht="20.100000000000001" customHeight="1" thickTop="1" thickBot="1" x14ac:dyDescent="0.3">
      <c r="A572" s="109"/>
      <c r="B572" s="84"/>
      <c r="C572" s="84"/>
      <c r="D572" s="115"/>
      <c r="E572" s="132" cm="1">
        <f t="array" ref="E572">_xlfn.XLOOKUP(D572,Tabela2[[#All],[SAP Code]],Tabela2[[#All],[Supplier Name]])</f>
        <v>0</v>
      </c>
      <c r="F572" s="85"/>
      <c r="G572" s="120">
        <v>0</v>
      </c>
      <c r="H572" s="86"/>
      <c r="I572" s="86">
        <v>0</v>
      </c>
      <c r="J572" s="87">
        <f t="shared" ref="J572:J635" si="28">H572-I572</f>
        <v>0</v>
      </c>
      <c r="K572" s="87">
        <f t="shared" si="27"/>
        <v>0</v>
      </c>
      <c r="L572" s="85"/>
      <c r="M572" s="85"/>
      <c r="N572" s="85"/>
      <c r="O572" s="109"/>
      <c r="P572" s="88" t="str">
        <f>IF(D:D&gt;800000000,_xlfn.XLOOKUP(B:B,DROPLIST!G:G,DROPLIST!H:H)&amp;RIGHT(C572,3)&amp;"-"&amp;RIGHT(D572,5),_xlfn.XLOOKUP(B:B,DROPLIST!G:G,DROPLIST!H:H)&amp;RIGHT(C572,3)&amp;"-"&amp;_xlfn.XLOOKUP(D:D,Tabela2[SAP Code],Tabela2[Coluna1]))</f>
        <v>-</v>
      </c>
      <c r="Q572" s="88" t="e">
        <f>_xlfn.XLOOKUP(B:B,DROPLIST!G:G,DROPLIST!H:H) &amp; RIGHT(C572,3) &amp; "-" &amp; RIGHT(D572,5) &amp; "-" &amp; IFERROR(LEFT(#REF!, FIND(" ",#REF!)-1),#REF!) &amp; "-" &amp; _xlfn.XLOOKUP(L:L,DROPLIST!D:D,DROPLIST!E:E)</f>
        <v>#REF!</v>
      </c>
      <c r="R572" s="88" t="str">
        <f>IF(N:N&lt;&gt;"APROVADO","N/A",IF(IFERROR(_xlfn.XLOOKUP(P:P,PROJETOS!A:A,PROJETOS!A:A),"INSERIR ID DE PROJETO")="INSERIR ID DE PROJETO","INSERIR ID DE PROJETO","PROJETO INSERIDO"))</f>
        <v>N/A</v>
      </c>
    </row>
    <row r="573" spans="1:18" ht="20.100000000000001" customHeight="1" thickTop="1" thickBot="1" x14ac:dyDescent="0.3">
      <c r="A573" s="109"/>
      <c r="B573" s="84"/>
      <c r="C573" s="84"/>
      <c r="D573" s="115"/>
      <c r="E573" s="132" cm="1">
        <f t="array" ref="E573">_xlfn.XLOOKUP(D573,Tabela2[[#All],[SAP Code]],Tabela2[[#All],[Supplier Name]])</f>
        <v>0</v>
      </c>
      <c r="F573" s="85"/>
      <c r="G573" s="120">
        <v>0</v>
      </c>
      <c r="H573" s="86"/>
      <c r="I573" s="86">
        <v>0</v>
      </c>
      <c r="J573" s="87">
        <f t="shared" si="28"/>
        <v>0</v>
      </c>
      <c r="K573" s="87">
        <f t="shared" si="27"/>
        <v>0</v>
      </c>
      <c r="L573" s="85"/>
      <c r="M573" s="85"/>
      <c r="N573" s="85"/>
      <c r="O573" s="109"/>
      <c r="P573" s="88" t="str">
        <f>IF(D:D&gt;800000000,_xlfn.XLOOKUP(B:B,DROPLIST!G:G,DROPLIST!H:H)&amp;RIGHT(C573,3)&amp;"-"&amp;RIGHT(D573,5),_xlfn.XLOOKUP(B:B,DROPLIST!G:G,DROPLIST!H:H)&amp;RIGHT(C573,3)&amp;"-"&amp;_xlfn.XLOOKUP(D:D,Tabela2[SAP Code],Tabela2[Coluna1]))</f>
        <v>-</v>
      </c>
      <c r="Q573" s="88" t="e">
        <f>_xlfn.XLOOKUP(B:B,DROPLIST!G:G,DROPLIST!H:H) &amp; RIGHT(C573,3) &amp; "-" &amp; RIGHT(D573,5) &amp; "-" &amp; IFERROR(LEFT(#REF!, FIND(" ",#REF!)-1),#REF!) &amp; "-" &amp; _xlfn.XLOOKUP(L:L,DROPLIST!D:D,DROPLIST!E:E)</f>
        <v>#REF!</v>
      </c>
      <c r="R573" s="88" t="str">
        <f>IF(N:N&lt;&gt;"APROVADO","N/A",IF(IFERROR(_xlfn.XLOOKUP(P:P,PROJETOS!A:A,PROJETOS!A:A),"INSERIR ID DE PROJETO")="INSERIR ID DE PROJETO","INSERIR ID DE PROJETO","PROJETO INSERIDO"))</f>
        <v>N/A</v>
      </c>
    </row>
    <row r="574" spans="1:18" ht="20.100000000000001" customHeight="1" thickTop="1" thickBot="1" x14ac:dyDescent="0.3">
      <c r="A574" s="109"/>
      <c r="B574" s="84"/>
      <c r="C574" s="84"/>
      <c r="D574" s="115"/>
      <c r="E574" s="132" cm="1">
        <f t="array" ref="E574">_xlfn.XLOOKUP(D574,Tabela2[[#All],[SAP Code]],Tabela2[[#All],[Supplier Name]])</f>
        <v>0</v>
      </c>
      <c r="F574" s="85"/>
      <c r="G574" s="120">
        <v>0</v>
      </c>
      <c r="H574" s="86"/>
      <c r="I574" s="86">
        <v>0</v>
      </c>
      <c r="J574" s="87">
        <f t="shared" si="28"/>
        <v>0</v>
      </c>
      <c r="K574" s="87">
        <f t="shared" si="27"/>
        <v>0</v>
      </c>
      <c r="L574" s="85"/>
      <c r="M574" s="85"/>
      <c r="N574" s="85"/>
      <c r="O574" s="109"/>
      <c r="P574" s="88" t="str">
        <f>IF(D:D&gt;800000000,_xlfn.XLOOKUP(B:B,DROPLIST!G:G,DROPLIST!H:H)&amp;RIGHT(C574,3)&amp;"-"&amp;RIGHT(D574,5),_xlfn.XLOOKUP(B:B,DROPLIST!G:G,DROPLIST!H:H)&amp;RIGHT(C574,3)&amp;"-"&amp;_xlfn.XLOOKUP(D:D,Tabela2[SAP Code],Tabela2[Coluna1]))</f>
        <v>-</v>
      </c>
      <c r="Q574" s="88" t="e">
        <f>_xlfn.XLOOKUP(B:B,DROPLIST!G:G,DROPLIST!H:H) &amp; RIGHT(C574,3) &amp; "-" &amp; RIGHT(D574,5) &amp; "-" &amp; IFERROR(LEFT(#REF!, FIND(" ",#REF!)-1),#REF!) &amp; "-" &amp; _xlfn.XLOOKUP(L:L,DROPLIST!D:D,DROPLIST!E:E)</f>
        <v>#REF!</v>
      </c>
      <c r="R574" s="88" t="str">
        <f>IF(N:N&lt;&gt;"APROVADO","N/A",IF(IFERROR(_xlfn.XLOOKUP(P:P,PROJETOS!A:A,PROJETOS!A:A),"INSERIR ID DE PROJETO")="INSERIR ID DE PROJETO","INSERIR ID DE PROJETO","PROJETO INSERIDO"))</f>
        <v>N/A</v>
      </c>
    </row>
    <row r="575" spans="1:18" ht="20.100000000000001" customHeight="1" thickTop="1" thickBot="1" x14ac:dyDescent="0.3">
      <c r="A575" s="109"/>
      <c r="B575" s="84"/>
      <c r="C575" s="84"/>
      <c r="D575" s="115"/>
      <c r="E575" s="132" cm="1">
        <f t="array" ref="E575">_xlfn.XLOOKUP(D575,Tabela2[[#All],[SAP Code]],Tabela2[[#All],[Supplier Name]])</f>
        <v>0</v>
      </c>
      <c r="F575" s="85"/>
      <c r="G575" s="120">
        <v>0</v>
      </c>
      <c r="H575" s="86"/>
      <c r="I575" s="86">
        <v>0</v>
      </c>
      <c r="J575" s="87">
        <f t="shared" si="28"/>
        <v>0</v>
      </c>
      <c r="K575" s="87">
        <f t="shared" si="27"/>
        <v>0</v>
      </c>
      <c r="L575" s="85"/>
      <c r="M575" s="85"/>
      <c r="N575" s="85"/>
      <c r="O575" s="109"/>
      <c r="P575" s="88" t="str">
        <f>IF(D:D&gt;800000000,_xlfn.XLOOKUP(B:B,DROPLIST!G:G,DROPLIST!H:H)&amp;RIGHT(C575,3)&amp;"-"&amp;RIGHT(D575,5),_xlfn.XLOOKUP(B:B,DROPLIST!G:G,DROPLIST!H:H)&amp;RIGHT(C575,3)&amp;"-"&amp;_xlfn.XLOOKUP(D:D,Tabela2[SAP Code],Tabela2[Coluna1]))</f>
        <v>-</v>
      </c>
      <c r="Q575" s="88" t="e">
        <f>_xlfn.XLOOKUP(B:B,DROPLIST!G:G,DROPLIST!H:H) &amp; RIGHT(C575,3) &amp; "-" &amp; RIGHT(D575,5) &amp; "-" &amp; IFERROR(LEFT(#REF!, FIND(" ",#REF!)-1),#REF!) &amp; "-" &amp; _xlfn.XLOOKUP(L:L,DROPLIST!D:D,DROPLIST!E:E)</f>
        <v>#REF!</v>
      </c>
      <c r="R575" s="88" t="str">
        <f>IF(N:N&lt;&gt;"APROVADO","N/A",IF(IFERROR(_xlfn.XLOOKUP(P:P,PROJETOS!A:A,PROJETOS!A:A),"INSERIR ID DE PROJETO")="INSERIR ID DE PROJETO","INSERIR ID DE PROJETO","PROJETO INSERIDO"))</f>
        <v>N/A</v>
      </c>
    </row>
    <row r="576" spans="1:18" ht="20.100000000000001" customHeight="1" thickTop="1" thickBot="1" x14ac:dyDescent="0.3">
      <c r="A576" s="109"/>
      <c r="B576" s="84"/>
      <c r="C576" s="84"/>
      <c r="D576" s="115"/>
      <c r="E576" s="132" cm="1">
        <f t="array" ref="E576">_xlfn.XLOOKUP(D576,Tabela2[[#All],[SAP Code]],Tabela2[[#All],[Supplier Name]])</f>
        <v>0</v>
      </c>
      <c r="F576" s="85"/>
      <c r="G576" s="120">
        <v>0</v>
      </c>
      <c r="H576" s="86"/>
      <c r="I576" s="86">
        <v>0</v>
      </c>
      <c r="J576" s="87">
        <f t="shared" si="28"/>
        <v>0</v>
      </c>
      <c r="K576" s="87">
        <f t="shared" si="27"/>
        <v>0</v>
      </c>
      <c r="L576" s="85"/>
      <c r="M576" s="85"/>
      <c r="N576" s="85"/>
      <c r="O576" s="109"/>
      <c r="P576" s="88" t="str">
        <f>IF(D:D&gt;800000000,_xlfn.XLOOKUP(B:B,DROPLIST!G:G,DROPLIST!H:H)&amp;RIGHT(C576,3)&amp;"-"&amp;RIGHT(D576,5),_xlfn.XLOOKUP(B:B,DROPLIST!G:G,DROPLIST!H:H)&amp;RIGHT(C576,3)&amp;"-"&amp;_xlfn.XLOOKUP(D:D,Tabela2[SAP Code],Tabela2[Coluna1]))</f>
        <v>-</v>
      </c>
      <c r="Q576" s="88" t="e">
        <f>_xlfn.XLOOKUP(B:B,DROPLIST!G:G,DROPLIST!H:H) &amp; RIGHT(C576,3) &amp; "-" &amp; RIGHT(D576,5) &amp; "-" &amp; IFERROR(LEFT(#REF!, FIND(" ",#REF!)-1),#REF!) &amp; "-" &amp; _xlfn.XLOOKUP(L:L,DROPLIST!D:D,DROPLIST!E:E)</f>
        <v>#REF!</v>
      </c>
      <c r="R576" s="88" t="str">
        <f>IF(N:N&lt;&gt;"APROVADO","N/A",IF(IFERROR(_xlfn.XLOOKUP(P:P,PROJETOS!A:A,PROJETOS!A:A),"INSERIR ID DE PROJETO")="INSERIR ID DE PROJETO","INSERIR ID DE PROJETO","PROJETO INSERIDO"))</f>
        <v>N/A</v>
      </c>
    </row>
    <row r="577" spans="1:18" ht="20.100000000000001" customHeight="1" thickTop="1" thickBot="1" x14ac:dyDescent="0.3">
      <c r="A577" s="109"/>
      <c r="B577" s="84"/>
      <c r="C577" s="84"/>
      <c r="D577" s="115"/>
      <c r="E577" s="132" cm="1">
        <f t="array" ref="E577">_xlfn.XLOOKUP(D577,Tabela2[[#All],[SAP Code]],Tabela2[[#All],[Supplier Name]])</f>
        <v>0</v>
      </c>
      <c r="F577" s="85"/>
      <c r="G577" s="120">
        <v>0</v>
      </c>
      <c r="H577" s="86"/>
      <c r="I577" s="86">
        <v>0</v>
      </c>
      <c r="J577" s="87">
        <f t="shared" si="28"/>
        <v>0</v>
      </c>
      <c r="K577" s="87">
        <f t="shared" si="27"/>
        <v>0</v>
      </c>
      <c r="L577" s="85"/>
      <c r="M577" s="85"/>
      <c r="N577" s="85"/>
      <c r="O577" s="109"/>
      <c r="P577" s="88" t="str">
        <f>IF(D:D&gt;800000000,_xlfn.XLOOKUP(B:B,DROPLIST!G:G,DROPLIST!H:H)&amp;RIGHT(C577,3)&amp;"-"&amp;RIGHT(D577,5),_xlfn.XLOOKUP(B:B,DROPLIST!G:G,DROPLIST!H:H)&amp;RIGHT(C577,3)&amp;"-"&amp;_xlfn.XLOOKUP(D:D,Tabela2[SAP Code],Tabela2[Coluna1]))</f>
        <v>-</v>
      </c>
      <c r="Q577" s="88" t="e">
        <f>_xlfn.XLOOKUP(B:B,DROPLIST!G:G,DROPLIST!H:H) &amp; RIGHT(C577,3) &amp; "-" &amp; RIGHT(D577,5) &amp; "-" &amp; IFERROR(LEFT(#REF!, FIND(" ",#REF!)-1),#REF!) &amp; "-" &amp; _xlfn.XLOOKUP(L:L,DROPLIST!D:D,DROPLIST!E:E)</f>
        <v>#REF!</v>
      </c>
      <c r="R577" s="88" t="str">
        <f>IF(N:N&lt;&gt;"APROVADO","N/A",IF(IFERROR(_xlfn.XLOOKUP(P:P,PROJETOS!A:A,PROJETOS!A:A),"INSERIR ID DE PROJETO")="INSERIR ID DE PROJETO","INSERIR ID DE PROJETO","PROJETO INSERIDO"))</f>
        <v>N/A</v>
      </c>
    </row>
    <row r="578" spans="1:18" ht="20.100000000000001" customHeight="1" thickTop="1" thickBot="1" x14ac:dyDescent="0.3">
      <c r="A578" s="109"/>
      <c r="B578" s="84"/>
      <c r="C578" s="84"/>
      <c r="D578" s="115"/>
      <c r="E578" s="132" cm="1">
        <f t="array" ref="E578">_xlfn.XLOOKUP(D578,Tabela2[[#All],[SAP Code]],Tabela2[[#All],[Supplier Name]])</f>
        <v>0</v>
      </c>
      <c r="F578" s="85"/>
      <c r="G578" s="120">
        <v>0</v>
      </c>
      <c r="H578" s="86"/>
      <c r="I578" s="86">
        <v>0</v>
      </c>
      <c r="J578" s="87">
        <f t="shared" si="28"/>
        <v>0</v>
      </c>
      <c r="K578" s="87">
        <f t="shared" si="27"/>
        <v>0</v>
      </c>
      <c r="L578" s="85"/>
      <c r="M578" s="85"/>
      <c r="N578" s="85"/>
      <c r="O578" s="109"/>
      <c r="P578" s="88" t="str">
        <f>IF(D:D&gt;800000000,_xlfn.XLOOKUP(B:B,DROPLIST!G:G,DROPLIST!H:H)&amp;RIGHT(C578,3)&amp;"-"&amp;RIGHT(D578,5),_xlfn.XLOOKUP(B:B,DROPLIST!G:G,DROPLIST!H:H)&amp;RIGHT(C578,3)&amp;"-"&amp;_xlfn.XLOOKUP(D:D,Tabela2[SAP Code],Tabela2[Coluna1]))</f>
        <v>-</v>
      </c>
      <c r="Q578" s="88" t="e">
        <f>_xlfn.XLOOKUP(B:B,DROPLIST!G:G,DROPLIST!H:H) &amp; RIGHT(C578,3) &amp; "-" &amp; RIGHT(D578,5) &amp; "-" &amp; IFERROR(LEFT(#REF!, FIND(" ",#REF!)-1),#REF!) &amp; "-" &amp; _xlfn.XLOOKUP(L:L,DROPLIST!D:D,DROPLIST!E:E)</f>
        <v>#REF!</v>
      </c>
      <c r="R578" s="88" t="str">
        <f>IF(N:N&lt;&gt;"APROVADO","N/A",IF(IFERROR(_xlfn.XLOOKUP(P:P,PROJETOS!A:A,PROJETOS!A:A),"INSERIR ID DE PROJETO")="INSERIR ID DE PROJETO","INSERIR ID DE PROJETO","PROJETO INSERIDO"))</f>
        <v>N/A</v>
      </c>
    </row>
    <row r="579" spans="1:18" ht="20.100000000000001" customHeight="1" thickTop="1" thickBot="1" x14ac:dyDescent="0.3">
      <c r="A579" s="109"/>
      <c r="B579" s="84"/>
      <c r="C579" s="84"/>
      <c r="D579" s="115"/>
      <c r="E579" s="132" cm="1">
        <f t="array" ref="E579">_xlfn.XLOOKUP(D579,Tabela2[[#All],[SAP Code]],Tabela2[[#All],[Supplier Name]])</f>
        <v>0</v>
      </c>
      <c r="F579" s="85"/>
      <c r="G579" s="120">
        <v>0</v>
      </c>
      <c r="H579" s="86"/>
      <c r="I579" s="86">
        <v>0</v>
      </c>
      <c r="J579" s="87">
        <f t="shared" si="28"/>
        <v>0</v>
      </c>
      <c r="K579" s="87">
        <f t="shared" si="27"/>
        <v>0</v>
      </c>
      <c r="L579" s="85"/>
      <c r="M579" s="85"/>
      <c r="N579" s="85"/>
      <c r="O579" s="109"/>
      <c r="P579" s="88" t="str">
        <f>IF(D:D&gt;800000000,_xlfn.XLOOKUP(B:B,DROPLIST!G:G,DROPLIST!H:H)&amp;RIGHT(C579,3)&amp;"-"&amp;RIGHT(D579,5),_xlfn.XLOOKUP(B:B,DROPLIST!G:G,DROPLIST!H:H)&amp;RIGHT(C579,3)&amp;"-"&amp;_xlfn.XLOOKUP(D:D,Tabela2[SAP Code],Tabela2[Coluna1]))</f>
        <v>-</v>
      </c>
      <c r="Q579" s="88" t="e">
        <f>_xlfn.XLOOKUP(B:B,DROPLIST!G:G,DROPLIST!H:H) &amp; RIGHT(C579,3) &amp; "-" &amp; RIGHT(D579,5) &amp; "-" &amp; IFERROR(LEFT(#REF!, FIND(" ",#REF!)-1),#REF!) &amp; "-" &amp; _xlfn.XLOOKUP(L:L,DROPLIST!D:D,DROPLIST!E:E)</f>
        <v>#REF!</v>
      </c>
      <c r="R579" s="88" t="str">
        <f>IF(N:N&lt;&gt;"APROVADO","N/A",IF(IFERROR(_xlfn.XLOOKUP(P:P,PROJETOS!A:A,PROJETOS!A:A),"INSERIR ID DE PROJETO")="INSERIR ID DE PROJETO","INSERIR ID DE PROJETO","PROJETO INSERIDO"))</f>
        <v>N/A</v>
      </c>
    </row>
    <row r="580" spans="1:18" ht="20.100000000000001" customHeight="1" thickTop="1" thickBot="1" x14ac:dyDescent="0.3">
      <c r="A580" s="109"/>
      <c r="B580" s="84"/>
      <c r="C580" s="84"/>
      <c r="D580" s="115"/>
      <c r="E580" s="132" cm="1">
        <f t="array" ref="E580">_xlfn.XLOOKUP(D580,Tabela2[[#All],[SAP Code]],Tabela2[[#All],[Supplier Name]])</f>
        <v>0</v>
      </c>
      <c r="F580" s="85"/>
      <c r="G580" s="120">
        <v>0</v>
      </c>
      <c r="H580" s="86"/>
      <c r="I580" s="86">
        <v>0</v>
      </c>
      <c r="J580" s="87">
        <f t="shared" si="28"/>
        <v>0</v>
      </c>
      <c r="K580" s="87">
        <f t="shared" si="27"/>
        <v>0</v>
      </c>
      <c r="L580" s="85"/>
      <c r="M580" s="85"/>
      <c r="N580" s="85"/>
      <c r="O580" s="109"/>
      <c r="P580" s="88" t="str">
        <f>IF(D:D&gt;800000000,_xlfn.XLOOKUP(B:B,DROPLIST!G:G,DROPLIST!H:H)&amp;RIGHT(C580,3)&amp;"-"&amp;RIGHT(D580,5),_xlfn.XLOOKUP(B:B,DROPLIST!G:G,DROPLIST!H:H)&amp;RIGHT(C580,3)&amp;"-"&amp;_xlfn.XLOOKUP(D:D,Tabela2[SAP Code],Tabela2[Coluna1]))</f>
        <v>-</v>
      </c>
      <c r="Q580" s="88" t="e">
        <f>_xlfn.XLOOKUP(B:B,DROPLIST!G:G,DROPLIST!H:H) &amp; RIGHT(C580,3) &amp; "-" &amp; RIGHT(D580,5) &amp; "-" &amp; IFERROR(LEFT(#REF!, FIND(" ",#REF!)-1),#REF!) &amp; "-" &amp; _xlfn.XLOOKUP(L:L,DROPLIST!D:D,DROPLIST!E:E)</f>
        <v>#REF!</v>
      </c>
      <c r="R580" s="88" t="str">
        <f>IF(N:N&lt;&gt;"APROVADO","N/A",IF(IFERROR(_xlfn.XLOOKUP(P:P,PROJETOS!A:A,PROJETOS!A:A),"INSERIR ID DE PROJETO")="INSERIR ID DE PROJETO","INSERIR ID DE PROJETO","PROJETO INSERIDO"))</f>
        <v>N/A</v>
      </c>
    </row>
    <row r="581" spans="1:18" ht="20.100000000000001" customHeight="1" thickTop="1" thickBot="1" x14ac:dyDescent="0.3">
      <c r="A581" s="109"/>
      <c r="B581" s="84"/>
      <c r="C581" s="84"/>
      <c r="D581" s="115"/>
      <c r="E581" s="132" cm="1">
        <f t="array" ref="E581">_xlfn.XLOOKUP(D581,Tabela2[[#All],[SAP Code]],Tabela2[[#All],[Supplier Name]])</f>
        <v>0</v>
      </c>
      <c r="F581" s="85"/>
      <c r="G581" s="120">
        <v>0</v>
      </c>
      <c r="H581" s="86"/>
      <c r="I581" s="86">
        <v>0</v>
      </c>
      <c r="J581" s="87">
        <f t="shared" si="28"/>
        <v>0</v>
      </c>
      <c r="K581" s="87">
        <f t="shared" si="27"/>
        <v>0</v>
      </c>
      <c r="L581" s="85"/>
      <c r="M581" s="85"/>
      <c r="N581" s="85"/>
      <c r="O581" s="109"/>
      <c r="P581" s="88" t="str">
        <f>IF(D:D&gt;800000000,_xlfn.XLOOKUP(B:B,DROPLIST!G:G,DROPLIST!H:H)&amp;RIGHT(C581,3)&amp;"-"&amp;RIGHT(D581,5),_xlfn.XLOOKUP(B:B,DROPLIST!G:G,DROPLIST!H:H)&amp;RIGHT(C581,3)&amp;"-"&amp;_xlfn.XLOOKUP(D:D,Tabela2[SAP Code],Tabela2[Coluna1]))</f>
        <v>-</v>
      </c>
      <c r="Q581" s="88" t="e">
        <f>_xlfn.XLOOKUP(B:B,DROPLIST!G:G,DROPLIST!H:H) &amp; RIGHT(C581,3) &amp; "-" &amp; RIGHT(D581,5) &amp; "-" &amp; IFERROR(LEFT(#REF!, FIND(" ",#REF!)-1),#REF!) &amp; "-" &amp; _xlfn.XLOOKUP(L:L,DROPLIST!D:D,DROPLIST!E:E)</f>
        <v>#REF!</v>
      </c>
      <c r="R581" s="88" t="str">
        <f>IF(N:N&lt;&gt;"APROVADO","N/A",IF(IFERROR(_xlfn.XLOOKUP(P:P,PROJETOS!A:A,PROJETOS!A:A),"INSERIR ID DE PROJETO")="INSERIR ID DE PROJETO","INSERIR ID DE PROJETO","PROJETO INSERIDO"))</f>
        <v>N/A</v>
      </c>
    </row>
    <row r="582" spans="1:18" ht="20.100000000000001" customHeight="1" thickTop="1" thickBot="1" x14ac:dyDescent="0.3">
      <c r="A582" s="109"/>
      <c r="B582" s="84"/>
      <c r="C582" s="84"/>
      <c r="D582" s="115"/>
      <c r="E582" s="132" cm="1">
        <f t="array" ref="E582">_xlfn.XLOOKUP(D582,Tabela2[[#All],[SAP Code]],Tabela2[[#All],[Supplier Name]])</f>
        <v>0</v>
      </c>
      <c r="F582" s="85"/>
      <c r="G582" s="120">
        <v>0</v>
      </c>
      <c r="H582" s="86"/>
      <c r="I582" s="86">
        <v>0</v>
      </c>
      <c r="J582" s="87">
        <f t="shared" si="28"/>
        <v>0</v>
      </c>
      <c r="K582" s="87">
        <f t="shared" si="27"/>
        <v>0</v>
      </c>
      <c r="L582" s="85"/>
      <c r="M582" s="85"/>
      <c r="N582" s="85"/>
      <c r="O582" s="109"/>
      <c r="P582" s="88" t="str">
        <f>IF(D:D&gt;800000000,_xlfn.XLOOKUP(B:B,DROPLIST!G:G,DROPLIST!H:H)&amp;RIGHT(C582,3)&amp;"-"&amp;RIGHT(D582,5),_xlfn.XLOOKUP(B:B,DROPLIST!G:G,DROPLIST!H:H)&amp;RIGHT(C582,3)&amp;"-"&amp;_xlfn.XLOOKUP(D:D,Tabela2[SAP Code],Tabela2[Coluna1]))</f>
        <v>-</v>
      </c>
      <c r="Q582" s="88" t="e">
        <f>_xlfn.XLOOKUP(B:B,DROPLIST!G:G,DROPLIST!H:H) &amp; RIGHT(C582,3) &amp; "-" &amp; RIGHT(D582,5) &amp; "-" &amp; IFERROR(LEFT(#REF!, FIND(" ",#REF!)-1),#REF!) &amp; "-" &amp; _xlfn.XLOOKUP(L:L,DROPLIST!D:D,DROPLIST!E:E)</f>
        <v>#REF!</v>
      </c>
      <c r="R582" s="88" t="str">
        <f>IF(N:N&lt;&gt;"APROVADO","N/A",IF(IFERROR(_xlfn.XLOOKUP(P:P,PROJETOS!A:A,PROJETOS!A:A),"INSERIR ID DE PROJETO")="INSERIR ID DE PROJETO","INSERIR ID DE PROJETO","PROJETO INSERIDO"))</f>
        <v>N/A</v>
      </c>
    </row>
    <row r="583" spans="1:18" ht="20.100000000000001" customHeight="1" thickTop="1" thickBot="1" x14ac:dyDescent="0.3">
      <c r="A583" s="109"/>
      <c r="B583" s="84"/>
      <c r="C583" s="84"/>
      <c r="D583" s="115"/>
      <c r="E583" s="132" cm="1">
        <f t="array" ref="E583">_xlfn.XLOOKUP(D583,Tabela2[[#All],[SAP Code]],Tabela2[[#All],[Supplier Name]])</f>
        <v>0</v>
      </c>
      <c r="F583" s="85"/>
      <c r="G583" s="120">
        <v>0</v>
      </c>
      <c r="H583" s="86"/>
      <c r="I583" s="86">
        <v>0</v>
      </c>
      <c r="J583" s="87">
        <f t="shared" si="28"/>
        <v>0</v>
      </c>
      <c r="K583" s="87">
        <f t="shared" si="27"/>
        <v>0</v>
      </c>
      <c r="L583" s="85"/>
      <c r="M583" s="85"/>
      <c r="N583" s="85"/>
      <c r="O583" s="109"/>
      <c r="P583" s="88" t="str">
        <f>IF(D:D&gt;800000000,_xlfn.XLOOKUP(B:B,DROPLIST!G:G,DROPLIST!H:H)&amp;RIGHT(C583,3)&amp;"-"&amp;RIGHT(D583,5),_xlfn.XLOOKUP(B:B,DROPLIST!G:G,DROPLIST!H:H)&amp;RIGHT(C583,3)&amp;"-"&amp;_xlfn.XLOOKUP(D:D,Tabela2[SAP Code],Tabela2[Coluna1]))</f>
        <v>-</v>
      </c>
      <c r="Q583" s="88" t="e">
        <f>_xlfn.XLOOKUP(B:B,DROPLIST!G:G,DROPLIST!H:H) &amp; RIGHT(C583,3) &amp; "-" &amp; RIGHT(D583,5) &amp; "-" &amp; IFERROR(LEFT(#REF!, FIND(" ",#REF!)-1),#REF!) &amp; "-" &amp; _xlfn.XLOOKUP(L:L,DROPLIST!D:D,DROPLIST!E:E)</f>
        <v>#REF!</v>
      </c>
      <c r="R583" s="88" t="str">
        <f>IF(N:N&lt;&gt;"APROVADO","N/A",IF(IFERROR(_xlfn.XLOOKUP(P:P,PROJETOS!A:A,PROJETOS!A:A),"INSERIR ID DE PROJETO")="INSERIR ID DE PROJETO","INSERIR ID DE PROJETO","PROJETO INSERIDO"))</f>
        <v>N/A</v>
      </c>
    </row>
    <row r="584" spans="1:18" ht="20.100000000000001" customHeight="1" thickTop="1" thickBot="1" x14ac:dyDescent="0.3">
      <c r="A584" s="109"/>
      <c r="B584" s="84"/>
      <c r="C584" s="84"/>
      <c r="D584" s="115"/>
      <c r="E584" s="132" cm="1">
        <f t="array" ref="E584">_xlfn.XLOOKUP(D584,Tabela2[[#All],[SAP Code]],Tabela2[[#All],[Supplier Name]])</f>
        <v>0</v>
      </c>
      <c r="F584" s="85"/>
      <c r="G584" s="120">
        <v>0</v>
      </c>
      <c r="H584" s="86"/>
      <c r="I584" s="86">
        <v>0</v>
      </c>
      <c r="J584" s="87">
        <f t="shared" si="28"/>
        <v>0</v>
      </c>
      <c r="K584" s="87">
        <f t="shared" si="27"/>
        <v>0</v>
      </c>
      <c r="L584" s="85"/>
      <c r="M584" s="85"/>
      <c r="N584" s="85"/>
      <c r="O584" s="109"/>
      <c r="P584" s="88" t="str">
        <f>IF(D:D&gt;800000000,_xlfn.XLOOKUP(B:B,DROPLIST!G:G,DROPLIST!H:H)&amp;RIGHT(C584,3)&amp;"-"&amp;RIGHT(D584,5),_xlfn.XLOOKUP(B:B,DROPLIST!G:G,DROPLIST!H:H)&amp;RIGHT(C584,3)&amp;"-"&amp;_xlfn.XLOOKUP(D:D,Tabela2[SAP Code],Tabela2[Coluna1]))</f>
        <v>-</v>
      </c>
      <c r="Q584" s="88" t="e">
        <f>_xlfn.XLOOKUP(B:B,DROPLIST!G:G,DROPLIST!H:H) &amp; RIGHT(C584,3) &amp; "-" &amp; RIGHT(D584,5) &amp; "-" &amp; IFERROR(LEFT(#REF!, FIND(" ",#REF!)-1),#REF!) &amp; "-" &amp; _xlfn.XLOOKUP(L:L,DROPLIST!D:D,DROPLIST!E:E)</f>
        <v>#REF!</v>
      </c>
      <c r="R584" s="88" t="str">
        <f>IF(N:N&lt;&gt;"APROVADO","N/A",IF(IFERROR(_xlfn.XLOOKUP(P:P,PROJETOS!A:A,PROJETOS!A:A),"INSERIR ID DE PROJETO")="INSERIR ID DE PROJETO","INSERIR ID DE PROJETO","PROJETO INSERIDO"))</f>
        <v>N/A</v>
      </c>
    </row>
    <row r="585" spans="1:18" ht="20.100000000000001" customHeight="1" thickTop="1" thickBot="1" x14ac:dyDescent="0.3">
      <c r="A585" s="109"/>
      <c r="B585" s="84"/>
      <c r="C585" s="84"/>
      <c r="D585" s="115"/>
      <c r="E585" s="132" cm="1">
        <f t="array" ref="E585">_xlfn.XLOOKUP(D585,Tabela2[[#All],[SAP Code]],Tabela2[[#All],[Supplier Name]])</f>
        <v>0</v>
      </c>
      <c r="F585" s="85"/>
      <c r="G585" s="120">
        <v>0</v>
      </c>
      <c r="H585" s="86"/>
      <c r="I585" s="86">
        <v>0</v>
      </c>
      <c r="J585" s="87">
        <f t="shared" si="28"/>
        <v>0</v>
      </c>
      <c r="K585" s="87">
        <f t="shared" si="27"/>
        <v>0</v>
      </c>
      <c r="L585" s="85"/>
      <c r="M585" s="85"/>
      <c r="N585" s="85"/>
      <c r="O585" s="109"/>
      <c r="P585" s="88" t="str">
        <f>IF(D:D&gt;800000000,_xlfn.XLOOKUP(B:B,DROPLIST!G:G,DROPLIST!H:H)&amp;RIGHT(C585,3)&amp;"-"&amp;RIGHT(D585,5),_xlfn.XLOOKUP(B:B,DROPLIST!G:G,DROPLIST!H:H)&amp;RIGHT(C585,3)&amp;"-"&amp;_xlfn.XLOOKUP(D:D,Tabela2[SAP Code],Tabela2[Coluna1]))</f>
        <v>-</v>
      </c>
      <c r="Q585" s="88" t="e">
        <f>_xlfn.XLOOKUP(B:B,DROPLIST!G:G,DROPLIST!H:H) &amp; RIGHT(C585,3) &amp; "-" &amp; RIGHT(D585,5) &amp; "-" &amp; IFERROR(LEFT(#REF!, FIND(" ",#REF!)-1),#REF!) &amp; "-" &amp; _xlfn.XLOOKUP(L:L,DROPLIST!D:D,DROPLIST!E:E)</f>
        <v>#REF!</v>
      </c>
      <c r="R585" s="88" t="str">
        <f>IF(N:N&lt;&gt;"APROVADO","N/A",IF(IFERROR(_xlfn.XLOOKUP(P:P,PROJETOS!A:A,PROJETOS!A:A),"INSERIR ID DE PROJETO")="INSERIR ID DE PROJETO","INSERIR ID DE PROJETO","PROJETO INSERIDO"))</f>
        <v>N/A</v>
      </c>
    </row>
    <row r="586" spans="1:18" ht="20.100000000000001" customHeight="1" thickTop="1" thickBot="1" x14ac:dyDescent="0.3">
      <c r="A586" s="109"/>
      <c r="B586" s="84"/>
      <c r="C586" s="84"/>
      <c r="D586" s="115"/>
      <c r="E586" s="132" cm="1">
        <f t="array" ref="E586">_xlfn.XLOOKUP(D586,Tabela2[[#All],[SAP Code]],Tabela2[[#All],[Supplier Name]])</f>
        <v>0</v>
      </c>
      <c r="F586" s="85"/>
      <c r="G586" s="120">
        <v>0</v>
      </c>
      <c r="H586" s="86"/>
      <c r="I586" s="86">
        <v>0</v>
      </c>
      <c r="J586" s="87">
        <f t="shared" si="28"/>
        <v>0</v>
      </c>
      <c r="K586" s="87">
        <f t="shared" ref="K586:K649" si="29">IF(I586=0,H586,J586)</f>
        <v>0</v>
      </c>
      <c r="L586" s="85"/>
      <c r="M586" s="85"/>
      <c r="N586" s="85"/>
      <c r="O586" s="109"/>
      <c r="P586" s="88" t="str">
        <f>IF(D:D&gt;800000000,_xlfn.XLOOKUP(B:B,DROPLIST!G:G,DROPLIST!H:H)&amp;RIGHT(C586,3)&amp;"-"&amp;RIGHT(D586,5),_xlfn.XLOOKUP(B:B,DROPLIST!G:G,DROPLIST!H:H)&amp;RIGHT(C586,3)&amp;"-"&amp;_xlfn.XLOOKUP(D:D,Tabela2[SAP Code],Tabela2[Coluna1]))</f>
        <v>-</v>
      </c>
      <c r="Q586" s="88" t="e">
        <f>_xlfn.XLOOKUP(B:B,DROPLIST!G:G,DROPLIST!H:H) &amp; RIGHT(C586,3) &amp; "-" &amp; RIGHT(D586,5) &amp; "-" &amp; IFERROR(LEFT(#REF!, FIND(" ",#REF!)-1),#REF!) &amp; "-" &amp; _xlfn.XLOOKUP(L:L,DROPLIST!D:D,DROPLIST!E:E)</f>
        <v>#REF!</v>
      </c>
      <c r="R586" s="88" t="str">
        <f>IF(N:N&lt;&gt;"APROVADO","N/A",IF(IFERROR(_xlfn.XLOOKUP(P:P,PROJETOS!A:A,PROJETOS!A:A),"INSERIR ID DE PROJETO")="INSERIR ID DE PROJETO","INSERIR ID DE PROJETO","PROJETO INSERIDO"))</f>
        <v>N/A</v>
      </c>
    </row>
    <row r="587" spans="1:18" ht="20.100000000000001" customHeight="1" thickTop="1" thickBot="1" x14ac:dyDescent="0.3">
      <c r="A587" s="109"/>
      <c r="B587" s="84"/>
      <c r="C587" s="84"/>
      <c r="D587" s="115"/>
      <c r="E587" s="132" cm="1">
        <f t="array" ref="E587">_xlfn.XLOOKUP(D587,Tabela2[[#All],[SAP Code]],Tabela2[[#All],[Supplier Name]])</f>
        <v>0</v>
      </c>
      <c r="F587" s="85"/>
      <c r="G587" s="120">
        <v>0</v>
      </c>
      <c r="H587" s="86"/>
      <c r="I587" s="86">
        <v>0</v>
      </c>
      <c r="J587" s="87">
        <f t="shared" si="28"/>
        <v>0</v>
      </c>
      <c r="K587" s="87">
        <f t="shared" si="29"/>
        <v>0</v>
      </c>
      <c r="L587" s="85"/>
      <c r="M587" s="85"/>
      <c r="N587" s="85"/>
      <c r="O587" s="109"/>
      <c r="P587" s="88" t="str">
        <f>IF(D:D&gt;800000000,_xlfn.XLOOKUP(B:B,DROPLIST!G:G,DROPLIST!H:H)&amp;RIGHT(C587,3)&amp;"-"&amp;RIGHT(D587,5),_xlfn.XLOOKUP(B:B,DROPLIST!G:G,DROPLIST!H:H)&amp;RIGHT(C587,3)&amp;"-"&amp;_xlfn.XLOOKUP(D:D,Tabela2[SAP Code],Tabela2[Coluna1]))</f>
        <v>-</v>
      </c>
      <c r="Q587" s="88" t="e">
        <f>_xlfn.XLOOKUP(B:B,DROPLIST!G:G,DROPLIST!H:H) &amp; RIGHT(C587,3) &amp; "-" &amp; RIGHT(D587,5) &amp; "-" &amp; IFERROR(LEFT(#REF!, FIND(" ",#REF!)-1),#REF!) &amp; "-" &amp; _xlfn.XLOOKUP(L:L,DROPLIST!D:D,DROPLIST!E:E)</f>
        <v>#REF!</v>
      </c>
      <c r="R587" s="88" t="str">
        <f>IF(N:N&lt;&gt;"APROVADO","N/A",IF(IFERROR(_xlfn.XLOOKUP(P:P,PROJETOS!A:A,PROJETOS!A:A),"INSERIR ID DE PROJETO")="INSERIR ID DE PROJETO","INSERIR ID DE PROJETO","PROJETO INSERIDO"))</f>
        <v>N/A</v>
      </c>
    </row>
    <row r="588" spans="1:18" ht="20.100000000000001" customHeight="1" thickTop="1" thickBot="1" x14ac:dyDescent="0.3">
      <c r="A588" s="109"/>
      <c r="B588" s="84"/>
      <c r="C588" s="84"/>
      <c r="D588" s="115"/>
      <c r="E588" s="132" cm="1">
        <f t="array" ref="E588">_xlfn.XLOOKUP(D588,Tabela2[[#All],[SAP Code]],Tabela2[[#All],[Supplier Name]])</f>
        <v>0</v>
      </c>
      <c r="F588" s="85"/>
      <c r="G588" s="120">
        <v>0</v>
      </c>
      <c r="H588" s="86"/>
      <c r="I588" s="86">
        <v>0</v>
      </c>
      <c r="J588" s="87">
        <f t="shared" si="28"/>
        <v>0</v>
      </c>
      <c r="K588" s="87">
        <f t="shared" si="29"/>
        <v>0</v>
      </c>
      <c r="L588" s="85"/>
      <c r="M588" s="85"/>
      <c r="N588" s="85"/>
      <c r="O588" s="109"/>
      <c r="P588" s="88" t="str">
        <f>IF(D:D&gt;800000000,_xlfn.XLOOKUP(B:B,DROPLIST!G:G,DROPLIST!H:H)&amp;RIGHT(C588,3)&amp;"-"&amp;RIGHT(D588,5),_xlfn.XLOOKUP(B:B,DROPLIST!G:G,DROPLIST!H:H)&amp;RIGHT(C588,3)&amp;"-"&amp;_xlfn.XLOOKUP(D:D,Tabela2[SAP Code],Tabela2[Coluna1]))</f>
        <v>-</v>
      </c>
      <c r="Q588" s="88" t="e">
        <f>_xlfn.XLOOKUP(B:B,DROPLIST!G:G,DROPLIST!H:H) &amp; RIGHT(C588,3) &amp; "-" &amp; RIGHT(D588,5) &amp; "-" &amp; IFERROR(LEFT(#REF!, FIND(" ",#REF!)-1),#REF!) &amp; "-" &amp; _xlfn.XLOOKUP(L:L,DROPLIST!D:D,DROPLIST!E:E)</f>
        <v>#REF!</v>
      </c>
      <c r="R588" s="88" t="str">
        <f>IF(N:N&lt;&gt;"APROVADO","N/A",IF(IFERROR(_xlfn.XLOOKUP(P:P,PROJETOS!A:A,PROJETOS!A:A),"INSERIR ID DE PROJETO")="INSERIR ID DE PROJETO","INSERIR ID DE PROJETO","PROJETO INSERIDO"))</f>
        <v>N/A</v>
      </c>
    </row>
    <row r="589" spans="1:18" ht="20.100000000000001" customHeight="1" thickTop="1" thickBot="1" x14ac:dyDescent="0.3">
      <c r="A589" s="109"/>
      <c r="B589" s="84"/>
      <c r="C589" s="84"/>
      <c r="D589" s="115"/>
      <c r="E589" s="132" cm="1">
        <f t="array" ref="E589">_xlfn.XLOOKUP(D589,Tabela2[[#All],[SAP Code]],Tabela2[[#All],[Supplier Name]])</f>
        <v>0</v>
      </c>
      <c r="F589" s="85"/>
      <c r="G589" s="120">
        <v>0</v>
      </c>
      <c r="H589" s="86"/>
      <c r="I589" s="86">
        <v>0</v>
      </c>
      <c r="J589" s="87">
        <f t="shared" si="28"/>
        <v>0</v>
      </c>
      <c r="K589" s="87">
        <f t="shared" si="29"/>
        <v>0</v>
      </c>
      <c r="L589" s="85"/>
      <c r="M589" s="85"/>
      <c r="N589" s="85"/>
      <c r="O589" s="109"/>
      <c r="P589" s="88" t="str">
        <f>IF(D:D&gt;800000000,_xlfn.XLOOKUP(B:B,DROPLIST!G:G,DROPLIST!H:H)&amp;RIGHT(C589,3)&amp;"-"&amp;RIGHT(D589,5),_xlfn.XLOOKUP(B:B,DROPLIST!G:G,DROPLIST!H:H)&amp;RIGHT(C589,3)&amp;"-"&amp;_xlfn.XLOOKUP(D:D,Tabela2[SAP Code],Tabela2[Coluna1]))</f>
        <v>-</v>
      </c>
      <c r="Q589" s="88" t="e">
        <f>_xlfn.XLOOKUP(B:B,DROPLIST!G:G,DROPLIST!H:H) &amp; RIGHT(C589,3) &amp; "-" &amp; RIGHT(D589,5) &amp; "-" &amp; IFERROR(LEFT(#REF!, FIND(" ",#REF!)-1),#REF!) &amp; "-" &amp; _xlfn.XLOOKUP(L:L,DROPLIST!D:D,DROPLIST!E:E)</f>
        <v>#REF!</v>
      </c>
      <c r="R589" s="88" t="str">
        <f>IF(N:N&lt;&gt;"APROVADO","N/A",IF(IFERROR(_xlfn.XLOOKUP(P:P,PROJETOS!A:A,PROJETOS!A:A),"INSERIR ID DE PROJETO")="INSERIR ID DE PROJETO","INSERIR ID DE PROJETO","PROJETO INSERIDO"))</f>
        <v>N/A</v>
      </c>
    </row>
    <row r="590" spans="1:18" ht="20.100000000000001" customHeight="1" thickTop="1" thickBot="1" x14ac:dyDescent="0.3">
      <c r="A590" s="109"/>
      <c r="B590" s="84"/>
      <c r="C590" s="84"/>
      <c r="D590" s="115"/>
      <c r="E590" s="132" cm="1">
        <f t="array" ref="E590">_xlfn.XLOOKUP(D590,Tabela2[[#All],[SAP Code]],Tabela2[[#All],[Supplier Name]])</f>
        <v>0</v>
      </c>
      <c r="F590" s="85"/>
      <c r="G590" s="120">
        <v>0</v>
      </c>
      <c r="H590" s="86"/>
      <c r="I590" s="86">
        <v>0</v>
      </c>
      <c r="J590" s="87">
        <f t="shared" si="28"/>
        <v>0</v>
      </c>
      <c r="K590" s="87">
        <f t="shared" si="29"/>
        <v>0</v>
      </c>
      <c r="L590" s="85"/>
      <c r="M590" s="85"/>
      <c r="N590" s="85"/>
      <c r="O590" s="109"/>
      <c r="P590" s="88" t="str">
        <f>IF(D:D&gt;800000000,_xlfn.XLOOKUP(B:B,DROPLIST!G:G,DROPLIST!H:H)&amp;RIGHT(C590,3)&amp;"-"&amp;RIGHT(D590,5),_xlfn.XLOOKUP(B:B,DROPLIST!G:G,DROPLIST!H:H)&amp;RIGHT(C590,3)&amp;"-"&amp;_xlfn.XLOOKUP(D:D,Tabela2[SAP Code],Tabela2[Coluna1]))</f>
        <v>-</v>
      </c>
      <c r="Q590" s="88" t="e">
        <f>_xlfn.XLOOKUP(B:B,DROPLIST!G:G,DROPLIST!H:H) &amp; RIGHT(C590,3) &amp; "-" &amp; RIGHT(D590,5) &amp; "-" &amp; IFERROR(LEFT(#REF!, FIND(" ",#REF!)-1),#REF!) &amp; "-" &amp; _xlfn.XLOOKUP(L:L,DROPLIST!D:D,DROPLIST!E:E)</f>
        <v>#REF!</v>
      </c>
      <c r="R590" s="88" t="str">
        <f>IF(N:N&lt;&gt;"APROVADO","N/A",IF(IFERROR(_xlfn.XLOOKUP(P:P,PROJETOS!A:A,PROJETOS!A:A),"INSERIR ID DE PROJETO")="INSERIR ID DE PROJETO","INSERIR ID DE PROJETO","PROJETO INSERIDO"))</f>
        <v>N/A</v>
      </c>
    </row>
    <row r="591" spans="1:18" ht="20.100000000000001" customHeight="1" thickTop="1" thickBot="1" x14ac:dyDescent="0.3">
      <c r="A591" s="109"/>
      <c r="B591" s="84"/>
      <c r="C591" s="84"/>
      <c r="D591" s="115"/>
      <c r="E591" s="132" cm="1">
        <f t="array" ref="E591">_xlfn.XLOOKUP(D591,Tabela2[[#All],[SAP Code]],Tabela2[[#All],[Supplier Name]])</f>
        <v>0</v>
      </c>
      <c r="F591" s="85"/>
      <c r="G591" s="120">
        <v>0</v>
      </c>
      <c r="H591" s="86"/>
      <c r="I591" s="86">
        <v>0</v>
      </c>
      <c r="J591" s="87">
        <f t="shared" si="28"/>
        <v>0</v>
      </c>
      <c r="K591" s="87">
        <f t="shared" si="29"/>
        <v>0</v>
      </c>
      <c r="L591" s="85"/>
      <c r="M591" s="85"/>
      <c r="N591" s="85"/>
      <c r="O591" s="109"/>
      <c r="P591" s="88" t="str">
        <f>IF(D:D&gt;800000000,_xlfn.XLOOKUP(B:B,DROPLIST!G:G,DROPLIST!H:H)&amp;RIGHT(C591,3)&amp;"-"&amp;RIGHT(D591,5),_xlfn.XLOOKUP(B:B,DROPLIST!G:G,DROPLIST!H:H)&amp;RIGHT(C591,3)&amp;"-"&amp;_xlfn.XLOOKUP(D:D,Tabela2[SAP Code],Tabela2[Coluna1]))</f>
        <v>-</v>
      </c>
      <c r="Q591" s="88" t="e">
        <f>_xlfn.XLOOKUP(B:B,DROPLIST!G:G,DROPLIST!H:H) &amp; RIGHT(C591,3) &amp; "-" &amp; RIGHT(D591,5) &amp; "-" &amp; IFERROR(LEFT(#REF!, FIND(" ",#REF!)-1),#REF!) &amp; "-" &amp; _xlfn.XLOOKUP(L:L,DROPLIST!D:D,DROPLIST!E:E)</f>
        <v>#REF!</v>
      </c>
      <c r="R591" s="88" t="str">
        <f>IF(N:N&lt;&gt;"APROVADO","N/A",IF(IFERROR(_xlfn.XLOOKUP(P:P,PROJETOS!A:A,PROJETOS!A:A),"INSERIR ID DE PROJETO")="INSERIR ID DE PROJETO","INSERIR ID DE PROJETO","PROJETO INSERIDO"))</f>
        <v>N/A</v>
      </c>
    </row>
    <row r="592" spans="1:18" ht="20.100000000000001" customHeight="1" thickTop="1" thickBot="1" x14ac:dyDescent="0.3">
      <c r="A592" s="109"/>
      <c r="B592" s="84"/>
      <c r="C592" s="84"/>
      <c r="D592" s="115"/>
      <c r="E592" s="132" cm="1">
        <f t="array" ref="E592">_xlfn.XLOOKUP(D592,Tabela2[[#All],[SAP Code]],Tabela2[[#All],[Supplier Name]])</f>
        <v>0</v>
      </c>
      <c r="F592" s="85"/>
      <c r="G592" s="120">
        <v>0</v>
      </c>
      <c r="H592" s="86"/>
      <c r="I592" s="86">
        <v>0</v>
      </c>
      <c r="J592" s="87">
        <f t="shared" si="28"/>
        <v>0</v>
      </c>
      <c r="K592" s="87">
        <f t="shared" si="29"/>
        <v>0</v>
      </c>
      <c r="L592" s="85"/>
      <c r="M592" s="85"/>
      <c r="N592" s="85"/>
      <c r="O592" s="109"/>
      <c r="P592" s="88" t="str">
        <f>IF(D:D&gt;800000000,_xlfn.XLOOKUP(B:B,DROPLIST!G:G,DROPLIST!H:H)&amp;RIGHT(C592,3)&amp;"-"&amp;RIGHT(D592,5),_xlfn.XLOOKUP(B:B,DROPLIST!G:G,DROPLIST!H:H)&amp;RIGHT(C592,3)&amp;"-"&amp;_xlfn.XLOOKUP(D:D,Tabela2[SAP Code],Tabela2[Coluna1]))</f>
        <v>-</v>
      </c>
      <c r="Q592" s="88" t="e">
        <f>_xlfn.XLOOKUP(B:B,DROPLIST!G:G,DROPLIST!H:H) &amp; RIGHT(C592,3) &amp; "-" &amp; RIGHT(D592,5) &amp; "-" &amp; IFERROR(LEFT(#REF!, FIND(" ",#REF!)-1),#REF!) &amp; "-" &amp; _xlfn.XLOOKUP(L:L,DROPLIST!D:D,DROPLIST!E:E)</f>
        <v>#REF!</v>
      </c>
      <c r="R592" s="88" t="str">
        <f>IF(N:N&lt;&gt;"APROVADO","N/A",IF(IFERROR(_xlfn.XLOOKUP(P:P,PROJETOS!A:A,PROJETOS!A:A),"INSERIR ID DE PROJETO")="INSERIR ID DE PROJETO","INSERIR ID DE PROJETO","PROJETO INSERIDO"))</f>
        <v>N/A</v>
      </c>
    </row>
    <row r="593" spans="1:18" ht="20.100000000000001" customHeight="1" thickTop="1" thickBot="1" x14ac:dyDescent="0.3">
      <c r="A593" s="109"/>
      <c r="B593" s="84"/>
      <c r="C593" s="84"/>
      <c r="D593" s="115"/>
      <c r="E593" s="132" cm="1">
        <f t="array" ref="E593">_xlfn.XLOOKUP(D593,Tabela2[[#All],[SAP Code]],Tabela2[[#All],[Supplier Name]])</f>
        <v>0</v>
      </c>
      <c r="F593" s="85"/>
      <c r="G593" s="120">
        <v>0</v>
      </c>
      <c r="H593" s="86"/>
      <c r="I593" s="86">
        <v>0</v>
      </c>
      <c r="J593" s="87">
        <f t="shared" si="28"/>
        <v>0</v>
      </c>
      <c r="K593" s="87">
        <f t="shared" si="29"/>
        <v>0</v>
      </c>
      <c r="L593" s="85"/>
      <c r="M593" s="85"/>
      <c r="N593" s="85"/>
      <c r="O593" s="109"/>
      <c r="P593" s="88" t="str">
        <f>IF(D:D&gt;800000000,_xlfn.XLOOKUP(B:B,DROPLIST!G:G,DROPLIST!H:H)&amp;RIGHT(C593,3)&amp;"-"&amp;RIGHT(D593,5),_xlfn.XLOOKUP(B:B,DROPLIST!G:G,DROPLIST!H:H)&amp;RIGHT(C593,3)&amp;"-"&amp;_xlfn.XLOOKUP(D:D,Tabela2[SAP Code],Tabela2[Coluna1]))</f>
        <v>-</v>
      </c>
      <c r="Q593" s="88" t="e">
        <f>_xlfn.XLOOKUP(B:B,DROPLIST!G:G,DROPLIST!H:H) &amp; RIGHT(C593,3) &amp; "-" &amp; RIGHT(D593,5) &amp; "-" &amp; IFERROR(LEFT(#REF!, FIND(" ",#REF!)-1),#REF!) &amp; "-" &amp; _xlfn.XLOOKUP(L:L,DROPLIST!D:D,DROPLIST!E:E)</f>
        <v>#REF!</v>
      </c>
      <c r="R593" s="88" t="str">
        <f>IF(N:N&lt;&gt;"APROVADO","N/A",IF(IFERROR(_xlfn.XLOOKUP(P:P,PROJETOS!A:A,PROJETOS!A:A),"INSERIR ID DE PROJETO")="INSERIR ID DE PROJETO","INSERIR ID DE PROJETO","PROJETO INSERIDO"))</f>
        <v>N/A</v>
      </c>
    </row>
    <row r="594" spans="1:18" ht="20.100000000000001" customHeight="1" thickTop="1" thickBot="1" x14ac:dyDescent="0.3">
      <c r="A594" s="109"/>
      <c r="B594" s="84"/>
      <c r="C594" s="84"/>
      <c r="D594" s="115"/>
      <c r="E594" s="132" cm="1">
        <f t="array" ref="E594">_xlfn.XLOOKUP(D594,Tabela2[[#All],[SAP Code]],Tabela2[[#All],[Supplier Name]])</f>
        <v>0</v>
      </c>
      <c r="F594" s="85"/>
      <c r="G594" s="120">
        <v>0</v>
      </c>
      <c r="H594" s="86"/>
      <c r="I594" s="86">
        <v>0</v>
      </c>
      <c r="J594" s="87">
        <f t="shared" si="28"/>
        <v>0</v>
      </c>
      <c r="K594" s="87">
        <f t="shared" si="29"/>
        <v>0</v>
      </c>
      <c r="L594" s="85"/>
      <c r="M594" s="85"/>
      <c r="N594" s="85"/>
      <c r="O594" s="109"/>
      <c r="P594" s="88" t="str">
        <f>IF(D:D&gt;800000000,_xlfn.XLOOKUP(B:B,DROPLIST!G:G,DROPLIST!H:H)&amp;RIGHT(C594,3)&amp;"-"&amp;RIGHT(D594,5),_xlfn.XLOOKUP(B:B,DROPLIST!G:G,DROPLIST!H:H)&amp;RIGHT(C594,3)&amp;"-"&amp;_xlfn.XLOOKUP(D:D,Tabela2[SAP Code],Tabela2[Coluna1]))</f>
        <v>-</v>
      </c>
      <c r="Q594" s="88" t="e">
        <f>_xlfn.XLOOKUP(B:B,DROPLIST!G:G,DROPLIST!H:H) &amp; RIGHT(C594,3) &amp; "-" &amp; RIGHT(D594,5) &amp; "-" &amp; IFERROR(LEFT(#REF!, FIND(" ",#REF!)-1),#REF!) &amp; "-" &amp; _xlfn.XLOOKUP(L:L,DROPLIST!D:D,DROPLIST!E:E)</f>
        <v>#REF!</v>
      </c>
      <c r="R594" s="88" t="str">
        <f>IF(N:N&lt;&gt;"APROVADO","N/A",IF(IFERROR(_xlfn.XLOOKUP(P:P,PROJETOS!A:A,PROJETOS!A:A),"INSERIR ID DE PROJETO")="INSERIR ID DE PROJETO","INSERIR ID DE PROJETO","PROJETO INSERIDO"))</f>
        <v>N/A</v>
      </c>
    </row>
    <row r="595" spans="1:18" ht="20.100000000000001" customHeight="1" thickTop="1" thickBot="1" x14ac:dyDescent="0.3">
      <c r="A595" s="109"/>
      <c r="B595" s="84"/>
      <c r="C595" s="84"/>
      <c r="D595" s="115"/>
      <c r="E595" s="132" cm="1">
        <f t="array" ref="E595">_xlfn.XLOOKUP(D595,Tabela2[[#All],[SAP Code]],Tabela2[[#All],[Supplier Name]])</f>
        <v>0</v>
      </c>
      <c r="F595" s="85"/>
      <c r="G595" s="120">
        <v>0</v>
      </c>
      <c r="H595" s="86"/>
      <c r="I595" s="86">
        <v>0</v>
      </c>
      <c r="J595" s="87">
        <f t="shared" si="28"/>
        <v>0</v>
      </c>
      <c r="K595" s="87">
        <f t="shared" si="29"/>
        <v>0</v>
      </c>
      <c r="L595" s="85"/>
      <c r="M595" s="85"/>
      <c r="N595" s="85"/>
      <c r="O595" s="109"/>
      <c r="P595" s="88" t="str">
        <f>IF(D:D&gt;800000000,_xlfn.XLOOKUP(B:B,DROPLIST!G:G,DROPLIST!H:H)&amp;RIGHT(C595,3)&amp;"-"&amp;RIGHT(D595,5),_xlfn.XLOOKUP(B:B,DROPLIST!G:G,DROPLIST!H:H)&amp;RIGHT(C595,3)&amp;"-"&amp;_xlfn.XLOOKUP(D:D,Tabela2[SAP Code],Tabela2[Coluna1]))</f>
        <v>-</v>
      </c>
      <c r="Q595" s="88" t="e">
        <f>_xlfn.XLOOKUP(B:B,DROPLIST!G:G,DROPLIST!H:H) &amp; RIGHT(C595,3) &amp; "-" &amp; RIGHT(D595,5) &amp; "-" &amp; IFERROR(LEFT(#REF!, FIND(" ",#REF!)-1),#REF!) &amp; "-" &amp; _xlfn.XLOOKUP(L:L,DROPLIST!D:D,DROPLIST!E:E)</f>
        <v>#REF!</v>
      </c>
      <c r="R595" s="88" t="str">
        <f>IF(N:N&lt;&gt;"APROVADO","N/A",IF(IFERROR(_xlfn.XLOOKUP(P:P,PROJETOS!A:A,PROJETOS!A:A),"INSERIR ID DE PROJETO")="INSERIR ID DE PROJETO","INSERIR ID DE PROJETO","PROJETO INSERIDO"))</f>
        <v>N/A</v>
      </c>
    </row>
    <row r="596" spans="1:18" ht="20.100000000000001" customHeight="1" thickTop="1" thickBot="1" x14ac:dyDescent="0.3">
      <c r="A596" s="109"/>
      <c r="B596" s="84"/>
      <c r="C596" s="84"/>
      <c r="D596" s="115"/>
      <c r="E596" s="132" cm="1">
        <f t="array" ref="E596">_xlfn.XLOOKUP(D596,Tabela2[[#All],[SAP Code]],Tabela2[[#All],[Supplier Name]])</f>
        <v>0</v>
      </c>
      <c r="F596" s="85"/>
      <c r="G596" s="120">
        <v>0</v>
      </c>
      <c r="H596" s="86"/>
      <c r="I596" s="86">
        <v>0</v>
      </c>
      <c r="J596" s="87">
        <f t="shared" si="28"/>
        <v>0</v>
      </c>
      <c r="K596" s="87">
        <f t="shared" si="29"/>
        <v>0</v>
      </c>
      <c r="L596" s="85"/>
      <c r="M596" s="85"/>
      <c r="N596" s="85"/>
      <c r="O596" s="109"/>
      <c r="P596" s="88" t="str">
        <f>IF(D:D&gt;800000000,_xlfn.XLOOKUP(B:B,DROPLIST!G:G,DROPLIST!H:H)&amp;RIGHT(C596,3)&amp;"-"&amp;RIGHT(D596,5),_xlfn.XLOOKUP(B:B,DROPLIST!G:G,DROPLIST!H:H)&amp;RIGHT(C596,3)&amp;"-"&amp;_xlfn.XLOOKUP(D:D,Tabela2[SAP Code],Tabela2[Coluna1]))</f>
        <v>-</v>
      </c>
      <c r="Q596" s="88" t="e">
        <f>_xlfn.XLOOKUP(B:B,DROPLIST!G:G,DROPLIST!H:H) &amp; RIGHT(C596,3) &amp; "-" &amp; RIGHT(D596,5) &amp; "-" &amp; IFERROR(LEFT(#REF!, FIND(" ",#REF!)-1),#REF!) &amp; "-" &amp; _xlfn.XLOOKUP(L:L,DROPLIST!D:D,DROPLIST!E:E)</f>
        <v>#REF!</v>
      </c>
      <c r="R596" s="88" t="str">
        <f>IF(N:N&lt;&gt;"APROVADO","N/A",IF(IFERROR(_xlfn.XLOOKUP(P:P,PROJETOS!A:A,PROJETOS!A:A),"INSERIR ID DE PROJETO")="INSERIR ID DE PROJETO","INSERIR ID DE PROJETO","PROJETO INSERIDO"))</f>
        <v>N/A</v>
      </c>
    </row>
    <row r="597" spans="1:18" ht="20.100000000000001" customHeight="1" thickTop="1" thickBot="1" x14ac:dyDescent="0.3">
      <c r="A597" s="109"/>
      <c r="B597" s="84"/>
      <c r="C597" s="84"/>
      <c r="D597" s="115"/>
      <c r="E597" s="132" cm="1">
        <f t="array" ref="E597">_xlfn.XLOOKUP(D597,Tabela2[[#All],[SAP Code]],Tabela2[[#All],[Supplier Name]])</f>
        <v>0</v>
      </c>
      <c r="F597" s="85"/>
      <c r="G597" s="120">
        <v>0</v>
      </c>
      <c r="H597" s="86"/>
      <c r="I597" s="86">
        <v>0</v>
      </c>
      <c r="J597" s="87">
        <f t="shared" si="28"/>
        <v>0</v>
      </c>
      <c r="K597" s="87">
        <f t="shared" si="29"/>
        <v>0</v>
      </c>
      <c r="L597" s="85"/>
      <c r="M597" s="85"/>
      <c r="N597" s="85"/>
      <c r="O597" s="109"/>
      <c r="P597" s="88" t="str">
        <f>IF(D:D&gt;800000000,_xlfn.XLOOKUP(B:B,DROPLIST!G:G,DROPLIST!H:H)&amp;RIGHT(C597,3)&amp;"-"&amp;RIGHT(D597,5),_xlfn.XLOOKUP(B:B,DROPLIST!G:G,DROPLIST!H:H)&amp;RIGHT(C597,3)&amp;"-"&amp;_xlfn.XLOOKUP(D:D,Tabela2[SAP Code],Tabela2[Coluna1]))</f>
        <v>-</v>
      </c>
      <c r="Q597" s="88" t="e">
        <f>_xlfn.XLOOKUP(B:B,DROPLIST!G:G,DROPLIST!H:H) &amp; RIGHT(C597,3) &amp; "-" &amp; RIGHT(D597,5) &amp; "-" &amp; IFERROR(LEFT(#REF!, FIND(" ",#REF!)-1),#REF!) &amp; "-" &amp; _xlfn.XLOOKUP(L:L,DROPLIST!D:D,DROPLIST!E:E)</f>
        <v>#REF!</v>
      </c>
      <c r="R597" s="88" t="str">
        <f>IF(N:N&lt;&gt;"APROVADO","N/A",IF(IFERROR(_xlfn.XLOOKUP(P:P,PROJETOS!A:A,PROJETOS!A:A),"INSERIR ID DE PROJETO")="INSERIR ID DE PROJETO","INSERIR ID DE PROJETO","PROJETO INSERIDO"))</f>
        <v>N/A</v>
      </c>
    </row>
    <row r="598" spans="1:18" ht="20.100000000000001" customHeight="1" thickTop="1" thickBot="1" x14ac:dyDescent="0.3">
      <c r="A598" s="109"/>
      <c r="B598" s="84"/>
      <c r="C598" s="84"/>
      <c r="D598" s="115"/>
      <c r="E598" s="132" cm="1">
        <f t="array" ref="E598">_xlfn.XLOOKUP(D598,Tabela2[[#All],[SAP Code]],Tabela2[[#All],[Supplier Name]])</f>
        <v>0</v>
      </c>
      <c r="F598" s="85"/>
      <c r="G598" s="120">
        <v>0</v>
      </c>
      <c r="H598" s="86"/>
      <c r="I598" s="86">
        <v>0</v>
      </c>
      <c r="J598" s="87">
        <f t="shared" si="28"/>
        <v>0</v>
      </c>
      <c r="K598" s="87">
        <f t="shared" si="29"/>
        <v>0</v>
      </c>
      <c r="L598" s="85"/>
      <c r="M598" s="85"/>
      <c r="N598" s="85"/>
      <c r="O598" s="109"/>
      <c r="P598" s="88" t="str">
        <f>IF(D:D&gt;800000000,_xlfn.XLOOKUP(B:B,DROPLIST!G:G,DROPLIST!H:H)&amp;RIGHT(C598,3)&amp;"-"&amp;RIGHT(D598,5),_xlfn.XLOOKUP(B:B,DROPLIST!G:G,DROPLIST!H:H)&amp;RIGHT(C598,3)&amp;"-"&amp;_xlfn.XLOOKUP(D:D,Tabela2[SAP Code],Tabela2[Coluna1]))</f>
        <v>-</v>
      </c>
      <c r="Q598" s="88" t="e">
        <f>_xlfn.XLOOKUP(B:B,DROPLIST!G:G,DROPLIST!H:H) &amp; RIGHT(C598,3) &amp; "-" &amp; RIGHT(D598,5) &amp; "-" &amp; IFERROR(LEFT(#REF!, FIND(" ",#REF!)-1),#REF!) &amp; "-" &amp; _xlfn.XLOOKUP(L:L,DROPLIST!D:D,DROPLIST!E:E)</f>
        <v>#REF!</v>
      </c>
      <c r="R598" s="88" t="str">
        <f>IF(N:N&lt;&gt;"APROVADO","N/A",IF(IFERROR(_xlfn.XLOOKUP(P:P,PROJETOS!A:A,PROJETOS!A:A),"INSERIR ID DE PROJETO")="INSERIR ID DE PROJETO","INSERIR ID DE PROJETO","PROJETO INSERIDO"))</f>
        <v>N/A</v>
      </c>
    </row>
    <row r="599" spans="1:18" ht="20.100000000000001" customHeight="1" thickTop="1" thickBot="1" x14ac:dyDescent="0.3">
      <c r="A599" s="109"/>
      <c r="B599" s="84"/>
      <c r="C599" s="84"/>
      <c r="D599" s="115"/>
      <c r="E599" s="132" cm="1">
        <f t="array" ref="E599">_xlfn.XLOOKUP(D599,Tabela2[[#All],[SAP Code]],Tabela2[[#All],[Supplier Name]])</f>
        <v>0</v>
      </c>
      <c r="F599" s="85"/>
      <c r="G599" s="120">
        <v>0</v>
      </c>
      <c r="H599" s="86"/>
      <c r="I599" s="86">
        <v>0</v>
      </c>
      <c r="J599" s="87">
        <f t="shared" si="28"/>
        <v>0</v>
      </c>
      <c r="K599" s="87">
        <f t="shared" si="29"/>
        <v>0</v>
      </c>
      <c r="L599" s="85"/>
      <c r="M599" s="85"/>
      <c r="N599" s="85"/>
      <c r="O599" s="109"/>
      <c r="P599" s="88" t="str">
        <f>IF(D:D&gt;800000000,_xlfn.XLOOKUP(B:B,DROPLIST!G:G,DROPLIST!H:H)&amp;RIGHT(C599,3)&amp;"-"&amp;RIGHT(D599,5),_xlfn.XLOOKUP(B:B,DROPLIST!G:G,DROPLIST!H:H)&amp;RIGHT(C599,3)&amp;"-"&amp;_xlfn.XLOOKUP(D:D,Tabela2[SAP Code],Tabela2[Coluna1]))</f>
        <v>-</v>
      </c>
      <c r="Q599" s="88" t="e">
        <f>_xlfn.XLOOKUP(B:B,DROPLIST!G:G,DROPLIST!H:H) &amp; RIGHT(C599,3) &amp; "-" &amp; RIGHT(D599,5) &amp; "-" &amp; IFERROR(LEFT(#REF!, FIND(" ",#REF!)-1),#REF!) &amp; "-" &amp; _xlfn.XLOOKUP(L:L,DROPLIST!D:D,DROPLIST!E:E)</f>
        <v>#REF!</v>
      </c>
      <c r="R599" s="88" t="str">
        <f>IF(N:N&lt;&gt;"APROVADO","N/A",IF(IFERROR(_xlfn.XLOOKUP(P:P,PROJETOS!A:A,PROJETOS!A:A),"INSERIR ID DE PROJETO")="INSERIR ID DE PROJETO","INSERIR ID DE PROJETO","PROJETO INSERIDO"))</f>
        <v>N/A</v>
      </c>
    </row>
    <row r="600" spans="1:18" ht="20.100000000000001" customHeight="1" thickTop="1" thickBot="1" x14ac:dyDescent="0.3">
      <c r="A600" s="109"/>
      <c r="B600" s="84"/>
      <c r="C600" s="84"/>
      <c r="D600" s="115"/>
      <c r="E600" s="132" cm="1">
        <f t="array" ref="E600">_xlfn.XLOOKUP(D600,Tabela2[[#All],[SAP Code]],Tabela2[[#All],[Supplier Name]])</f>
        <v>0</v>
      </c>
      <c r="F600" s="85"/>
      <c r="G600" s="120">
        <v>0</v>
      </c>
      <c r="H600" s="86"/>
      <c r="I600" s="86">
        <v>0</v>
      </c>
      <c r="J600" s="87">
        <f t="shared" si="28"/>
        <v>0</v>
      </c>
      <c r="K600" s="87">
        <f t="shared" si="29"/>
        <v>0</v>
      </c>
      <c r="L600" s="85"/>
      <c r="M600" s="85"/>
      <c r="N600" s="85"/>
      <c r="O600" s="109"/>
      <c r="P600" s="88" t="str">
        <f>IF(D:D&gt;800000000,_xlfn.XLOOKUP(B:B,DROPLIST!G:G,DROPLIST!H:H)&amp;RIGHT(C600,3)&amp;"-"&amp;RIGHT(D600,5),_xlfn.XLOOKUP(B:B,DROPLIST!G:G,DROPLIST!H:H)&amp;RIGHT(C600,3)&amp;"-"&amp;_xlfn.XLOOKUP(D:D,Tabela2[SAP Code],Tabela2[Coluna1]))</f>
        <v>-</v>
      </c>
      <c r="Q600" s="88" t="e">
        <f>_xlfn.XLOOKUP(B:B,DROPLIST!G:G,DROPLIST!H:H) &amp; RIGHT(C600,3) &amp; "-" &amp; RIGHT(D600,5) &amp; "-" &amp; IFERROR(LEFT(#REF!, FIND(" ",#REF!)-1),#REF!) &amp; "-" &amp; _xlfn.XLOOKUP(L:L,DROPLIST!D:D,DROPLIST!E:E)</f>
        <v>#REF!</v>
      </c>
      <c r="R600" s="88" t="str">
        <f>IF(N:N&lt;&gt;"APROVADO","N/A",IF(IFERROR(_xlfn.XLOOKUP(P:P,PROJETOS!A:A,PROJETOS!A:A),"INSERIR ID DE PROJETO")="INSERIR ID DE PROJETO","INSERIR ID DE PROJETO","PROJETO INSERIDO"))</f>
        <v>N/A</v>
      </c>
    </row>
    <row r="601" spans="1:18" ht="20.100000000000001" customHeight="1" thickTop="1" thickBot="1" x14ac:dyDescent="0.3">
      <c r="A601" s="109"/>
      <c r="B601" s="84"/>
      <c r="C601" s="84"/>
      <c r="D601" s="115"/>
      <c r="E601" s="132" cm="1">
        <f t="array" ref="E601">_xlfn.XLOOKUP(D601,Tabela2[[#All],[SAP Code]],Tabela2[[#All],[Supplier Name]])</f>
        <v>0</v>
      </c>
      <c r="F601" s="85"/>
      <c r="G601" s="120">
        <v>0</v>
      </c>
      <c r="H601" s="86"/>
      <c r="I601" s="86">
        <v>0</v>
      </c>
      <c r="J601" s="87">
        <f t="shared" si="28"/>
        <v>0</v>
      </c>
      <c r="K601" s="87">
        <f t="shared" si="29"/>
        <v>0</v>
      </c>
      <c r="L601" s="85"/>
      <c r="M601" s="85"/>
      <c r="N601" s="85"/>
      <c r="O601" s="109"/>
      <c r="P601" s="88" t="str">
        <f>IF(D:D&gt;800000000,_xlfn.XLOOKUP(B:B,DROPLIST!G:G,DROPLIST!H:H)&amp;RIGHT(C601,3)&amp;"-"&amp;RIGHT(D601,5),_xlfn.XLOOKUP(B:B,DROPLIST!G:G,DROPLIST!H:H)&amp;RIGHT(C601,3)&amp;"-"&amp;_xlfn.XLOOKUP(D:D,Tabela2[SAP Code],Tabela2[Coluna1]))</f>
        <v>-</v>
      </c>
      <c r="Q601" s="88" t="e">
        <f>_xlfn.XLOOKUP(B:B,DROPLIST!G:G,DROPLIST!H:H) &amp; RIGHT(C601,3) &amp; "-" &amp; RIGHT(D601,5) &amp; "-" &amp; IFERROR(LEFT(#REF!, FIND(" ",#REF!)-1),#REF!) &amp; "-" &amp; _xlfn.XLOOKUP(L:L,DROPLIST!D:D,DROPLIST!E:E)</f>
        <v>#REF!</v>
      </c>
      <c r="R601" s="88" t="str">
        <f>IF(N:N&lt;&gt;"APROVADO","N/A",IF(IFERROR(_xlfn.XLOOKUP(P:P,PROJETOS!A:A,PROJETOS!A:A),"INSERIR ID DE PROJETO")="INSERIR ID DE PROJETO","INSERIR ID DE PROJETO","PROJETO INSERIDO"))</f>
        <v>N/A</v>
      </c>
    </row>
    <row r="602" spans="1:18" ht="20.100000000000001" customHeight="1" thickTop="1" thickBot="1" x14ac:dyDescent="0.3">
      <c r="A602" s="109"/>
      <c r="B602" s="84"/>
      <c r="C602" s="84"/>
      <c r="D602" s="115"/>
      <c r="E602" s="132" cm="1">
        <f t="array" ref="E602">_xlfn.XLOOKUP(D602,Tabela2[[#All],[SAP Code]],Tabela2[[#All],[Supplier Name]])</f>
        <v>0</v>
      </c>
      <c r="F602" s="85"/>
      <c r="G602" s="120">
        <v>0</v>
      </c>
      <c r="H602" s="86"/>
      <c r="I602" s="86">
        <v>0</v>
      </c>
      <c r="J602" s="87">
        <f t="shared" si="28"/>
        <v>0</v>
      </c>
      <c r="K602" s="87">
        <f t="shared" si="29"/>
        <v>0</v>
      </c>
      <c r="L602" s="85"/>
      <c r="M602" s="85"/>
      <c r="N602" s="85"/>
      <c r="O602" s="109"/>
      <c r="P602" s="88" t="str">
        <f>IF(D:D&gt;800000000,_xlfn.XLOOKUP(B:B,DROPLIST!G:G,DROPLIST!H:H)&amp;RIGHT(C602,3)&amp;"-"&amp;RIGHT(D602,5),_xlfn.XLOOKUP(B:B,DROPLIST!G:G,DROPLIST!H:H)&amp;RIGHT(C602,3)&amp;"-"&amp;_xlfn.XLOOKUP(D:D,Tabela2[SAP Code],Tabela2[Coluna1]))</f>
        <v>-</v>
      </c>
      <c r="Q602" s="88" t="e">
        <f>_xlfn.XLOOKUP(B:B,DROPLIST!G:G,DROPLIST!H:H) &amp; RIGHT(C602,3) &amp; "-" &amp; RIGHT(D602,5) &amp; "-" &amp; IFERROR(LEFT(#REF!, FIND(" ",#REF!)-1),#REF!) &amp; "-" &amp; _xlfn.XLOOKUP(L:L,DROPLIST!D:D,DROPLIST!E:E)</f>
        <v>#REF!</v>
      </c>
      <c r="R602" s="88" t="str">
        <f>IF(N:N&lt;&gt;"APROVADO","N/A",IF(IFERROR(_xlfn.XLOOKUP(P:P,PROJETOS!A:A,PROJETOS!A:A),"INSERIR ID DE PROJETO")="INSERIR ID DE PROJETO","INSERIR ID DE PROJETO","PROJETO INSERIDO"))</f>
        <v>N/A</v>
      </c>
    </row>
    <row r="603" spans="1:18" ht="20.100000000000001" customHeight="1" thickTop="1" thickBot="1" x14ac:dyDescent="0.3">
      <c r="A603" s="109"/>
      <c r="B603" s="84"/>
      <c r="C603" s="84"/>
      <c r="D603" s="115"/>
      <c r="E603" s="132" cm="1">
        <f t="array" ref="E603">_xlfn.XLOOKUP(D603,Tabela2[[#All],[SAP Code]],Tabela2[[#All],[Supplier Name]])</f>
        <v>0</v>
      </c>
      <c r="F603" s="85"/>
      <c r="G603" s="120">
        <v>0</v>
      </c>
      <c r="H603" s="86"/>
      <c r="I603" s="86">
        <v>0</v>
      </c>
      <c r="J603" s="87">
        <f t="shared" si="28"/>
        <v>0</v>
      </c>
      <c r="K603" s="87">
        <f t="shared" si="29"/>
        <v>0</v>
      </c>
      <c r="L603" s="85"/>
      <c r="M603" s="85"/>
      <c r="N603" s="85"/>
      <c r="O603" s="109"/>
      <c r="P603" s="88" t="str">
        <f>IF(D:D&gt;800000000,_xlfn.XLOOKUP(B:B,DROPLIST!G:G,DROPLIST!H:H)&amp;RIGHT(C603,3)&amp;"-"&amp;RIGHT(D603,5),_xlfn.XLOOKUP(B:B,DROPLIST!G:G,DROPLIST!H:H)&amp;RIGHT(C603,3)&amp;"-"&amp;_xlfn.XLOOKUP(D:D,Tabela2[SAP Code],Tabela2[Coluna1]))</f>
        <v>-</v>
      </c>
      <c r="Q603" s="88" t="e">
        <f>_xlfn.XLOOKUP(B:B,DROPLIST!G:G,DROPLIST!H:H) &amp; RIGHT(C603,3) &amp; "-" &amp; RIGHT(D603,5) &amp; "-" &amp; IFERROR(LEFT(#REF!, FIND(" ",#REF!)-1),#REF!) &amp; "-" &amp; _xlfn.XLOOKUP(L:L,DROPLIST!D:D,DROPLIST!E:E)</f>
        <v>#REF!</v>
      </c>
      <c r="R603" s="88" t="str">
        <f>IF(N:N&lt;&gt;"APROVADO","N/A",IF(IFERROR(_xlfn.XLOOKUP(P:P,PROJETOS!A:A,PROJETOS!A:A),"INSERIR ID DE PROJETO")="INSERIR ID DE PROJETO","INSERIR ID DE PROJETO","PROJETO INSERIDO"))</f>
        <v>N/A</v>
      </c>
    </row>
    <row r="604" spans="1:18" ht="20.100000000000001" customHeight="1" thickTop="1" thickBot="1" x14ac:dyDescent="0.3">
      <c r="A604" s="109"/>
      <c r="B604" s="84"/>
      <c r="C604" s="84"/>
      <c r="D604" s="115"/>
      <c r="E604" s="132" cm="1">
        <f t="array" ref="E604">_xlfn.XLOOKUP(D604,Tabela2[[#All],[SAP Code]],Tabela2[[#All],[Supplier Name]])</f>
        <v>0</v>
      </c>
      <c r="F604" s="85"/>
      <c r="G604" s="120">
        <v>0</v>
      </c>
      <c r="H604" s="86"/>
      <c r="I604" s="86">
        <v>0</v>
      </c>
      <c r="J604" s="87">
        <f t="shared" si="28"/>
        <v>0</v>
      </c>
      <c r="K604" s="87">
        <f t="shared" si="29"/>
        <v>0</v>
      </c>
      <c r="L604" s="85"/>
      <c r="M604" s="85"/>
      <c r="N604" s="85"/>
      <c r="O604" s="109"/>
      <c r="P604" s="88" t="str">
        <f>IF(D:D&gt;800000000,_xlfn.XLOOKUP(B:B,DROPLIST!G:G,DROPLIST!H:H)&amp;RIGHT(C604,3)&amp;"-"&amp;RIGHT(D604,5),_xlfn.XLOOKUP(B:B,DROPLIST!G:G,DROPLIST!H:H)&amp;RIGHT(C604,3)&amp;"-"&amp;_xlfn.XLOOKUP(D:D,Tabela2[SAP Code],Tabela2[Coluna1]))</f>
        <v>-</v>
      </c>
      <c r="Q604" s="88" t="e">
        <f>_xlfn.XLOOKUP(B:B,DROPLIST!G:G,DROPLIST!H:H) &amp; RIGHT(C604,3) &amp; "-" &amp; RIGHT(D604,5) &amp; "-" &amp; IFERROR(LEFT(#REF!, FIND(" ",#REF!)-1),#REF!) &amp; "-" &amp; _xlfn.XLOOKUP(L:L,DROPLIST!D:D,DROPLIST!E:E)</f>
        <v>#REF!</v>
      </c>
      <c r="R604" s="88" t="str">
        <f>IF(N:N&lt;&gt;"APROVADO","N/A",IF(IFERROR(_xlfn.XLOOKUP(P:P,PROJETOS!A:A,PROJETOS!A:A),"INSERIR ID DE PROJETO")="INSERIR ID DE PROJETO","INSERIR ID DE PROJETO","PROJETO INSERIDO"))</f>
        <v>N/A</v>
      </c>
    </row>
    <row r="605" spans="1:18" ht="20.100000000000001" customHeight="1" thickTop="1" thickBot="1" x14ac:dyDescent="0.3">
      <c r="A605" s="109"/>
      <c r="B605" s="84"/>
      <c r="C605" s="84"/>
      <c r="D605" s="115"/>
      <c r="E605" s="132" cm="1">
        <f t="array" ref="E605">_xlfn.XLOOKUP(D605,Tabela2[[#All],[SAP Code]],Tabela2[[#All],[Supplier Name]])</f>
        <v>0</v>
      </c>
      <c r="F605" s="85"/>
      <c r="G605" s="120">
        <v>0</v>
      </c>
      <c r="H605" s="86"/>
      <c r="I605" s="86">
        <v>0</v>
      </c>
      <c r="J605" s="87">
        <f t="shared" si="28"/>
        <v>0</v>
      </c>
      <c r="K605" s="87">
        <f t="shared" si="29"/>
        <v>0</v>
      </c>
      <c r="L605" s="85"/>
      <c r="M605" s="85"/>
      <c r="N605" s="85"/>
      <c r="O605" s="109"/>
      <c r="P605" s="88" t="str">
        <f>IF(D:D&gt;800000000,_xlfn.XLOOKUP(B:B,DROPLIST!G:G,DROPLIST!H:H)&amp;RIGHT(C605,3)&amp;"-"&amp;RIGHT(D605,5),_xlfn.XLOOKUP(B:B,DROPLIST!G:G,DROPLIST!H:H)&amp;RIGHT(C605,3)&amp;"-"&amp;_xlfn.XLOOKUP(D:D,Tabela2[SAP Code],Tabela2[Coluna1]))</f>
        <v>-</v>
      </c>
      <c r="Q605" s="88" t="e">
        <f>_xlfn.XLOOKUP(B:B,DROPLIST!G:G,DROPLIST!H:H) &amp; RIGHT(C605,3) &amp; "-" &amp; RIGHT(D605,5) &amp; "-" &amp; IFERROR(LEFT(#REF!, FIND(" ",#REF!)-1),#REF!) &amp; "-" &amp; _xlfn.XLOOKUP(L:L,DROPLIST!D:D,DROPLIST!E:E)</f>
        <v>#REF!</v>
      </c>
      <c r="R605" s="88" t="str">
        <f>IF(N:N&lt;&gt;"APROVADO","N/A",IF(IFERROR(_xlfn.XLOOKUP(P:P,PROJETOS!A:A,PROJETOS!A:A),"INSERIR ID DE PROJETO")="INSERIR ID DE PROJETO","INSERIR ID DE PROJETO","PROJETO INSERIDO"))</f>
        <v>N/A</v>
      </c>
    </row>
    <row r="606" spans="1:18" ht="20.100000000000001" customHeight="1" thickTop="1" thickBot="1" x14ac:dyDescent="0.3">
      <c r="A606" s="109"/>
      <c r="B606" s="84"/>
      <c r="C606" s="84"/>
      <c r="D606" s="115"/>
      <c r="E606" s="132" cm="1">
        <f t="array" ref="E606">_xlfn.XLOOKUP(D606,Tabela2[[#All],[SAP Code]],Tabela2[[#All],[Supplier Name]])</f>
        <v>0</v>
      </c>
      <c r="F606" s="85"/>
      <c r="G606" s="120">
        <v>0</v>
      </c>
      <c r="H606" s="86"/>
      <c r="I606" s="86">
        <v>0</v>
      </c>
      <c r="J606" s="87">
        <f t="shared" si="28"/>
        <v>0</v>
      </c>
      <c r="K606" s="87">
        <f t="shared" si="29"/>
        <v>0</v>
      </c>
      <c r="L606" s="85"/>
      <c r="M606" s="85"/>
      <c r="N606" s="85"/>
      <c r="O606" s="109"/>
      <c r="P606" s="88" t="str">
        <f>IF(D:D&gt;800000000,_xlfn.XLOOKUP(B:B,DROPLIST!G:G,DROPLIST!H:H)&amp;RIGHT(C606,3)&amp;"-"&amp;RIGHT(D606,5),_xlfn.XLOOKUP(B:B,DROPLIST!G:G,DROPLIST!H:H)&amp;RIGHT(C606,3)&amp;"-"&amp;_xlfn.XLOOKUP(D:D,Tabela2[SAP Code],Tabela2[Coluna1]))</f>
        <v>-</v>
      </c>
      <c r="Q606" s="88" t="e">
        <f>_xlfn.XLOOKUP(B:B,DROPLIST!G:G,DROPLIST!H:H) &amp; RIGHT(C606,3) &amp; "-" &amp; RIGHT(D606,5) &amp; "-" &amp; IFERROR(LEFT(#REF!, FIND(" ",#REF!)-1),#REF!) &amp; "-" &amp; _xlfn.XLOOKUP(L:L,DROPLIST!D:D,DROPLIST!E:E)</f>
        <v>#REF!</v>
      </c>
      <c r="R606" s="88" t="str">
        <f>IF(N:N&lt;&gt;"APROVADO","N/A",IF(IFERROR(_xlfn.XLOOKUP(P:P,PROJETOS!A:A,PROJETOS!A:A),"INSERIR ID DE PROJETO")="INSERIR ID DE PROJETO","INSERIR ID DE PROJETO","PROJETO INSERIDO"))</f>
        <v>N/A</v>
      </c>
    </row>
    <row r="607" spans="1:18" ht="20.100000000000001" customHeight="1" thickTop="1" thickBot="1" x14ac:dyDescent="0.3">
      <c r="A607" s="109"/>
      <c r="B607" s="84"/>
      <c r="C607" s="84"/>
      <c r="D607" s="115"/>
      <c r="E607" s="132" cm="1">
        <f t="array" ref="E607">_xlfn.XLOOKUP(D607,Tabela2[[#All],[SAP Code]],Tabela2[[#All],[Supplier Name]])</f>
        <v>0</v>
      </c>
      <c r="F607" s="85"/>
      <c r="G607" s="120">
        <v>0</v>
      </c>
      <c r="H607" s="86"/>
      <c r="I607" s="86">
        <v>0</v>
      </c>
      <c r="J607" s="87">
        <f t="shared" si="28"/>
        <v>0</v>
      </c>
      <c r="K607" s="87">
        <f t="shared" si="29"/>
        <v>0</v>
      </c>
      <c r="L607" s="85"/>
      <c r="M607" s="85"/>
      <c r="N607" s="85"/>
      <c r="O607" s="109"/>
      <c r="P607" s="88" t="str">
        <f>IF(D:D&gt;800000000,_xlfn.XLOOKUP(B:B,DROPLIST!G:G,DROPLIST!H:H)&amp;RIGHT(C607,3)&amp;"-"&amp;RIGHT(D607,5),_xlfn.XLOOKUP(B:B,DROPLIST!G:G,DROPLIST!H:H)&amp;RIGHT(C607,3)&amp;"-"&amp;_xlfn.XLOOKUP(D:D,Tabela2[SAP Code],Tabela2[Coluna1]))</f>
        <v>-</v>
      </c>
      <c r="Q607" s="88" t="e">
        <f>_xlfn.XLOOKUP(B:B,DROPLIST!G:G,DROPLIST!H:H) &amp; RIGHT(C607,3) &amp; "-" &amp; RIGHT(D607,5) &amp; "-" &amp; IFERROR(LEFT(#REF!, FIND(" ",#REF!)-1),#REF!) &amp; "-" &amp; _xlfn.XLOOKUP(L:L,DROPLIST!D:D,DROPLIST!E:E)</f>
        <v>#REF!</v>
      </c>
      <c r="R607" s="88" t="str">
        <f>IF(N:N&lt;&gt;"APROVADO","N/A",IF(IFERROR(_xlfn.XLOOKUP(P:P,PROJETOS!A:A,PROJETOS!A:A),"INSERIR ID DE PROJETO")="INSERIR ID DE PROJETO","INSERIR ID DE PROJETO","PROJETO INSERIDO"))</f>
        <v>N/A</v>
      </c>
    </row>
    <row r="608" spans="1:18" ht="20.100000000000001" customHeight="1" thickTop="1" thickBot="1" x14ac:dyDescent="0.3">
      <c r="A608" s="109"/>
      <c r="B608" s="84"/>
      <c r="C608" s="84"/>
      <c r="D608" s="115"/>
      <c r="E608" s="132" cm="1">
        <f t="array" ref="E608">_xlfn.XLOOKUP(D608,Tabela2[[#All],[SAP Code]],Tabela2[[#All],[Supplier Name]])</f>
        <v>0</v>
      </c>
      <c r="F608" s="85"/>
      <c r="G608" s="120">
        <v>0</v>
      </c>
      <c r="H608" s="86"/>
      <c r="I608" s="86">
        <v>0</v>
      </c>
      <c r="J608" s="87">
        <f t="shared" si="28"/>
        <v>0</v>
      </c>
      <c r="K608" s="87">
        <f t="shared" si="29"/>
        <v>0</v>
      </c>
      <c r="L608" s="85"/>
      <c r="M608" s="85"/>
      <c r="N608" s="85"/>
      <c r="O608" s="109"/>
      <c r="P608" s="88" t="str">
        <f>IF(D:D&gt;800000000,_xlfn.XLOOKUP(B:B,DROPLIST!G:G,DROPLIST!H:H)&amp;RIGHT(C608,3)&amp;"-"&amp;RIGHT(D608,5),_xlfn.XLOOKUP(B:B,DROPLIST!G:G,DROPLIST!H:H)&amp;RIGHT(C608,3)&amp;"-"&amp;_xlfn.XLOOKUP(D:D,Tabela2[SAP Code],Tabela2[Coluna1]))</f>
        <v>-</v>
      </c>
      <c r="Q608" s="88" t="e">
        <f>_xlfn.XLOOKUP(B:B,DROPLIST!G:G,DROPLIST!H:H) &amp; RIGHT(C608,3) &amp; "-" &amp; RIGHT(D608,5) &amp; "-" &amp; IFERROR(LEFT(#REF!, FIND(" ",#REF!)-1),#REF!) &amp; "-" &amp; _xlfn.XLOOKUP(L:L,DROPLIST!D:D,DROPLIST!E:E)</f>
        <v>#REF!</v>
      </c>
      <c r="R608" s="88" t="str">
        <f>IF(N:N&lt;&gt;"APROVADO","N/A",IF(IFERROR(_xlfn.XLOOKUP(P:P,PROJETOS!A:A,PROJETOS!A:A),"INSERIR ID DE PROJETO")="INSERIR ID DE PROJETO","INSERIR ID DE PROJETO","PROJETO INSERIDO"))</f>
        <v>N/A</v>
      </c>
    </row>
    <row r="609" spans="1:18" ht="20.100000000000001" customHeight="1" thickTop="1" thickBot="1" x14ac:dyDescent="0.3">
      <c r="A609" s="109"/>
      <c r="B609" s="84"/>
      <c r="C609" s="84"/>
      <c r="D609" s="115"/>
      <c r="E609" s="132" cm="1">
        <f t="array" ref="E609">_xlfn.XLOOKUP(D609,Tabela2[[#All],[SAP Code]],Tabela2[[#All],[Supplier Name]])</f>
        <v>0</v>
      </c>
      <c r="F609" s="85"/>
      <c r="G609" s="120">
        <v>0</v>
      </c>
      <c r="H609" s="86"/>
      <c r="I609" s="86">
        <v>0</v>
      </c>
      <c r="J609" s="87">
        <f t="shared" si="28"/>
        <v>0</v>
      </c>
      <c r="K609" s="87">
        <f t="shared" si="29"/>
        <v>0</v>
      </c>
      <c r="L609" s="85"/>
      <c r="M609" s="85"/>
      <c r="N609" s="85"/>
      <c r="O609" s="109"/>
      <c r="P609" s="88" t="str">
        <f>IF(D:D&gt;800000000,_xlfn.XLOOKUP(B:B,DROPLIST!G:G,DROPLIST!H:H)&amp;RIGHT(C609,3)&amp;"-"&amp;RIGHT(D609,5),_xlfn.XLOOKUP(B:B,DROPLIST!G:G,DROPLIST!H:H)&amp;RIGHT(C609,3)&amp;"-"&amp;_xlfn.XLOOKUP(D:D,Tabela2[SAP Code],Tabela2[Coluna1]))</f>
        <v>-</v>
      </c>
      <c r="Q609" s="88" t="e">
        <f>_xlfn.XLOOKUP(B:B,DROPLIST!G:G,DROPLIST!H:H) &amp; RIGHT(C609,3) &amp; "-" &amp; RIGHT(D609,5) &amp; "-" &amp; IFERROR(LEFT(#REF!, FIND(" ",#REF!)-1),#REF!) &amp; "-" &amp; _xlfn.XLOOKUP(L:L,DROPLIST!D:D,DROPLIST!E:E)</f>
        <v>#REF!</v>
      </c>
      <c r="R609" s="88" t="str">
        <f>IF(N:N&lt;&gt;"APROVADO","N/A",IF(IFERROR(_xlfn.XLOOKUP(P:P,PROJETOS!A:A,PROJETOS!A:A),"INSERIR ID DE PROJETO")="INSERIR ID DE PROJETO","INSERIR ID DE PROJETO","PROJETO INSERIDO"))</f>
        <v>N/A</v>
      </c>
    </row>
    <row r="610" spans="1:18" ht="20.100000000000001" customHeight="1" thickTop="1" thickBot="1" x14ac:dyDescent="0.3">
      <c r="A610" s="109"/>
      <c r="B610" s="84"/>
      <c r="C610" s="84"/>
      <c r="D610" s="115"/>
      <c r="E610" s="132" cm="1">
        <f t="array" ref="E610">_xlfn.XLOOKUP(D610,Tabela2[[#All],[SAP Code]],Tabela2[[#All],[Supplier Name]])</f>
        <v>0</v>
      </c>
      <c r="F610" s="85"/>
      <c r="G610" s="120">
        <v>0</v>
      </c>
      <c r="H610" s="86"/>
      <c r="I610" s="86">
        <v>0</v>
      </c>
      <c r="J610" s="87">
        <f t="shared" si="28"/>
        <v>0</v>
      </c>
      <c r="K610" s="87">
        <f t="shared" si="29"/>
        <v>0</v>
      </c>
      <c r="L610" s="85"/>
      <c r="M610" s="85"/>
      <c r="N610" s="85"/>
      <c r="O610" s="109"/>
      <c r="P610" s="88" t="str">
        <f>IF(D:D&gt;800000000,_xlfn.XLOOKUP(B:B,DROPLIST!G:G,DROPLIST!H:H)&amp;RIGHT(C610,3)&amp;"-"&amp;RIGHT(D610,5),_xlfn.XLOOKUP(B:B,DROPLIST!G:G,DROPLIST!H:H)&amp;RIGHT(C610,3)&amp;"-"&amp;_xlfn.XLOOKUP(D:D,Tabela2[SAP Code],Tabela2[Coluna1]))</f>
        <v>-</v>
      </c>
      <c r="Q610" s="88" t="e">
        <f>_xlfn.XLOOKUP(B:B,DROPLIST!G:G,DROPLIST!H:H) &amp; RIGHT(C610,3) &amp; "-" &amp; RIGHT(D610,5) &amp; "-" &amp; IFERROR(LEFT(#REF!, FIND(" ",#REF!)-1),#REF!) &amp; "-" &amp; _xlfn.XLOOKUP(L:L,DROPLIST!D:D,DROPLIST!E:E)</f>
        <v>#REF!</v>
      </c>
      <c r="R610" s="88" t="str">
        <f>IF(N:N&lt;&gt;"APROVADO","N/A",IF(IFERROR(_xlfn.XLOOKUP(P:P,PROJETOS!A:A,PROJETOS!A:A),"INSERIR ID DE PROJETO")="INSERIR ID DE PROJETO","INSERIR ID DE PROJETO","PROJETO INSERIDO"))</f>
        <v>N/A</v>
      </c>
    </row>
    <row r="611" spans="1:18" ht="20.100000000000001" customHeight="1" thickTop="1" thickBot="1" x14ac:dyDescent="0.3">
      <c r="A611" s="109"/>
      <c r="B611" s="84"/>
      <c r="C611" s="84"/>
      <c r="D611" s="115"/>
      <c r="E611" s="132" cm="1">
        <f t="array" ref="E611">_xlfn.XLOOKUP(D611,Tabela2[[#All],[SAP Code]],Tabela2[[#All],[Supplier Name]])</f>
        <v>0</v>
      </c>
      <c r="F611" s="85"/>
      <c r="G611" s="120">
        <v>0</v>
      </c>
      <c r="H611" s="86"/>
      <c r="I611" s="86">
        <v>0</v>
      </c>
      <c r="J611" s="87">
        <f t="shared" si="28"/>
        <v>0</v>
      </c>
      <c r="K611" s="87">
        <f t="shared" si="29"/>
        <v>0</v>
      </c>
      <c r="L611" s="85"/>
      <c r="M611" s="85"/>
      <c r="N611" s="85"/>
      <c r="O611" s="109"/>
      <c r="P611" s="88" t="str">
        <f>IF(D:D&gt;800000000,_xlfn.XLOOKUP(B:B,DROPLIST!G:G,DROPLIST!H:H)&amp;RIGHT(C611,3)&amp;"-"&amp;RIGHT(D611,5),_xlfn.XLOOKUP(B:B,DROPLIST!G:G,DROPLIST!H:H)&amp;RIGHT(C611,3)&amp;"-"&amp;_xlfn.XLOOKUP(D:D,Tabela2[SAP Code],Tabela2[Coluna1]))</f>
        <v>-</v>
      </c>
      <c r="Q611" s="88" t="e">
        <f>_xlfn.XLOOKUP(B:B,DROPLIST!G:G,DROPLIST!H:H) &amp; RIGHT(C611,3) &amp; "-" &amp; RIGHT(D611,5) &amp; "-" &amp; IFERROR(LEFT(#REF!, FIND(" ",#REF!)-1),#REF!) &amp; "-" &amp; _xlfn.XLOOKUP(L:L,DROPLIST!D:D,DROPLIST!E:E)</f>
        <v>#REF!</v>
      </c>
      <c r="R611" s="88" t="str">
        <f>IF(N:N&lt;&gt;"APROVADO","N/A",IF(IFERROR(_xlfn.XLOOKUP(P:P,PROJETOS!A:A,PROJETOS!A:A),"INSERIR ID DE PROJETO")="INSERIR ID DE PROJETO","INSERIR ID DE PROJETO","PROJETO INSERIDO"))</f>
        <v>N/A</v>
      </c>
    </row>
    <row r="612" spans="1:18" ht="20.100000000000001" customHeight="1" thickTop="1" thickBot="1" x14ac:dyDescent="0.3">
      <c r="A612" s="109"/>
      <c r="B612" s="84"/>
      <c r="C612" s="84"/>
      <c r="D612" s="115"/>
      <c r="E612" s="132" cm="1">
        <f t="array" ref="E612">_xlfn.XLOOKUP(D612,Tabela2[[#All],[SAP Code]],Tabela2[[#All],[Supplier Name]])</f>
        <v>0</v>
      </c>
      <c r="F612" s="85"/>
      <c r="G612" s="120">
        <v>0</v>
      </c>
      <c r="H612" s="86"/>
      <c r="I612" s="86">
        <v>0</v>
      </c>
      <c r="J612" s="87">
        <f t="shared" si="28"/>
        <v>0</v>
      </c>
      <c r="K612" s="87">
        <f t="shared" si="29"/>
        <v>0</v>
      </c>
      <c r="L612" s="85"/>
      <c r="M612" s="85"/>
      <c r="N612" s="85"/>
      <c r="O612" s="109"/>
      <c r="P612" s="88" t="str">
        <f>IF(D:D&gt;800000000,_xlfn.XLOOKUP(B:B,DROPLIST!G:G,DROPLIST!H:H)&amp;RIGHT(C612,3)&amp;"-"&amp;RIGHT(D612,5),_xlfn.XLOOKUP(B:B,DROPLIST!G:G,DROPLIST!H:H)&amp;RIGHT(C612,3)&amp;"-"&amp;_xlfn.XLOOKUP(D:D,Tabela2[SAP Code],Tabela2[Coluna1]))</f>
        <v>-</v>
      </c>
      <c r="Q612" s="88" t="e">
        <f>_xlfn.XLOOKUP(B:B,DROPLIST!G:G,DROPLIST!H:H) &amp; RIGHT(C612,3) &amp; "-" &amp; RIGHT(D612,5) &amp; "-" &amp; IFERROR(LEFT(#REF!, FIND(" ",#REF!)-1),#REF!) &amp; "-" &amp; _xlfn.XLOOKUP(L:L,DROPLIST!D:D,DROPLIST!E:E)</f>
        <v>#REF!</v>
      </c>
      <c r="R612" s="88" t="str">
        <f>IF(N:N&lt;&gt;"APROVADO","N/A",IF(IFERROR(_xlfn.XLOOKUP(P:P,PROJETOS!A:A,PROJETOS!A:A),"INSERIR ID DE PROJETO")="INSERIR ID DE PROJETO","INSERIR ID DE PROJETO","PROJETO INSERIDO"))</f>
        <v>N/A</v>
      </c>
    </row>
    <row r="613" spans="1:18" ht="20.100000000000001" customHeight="1" thickTop="1" thickBot="1" x14ac:dyDescent="0.3">
      <c r="A613" s="109"/>
      <c r="B613" s="84"/>
      <c r="C613" s="84"/>
      <c r="D613" s="115"/>
      <c r="E613" s="132" cm="1">
        <f t="array" ref="E613">_xlfn.XLOOKUP(D613,Tabela2[[#All],[SAP Code]],Tabela2[[#All],[Supplier Name]])</f>
        <v>0</v>
      </c>
      <c r="F613" s="85"/>
      <c r="G613" s="120">
        <v>0</v>
      </c>
      <c r="H613" s="86"/>
      <c r="I613" s="86">
        <v>0</v>
      </c>
      <c r="J613" s="87">
        <f t="shared" si="28"/>
        <v>0</v>
      </c>
      <c r="K613" s="87">
        <f t="shared" si="29"/>
        <v>0</v>
      </c>
      <c r="L613" s="85"/>
      <c r="M613" s="85"/>
      <c r="N613" s="85"/>
      <c r="O613" s="109"/>
      <c r="P613" s="88" t="str">
        <f>IF(D:D&gt;800000000,_xlfn.XLOOKUP(B:B,DROPLIST!G:G,DROPLIST!H:H)&amp;RIGHT(C613,3)&amp;"-"&amp;RIGHT(D613,5),_xlfn.XLOOKUP(B:B,DROPLIST!G:G,DROPLIST!H:H)&amp;RIGHT(C613,3)&amp;"-"&amp;_xlfn.XLOOKUP(D:D,Tabela2[SAP Code],Tabela2[Coluna1]))</f>
        <v>-</v>
      </c>
      <c r="Q613" s="88" t="e">
        <f>_xlfn.XLOOKUP(B:B,DROPLIST!G:G,DROPLIST!H:H) &amp; RIGHT(C613,3) &amp; "-" &amp; RIGHT(D613,5) &amp; "-" &amp; IFERROR(LEFT(#REF!, FIND(" ",#REF!)-1),#REF!) &amp; "-" &amp; _xlfn.XLOOKUP(L:L,DROPLIST!D:D,DROPLIST!E:E)</f>
        <v>#REF!</v>
      </c>
      <c r="R613" s="88" t="str">
        <f>IF(N:N&lt;&gt;"APROVADO","N/A",IF(IFERROR(_xlfn.XLOOKUP(P:P,PROJETOS!A:A,PROJETOS!A:A),"INSERIR ID DE PROJETO")="INSERIR ID DE PROJETO","INSERIR ID DE PROJETO","PROJETO INSERIDO"))</f>
        <v>N/A</v>
      </c>
    </row>
    <row r="614" spans="1:18" ht="20.100000000000001" customHeight="1" thickTop="1" thickBot="1" x14ac:dyDescent="0.3">
      <c r="A614" s="109"/>
      <c r="B614" s="84"/>
      <c r="C614" s="84"/>
      <c r="D614" s="115"/>
      <c r="E614" s="132" cm="1">
        <f t="array" ref="E614">_xlfn.XLOOKUP(D614,Tabela2[[#All],[SAP Code]],Tabela2[[#All],[Supplier Name]])</f>
        <v>0</v>
      </c>
      <c r="F614" s="85"/>
      <c r="G614" s="120">
        <v>0</v>
      </c>
      <c r="H614" s="86"/>
      <c r="I614" s="86">
        <v>0</v>
      </c>
      <c r="J614" s="87">
        <f t="shared" si="28"/>
        <v>0</v>
      </c>
      <c r="K614" s="87">
        <f t="shared" si="29"/>
        <v>0</v>
      </c>
      <c r="L614" s="85"/>
      <c r="M614" s="85"/>
      <c r="N614" s="85"/>
      <c r="O614" s="109"/>
      <c r="P614" s="88" t="str">
        <f>IF(D:D&gt;800000000,_xlfn.XLOOKUP(B:B,DROPLIST!G:G,DROPLIST!H:H)&amp;RIGHT(C614,3)&amp;"-"&amp;RIGHT(D614,5),_xlfn.XLOOKUP(B:B,DROPLIST!G:G,DROPLIST!H:H)&amp;RIGHT(C614,3)&amp;"-"&amp;_xlfn.XLOOKUP(D:D,Tabela2[SAP Code],Tabela2[Coluna1]))</f>
        <v>-</v>
      </c>
      <c r="Q614" s="88" t="e">
        <f>_xlfn.XLOOKUP(B:B,DROPLIST!G:G,DROPLIST!H:H) &amp; RIGHT(C614,3) &amp; "-" &amp; RIGHT(D614,5) &amp; "-" &amp; IFERROR(LEFT(#REF!, FIND(" ",#REF!)-1),#REF!) &amp; "-" &amp; _xlfn.XLOOKUP(L:L,DROPLIST!D:D,DROPLIST!E:E)</f>
        <v>#REF!</v>
      </c>
      <c r="R614" s="88" t="str">
        <f>IF(N:N&lt;&gt;"APROVADO","N/A",IF(IFERROR(_xlfn.XLOOKUP(P:P,PROJETOS!A:A,PROJETOS!A:A),"INSERIR ID DE PROJETO")="INSERIR ID DE PROJETO","INSERIR ID DE PROJETO","PROJETO INSERIDO"))</f>
        <v>N/A</v>
      </c>
    </row>
    <row r="615" spans="1:18" ht="20.100000000000001" customHeight="1" thickTop="1" thickBot="1" x14ac:dyDescent="0.3">
      <c r="A615" s="109"/>
      <c r="B615" s="84"/>
      <c r="C615" s="84"/>
      <c r="D615" s="115"/>
      <c r="E615" s="132" cm="1">
        <f t="array" ref="E615">_xlfn.XLOOKUP(D615,Tabela2[[#All],[SAP Code]],Tabela2[[#All],[Supplier Name]])</f>
        <v>0</v>
      </c>
      <c r="F615" s="85"/>
      <c r="G615" s="120">
        <v>0</v>
      </c>
      <c r="H615" s="86"/>
      <c r="I615" s="86">
        <v>0</v>
      </c>
      <c r="J615" s="87">
        <f t="shared" si="28"/>
        <v>0</v>
      </c>
      <c r="K615" s="87">
        <f t="shared" si="29"/>
        <v>0</v>
      </c>
      <c r="L615" s="85"/>
      <c r="M615" s="85"/>
      <c r="N615" s="85"/>
      <c r="O615" s="109"/>
      <c r="P615" s="88" t="str">
        <f>IF(D:D&gt;800000000,_xlfn.XLOOKUP(B:B,DROPLIST!G:G,DROPLIST!H:H)&amp;RIGHT(C615,3)&amp;"-"&amp;RIGHT(D615,5),_xlfn.XLOOKUP(B:B,DROPLIST!G:G,DROPLIST!H:H)&amp;RIGHT(C615,3)&amp;"-"&amp;_xlfn.XLOOKUP(D:D,Tabela2[SAP Code],Tabela2[Coluna1]))</f>
        <v>-</v>
      </c>
      <c r="Q615" s="88" t="e">
        <f>_xlfn.XLOOKUP(B:B,DROPLIST!G:G,DROPLIST!H:H) &amp; RIGHT(C615,3) &amp; "-" &amp; RIGHT(D615,5) &amp; "-" &amp; IFERROR(LEFT(#REF!, FIND(" ",#REF!)-1),#REF!) &amp; "-" &amp; _xlfn.XLOOKUP(L:L,DROPLIST!D:D,DROPLIST!E:E)</f>
        <v>#REF!</v>
      </c>
      <c r="R615" s="88" t="str">
        <f>IF(N:N&lt;&gt;"APROVADO","N/A",IF(IFERROR(_xlfn.XLOOKUP(P:P,PROJETOS!A:A,PROJETOS!A:A),"INSERIR ID DE PROJETO")="INSERIR ID DE PROJETO","INSERIR ID DE PROJETO","PROJETO INSERIDO"))</f>
        <v>N/A</v>
      </c>
    </row>
    <row r="616" spans="1:18" ht="20.100000000000001" customHeight="1" thickTop="1" thickBot="1" x14ac:dyDescent="0.3">
      <c r="A616" s="109"/>
      <c r="B616" s="84"/>
      <c r="C616" s="84"/>
      <c r="D616" s="115"/>
      <c r="E616" s="132" cm="1">
        <f t="array" ref="E616">_xlfn.XLOOKUP(D616,Tabela2[[#All],[SAP Code]],Tabela2[[#All],[Supplier Name]])</f>
        <v>0</v>
      </c>
      <c r="F616" s="85"/>
      <c r="G616" s="120">
        <v>0</v>
      </c>
      <c r="H616" s="86"/>
      <c r="I616" s="86">
        <v>0</v>
      </c>
      <c r="J616" s="87">
        <f t="shared" si="28"/>
        <v>0</v>
      </c>
      <c r="K616" s="87">
        <f t="shared" si="29"/>
        <v>0</v>
      </c>
      <c r="L616" s="85"/>
      <c r="M616" s="85"/>
      <c r="N616" s="85"/>
      <c r="O616" s="109"/>
      <c r="P616" s="88" t="str">
        <f>IF(D:D&gt;800000000,_xlfn.XLOOKUP(B:B,DROPLIST!G:G,DROPLIST!H:H)&amp;RIGHT(C616,3)&amp;"-"&amp;RIGHT(D616,5),_xlfn.XLOOKUP(B:B,DROPLIST!G:G,DROPLIST!H:H)&amp;RIGHT(C616,3)&amp;"-"&amp;_xlfn.XLOOKUP(D:D,Tabela2[SAP Code],Tabela2[Coluna1]))</f>
        <v>-</v>
      </c>
      <c r="Q616" s="88" t="e">
        <f>_xlfn.XLOOKUP(B:B,DROPLIST!G:G,DROPLIST!H:H) &amp; RIGHT(C616,3) &amp; "-" &amp; RIGHT(D616,5) &amp; "-" &amp; IFERROR(LEFT(#REF!, FIND(" ",#REF!)-1),#REF!) &amp; "-" &amp; _xlfn.XLOOKUP(L:L,DROPLIST!D:D,DROPLIST!E:E)</f>
        <v>#REF!</v>
      </c>
      <c r="R616" s="88" t="str">
        <f>IF(N:N&lt;&gt;"APROVADO","N/A",IF(IFERROR(_xlfn.XLOOKUP(P:P,PROJETOS!A:A,PROJETOS!A:A),"INSERIR ID DE PROJETO")="INSERIR ID DE PROJETO","INSERIR ID DE PROJETO","PROJETO INSERIDO"))</f>
        <v>N/A</v>
      </c>
    </row>
    <row r="617" spans="1:18" ht="20.100000000000001" customHeight="1" thickTop="1" thickBot="1" x14ac:dyDescent="0.3">
      <c r="A617" s="109"/>
      <c r="B617" s="84"/>
      <c r="C617" s="84"/>
      <c r="D617" s="115"/>
      <c r="E617" s="132" cm="1">
        <f t="array" ref="E617">_xlfn.XLOOKUP(D617,Tabela2[[#All],[SAP Code]],Tabela2[[#All],[Supplier Name]])</f>
        <v>0</v>
      </c>
      <c r="F617" s="85"/>
      <c r="G617" s="120">
        <v>0</v>
      </c>
      <c r="H617" s="86"/>
      <c r="I617" s="86">
        <v>0</v>
      </c>
      <c r="J617" s="87">
        <f t="shared" si="28"/>
        <v>0</v>
      </c>
      <c r="K617" s="87">
        <f t="shared" si="29"/>
        <v>0</v>
      </c>
      <c r="L617" s="85"/>
      <c r="M617" s="85"/>
      <c r="N617" s="85"/>
      <c r="O617" s="109"/>
      <c r="P617" s="88" t="str">
        <f>IF(D:D&gt;800000000,_xlfn.XLOOKUP(B:B,DROPLIST!G:G,DROPLIST!H:H)&amp;RIGHT(C617,3)&amp;"-"&amp;RIGHT(D617,5),_xlfn.XLOOKUP(B:B,DROPLIST!G:G,DROPLIST!H:H)&amp;RIGHT(C617,3)&amp;"-"&amp;_xlfn.XLOOKUP(D:D,Tabela2[SAP Code],Tabela2[Coluna1]))</f>
        <v>-</v>
      </c>
      <c r="Q617" s="88" t="e">
        <f>_xlfn.XLOOKUP(B:B,DROPLIST!G:G,DROPLIST!H:H) &amp; RIGHT(C617,3) &amp; "-" &amp; RIGHT(D617,5) &amp; "-" &amp; IFERROR(LEFT(#REF!, FIND(" ",#REF!)-1),#REF!) &amp; "-" &amp; _xlfn.XLOOKUP(L:L,DROPLIST!D:D,DROPLIST!E:E)</f>
        <v>#REF!</v>
      </c>
      <c r="R617" s="88" t="str">
        <f>IF(N:N&lt;&gt;"APROVADO","N/A",IF(IFERROR(_xlfn.XLOOKUP(P:P,PROJETOS!A:A,PROJETOS!A:A),"INSERIR ID DE PROJETO")="INSERIR ID DE PROJETO","INSERIR ID DE PROJETO","PROJETO INSERIDO"))</f>
        <v>N/A</v>
      </c>
    </row>
    <row r="618" spans="1:18" ht="20.100000000000001" customHeight="1" thickTop="1" thickBot="1" x14ac:dyDescent="0.3">
      <c r="A618" s="109"/>
      <c r="B618" s="84"/>
      <c r="C618" s="84"/>
      <c r="D618" s="115"/>
      <c r="E618" s="132" cm="1">
        <f t="array" ref="E618">_xlfn.XLOOKUP(D618,Tabela2[[#All],[SAP Code]],Tabela2[[#All],[Supplier Name]])</f>
        <v>0</v>
      </c>
      <c r="F618" s="85"/>
      <c r="G618" s="120">
        <v>0</v>
      </c>
      <c r="H618" s="86"/>
      <c r="I618" s="86">
        <v>0</v>
      </c>
      <c r="J618" s="87">
        <f t="shared" si="28"/>
        <v>0</v>
      </c>
      <c r="K618" s="87">
        <f t="shared" si="29"/>
        <v>0</v>
      </c>
      <c r="L618" s="85"/>
      <c r="M618" s="85"/>
      <c r="N618" s="85"/>
      <c r="O618" s="109"/>
      <c r="P618" s="88" t="str">
        <f>IF(D:D&gt;800000000,_xlfn.XLOOKUP(B:B,DROPLIST!G:G,DROPLIST!H:H)&amp;RIGHT(C618,3)&amp;"-"&amp;RIGHT(D618,5),_xlfn.XLOOKUP(B:B,DROPLIST!G:G,DROPLIST!H:H)&amp;RIGHT(C618,3)&amp;"-"&amp;_xlfn.XLOOKUP(D:D,Tabela2[SAP Code],Tabela2[Coluna1]))</f>
        <v>-</v>
      </c>
      <c r="Q618" s="88" t="e">
        <f>_xlfn.XLOOKUP(B:B,DROPLIST!G:G,DROPLIST!H:H) &amp; RIGHT(C618,3) &amp; "-" &amp; RIGHT(D618,5) &amp; "-" &amp; IFERROR(LEFT(#REF!, FIND(" ",#REF!)-1),#REF!) &amp; "-" &amp; _xlfn.XLOOKUP(L:L,DROPLIST!D:D,DROPLIST!E:E)</f>
        <v>#REF!</v>
      </c>
      <c r="R618" s="88" t="str">
        <f>IF(N:N&lt;&gt;"APROVADO","N/A",IF(IFERROR(_xlfn.XLOOKUP(P:P,PROJETOS!A:A,PROJETOS!A:A),"INSERIR ID DE PROJETO")="INSERIR ID DE PROJETO","INSERIR ID DE PROJETO","PROJETO INSERIDO"))</f>
        <v>N/A</v>
      </c>
    </row>
    <row r="619" spans="1:18" ht="20.100000000000001" customHeight="1" thickTop="1" thickBot="1" x14ac:dyDescent="0.3">
      <c r="A619" s="109"/>
      <c r="B619" s="84"/>
      <c r="C619" s="84"/>
      <c r="D619" s="115"/>
      <c r="E619" s="132" cm="1">
        <f t="array" ref="E619">_xlfn.XLOOKUP(D619,Tabela2[[#All],[SAP Code]],Tabela2[[#All],[Supplier Name]])</f>
        <v>0</v>
      </c>
      <c r="F619" s="85"/>
      <c r="G619" s="120">
        <v>0</v>
      </c>
      <c r="H619" s="86"/>
      <c r="I619" s="86">
        <v>0</v>
      </c>
      <c r="J619" s="87">
        <f t="shared" si="28"/>
        <v>0</v>
      </c>
      <c r="K619" s="87">
        <f t="shared" si="29"/>
        <v>0</v>
      </c>
      <c r="L619" s="85"/>
      <c r="M619" s="85"/>
      <c r="N619" s="85"/>
      <c r="O619" s="109"/>
      <c r="P619" s="88" t="str">
        <f>IF(D:D&gt;800000000,_xlfn.XLOOKUP(B:B,DROPLIST!G:G,DROPLIST!H:H)&amp;RIGHT(C619,3)&amp;"-"&amp;RIGHT(D619,5),_xlfn.XLOOKUP(B:B,DROPLIST!G:G,DROPLIST!H:H)&amp;RIGHT(C619,3)&amp;"-"&amp;_xlfn.XLOOKUP(D:D,Tabela2[SAP Code],Tabela2[Coluna1]))</f>
        <v>-</v>
      </c>
      <c r="Q619" s="88" t="e">
        <f>_xlfn.XLOOKUP(B:B,DROPLIST!G:G,DROPLIST!H:H) &amp; RIGHT(C619,3) &amp; "-" &amp; RIGHT(D619,5) &amp; "-" &amp; IFERROR(LEFT(#REF!, FIND(" ",#REF!)-1),#REF!) &amp; "-" &amp; _xlfn.XLOOKUP(L:L,DROPLIST!D:D,DROPLIST!E:E)</f>
        <v>#REF!</v>
      </c>
      <c r="R619" s="88" t="str">
        <f>IF(N:N&lt;&gt;"APROVADO","N/A",IF(IFERROR(_xlfn.XLOOKUP(P:P,PROJETOS!A:A,PROJETOS!A:A),"INSERIR ID DE PROJETO")="INSERIR ID DE PROJETO","INSERIR ID DE PROJETO","PROJETO INSERIDO"))</f>
        <v>N/A</v>
      </c>
    </row>
    <row r="620" spans="1:18" ht="20.100000000000001" customHeight="1" thickTop="1" thickBot="1" x14ac:dyDescent="0.3">
      <c r="A620" s="109"/>
      <c r="B620" s="84"/>
      <c r="C620" s="84"/>
      <c r="D620" s="115"/>
      <c r="E620" s="132" cm="1">
        <f t="array" ref="E620">_xlfn.XLOOKUP(D620,Tabela2[[#All],[SAP Code]],Tabela2[[#All],[Supplier Name]])</f>
        <v>0</v>
      </c>
      <c r="F620" s="85"/>
      <c r="G620" s="120">
        <v>0</v>
      </c>
      <c r="H620" s="86"/>
      <c r="I620" s="86">
        <v>0</v>
      </c>
      <c r="J620" s="87">
        <f t="shared" si="28"/>
        <v>0</v>
      </c>
      <c r="K620" s="87">
        <f t="shared" si="29"/>
        <v>0</v>
      </c>
      <c r="L620" s="85"/>
      <c r="M620" s="85"/>
      <c r="N620" s="85"/>
      <c r="O620" s="109"/>
      <c r="P620" s="88" t="str">
        <f>IF(D:D&gt;800000000,_xlfn.XLOOKUP(B:B,DROPLIST!G:G,DROPLIST!H:H)&amp;RIGHT(C620,3)&amp;"-"&amp;RIGHT(D620,5),_xlfn.XLOOKUP(B:B,DROPLIST!G:G,DROPLIST!H:H)&amp;RIGHT(C620,3)&amp;"-"&amp;_xlfn.XLOOKUP(D:D,Tabela2[SAP Code],Tabela2[Coluna1]))</f>
        <v>-</v>
      </c>
      <c r="Q620" s="88" t="e">
        <f>_xlfn.XLOOKUP(B:B,DROPLIST!G:G,DROPLIST!H:H) &amp; RIGHT(C620,3) &amp; "-" &amp; RIGHT(D620,5) &amp; "-" &amp; IFERROR(LEFT(#REF!, FIND(" ",#REF!)-1),#REF!) &amp; "-" &amp; _xlfn.XLOOKUP(L:L,DROPLIST!D:D,DROPLIST!E:E)</f>
        <v>#REF!</v>
      </c>
      <c r="R620" s="88" t="str">
        <f>IF(N:N&lt;&gt;"APROVADO","N/A",IF(IFERROR(_xlfn.XLOOKUP(P:P,PROJETOS!A:A,PROJETOS!A:A),"INSERIR ID DE PROJETO")="INSERIR ID DE PROJETO","INSERIR ID DE PROJETO","PROJETO INSERIDO"))</f>
        <v>N/A</v>
      </c>
    </row>
    <row r="621" spans="1:18" ht="20.100000000000001" customHeight="1" thickTop="1" thickBot="1" x14ac:dyDescent="0.3">
      <c r="A621" s="109"/>
      <c r="B621" s="84"/>
      <c r="C621" s="84"/>
      <c r="D621" s="115"/>
      <c r="E621" s="132" cm="1">
        <f t="array" ref="E621">_xlfn.XLOOKUP(D621,Tabela2[[#All],[SAP Code]],Tabela2[[#All],[Supplier Name]])</f>
        <v>0</v>
      </c>
      <c r="F621" s="85"/>
      <c r="G621" s="120">
        <v>0</v>
      </c>
      <c r="H621" s="86"/>
      <c r="I621" s="86">
        <v>0</v>
      </c>
      <c r="J621" s="87">
        <f t="shared" si="28"/>
        <v>0</v>
      </c>
      <c r="K621" s="87">
        <f t="shared" si="29"/>
        <v>0</v>
      </c>
      <c r="L621" s="85"/>
      <c r="M621" s="85"/>
      <c r="N621" s="85"/>
      <c r="O621" s="109"/>
      <c r="P621" s="88" t="str">
        <f>IF(D:D&gt;800000000,_xlfn.XLOOKUP(B:B,DROPLIST!G:G,DROPLIST!H:H)&amp;RIGHT(C621,3)&amp;"-"&amp;RIGHT(D621,5),_xlfn.XLOOKUP(B:B,DROPLIST!G:G,DROPLIST!H:H)&amp;RIGHT(C621,3)&amp;"-"&amp;_xlfn.XLOOKUP(D:D,Tabela2[SAP Code],Tabela2[Coluna1]))</f>
        <v>-</v>
      </c>
      <c r="Q621" s="88" t="e">
        <f>_xlfn.XLOOKUP(B:B,DROPLIST!G:G,DROPLIST!H:H) &amp; RIGHT(C621,3) &amp; "-" &amp; RIGHT(D621,5) &amp; "-" &amp; IFERROR(LEFT(#REF!, FIND(" ",#REF!)-1),#REF!) &amp; "-" &amp; _xlfn.XLOOKUP(L:L,DROPLIST!D:D,DROPLIST!E:E)</f>
        <v>#REF!</v>
      </c>
      <c r="R621" s="88" t="str">
        <f>IF(N:N&lt;&gt;"APROVADO","N/A",IF(IFERROR(_xlfn.XLOOKUP(P:P,PROJETOS!A:A,PROJETOS!A:A),"INSERIR ID DE PROJETO")="INSERIR ID DE PROJETO","INSERIR ID DE PROJETO","PROJETO INSERIDO"))</f>
        <v>N/A</v>
      </c>
    </row>
    <row r="622" spans="1:18" ht="20.100000000000001" customHeight="1" thickTop="1" thickBot="1" x14ac:dyDescent="0.3">
      <c r="A622" s="109"/>
      <c r="B622" s="84"/>
      <c r="C622" s="84"/>
      <c r="D622" s="115"/>
      <c r="E622" s="132" cm="1">
        <f t="array" ref="E622">_xlfn.XLOOKUP(D622,Tabela2[[#All],[SAP Code]],Tabela2[[#All],[Supplier Name]])</f>
        <v>0</v>
      </c>
      <c r="F622" s="85"/>
      <c r="G622" s="120">
        <v>0</v>
      </c>
      <c r="H622" s="86"/>
      <c r="I622" s="86">
        <v>0</v>
      </c>
      <c r="J622" s="87">
        <f t="shared" si="28"/>
        <v>0</v>
      </c>
      <c r="K622" s="87">
        <f t="shared" si="29"/>
        <v>0</v>
      </c>
      <c r="L622" s="85"/>
      <c r="M622" s="85"/>
      <c r="N622" s="85"/>
      <c r="O622" s="109"/>
      <c r="P622" s="88" t="str">
        <f>IF(D:D&gt;800000000,_xlfn.XLOOKUP(B:B,DROPLIST!G:G,DROPLIST!H:H)&amp;RIGHT(C622,3)&amp;"-"&amp;RIGHT(D622,5),_xlfn.XLOOKUP(B:B,DROPLIST!G:G,DROPLIST!H:H)&amp;RIGHT(C622,3)&amp;"-"&amp;_xlfn.XLOOKUP(D:D,Tabela2[SAP Code],Tabela2[Coluna1]))</f>
        <v>-</v>
      </c>
      <c r="Q622" s="88" t="e">
        <f>_xlfn.XLOOKUP(B:B,DROPLIST!G:G,DROPLIST!H:H) &amp; RIGHT(C622,3) &amp; "-" &amp; RIGHT(D622,5) &amp; "-" &amp; IFERROR(LEFT(#REF!, FIND(" ",#REF!)-1),#REF!) &amp; "-" &amp; _xlfn.XLOOKUP(L:L,DROPLIST!D:D,DROPLIST!E:E)</f>
        <v>#REF!</v>
      </c>
      <c r="R622" s="88" t="str">
        <f>IF(N:N&lt;&gt;"APROVADO","N/A",IF(IFERROR(_xlfn.XLOOKUP(P:P,PROJETOS!A:A,PROJETOS!A:A),"INSERIR ID DE PROJETO")="INSERIR ID DE PROJETO","INSERIR ID DE PROJETO","PROJETO INSERIDO"))</f>
        <v>N/A</v>
      </c>
    </row>
    <row r="623" spans="1:18" ht="20.100000000000001" customHeight="1" thickTop="1" thickBot="1" x14ac:dyDescent="0.3">
      <c r="A623" s="109"/>
      <c r="B623" s="84"/>
      <c r="C623" s="84"/>
      <c r="D623" s="115"/>
      <c r="E623" s="132" cm="1">
        <f t="array" ref="E623">_xlfn.XLOOKUP(D623,Tabela2[[#All],[SAP Code]],Tabela2[[#All],[Supplier Name]])</f>
        <v>0</v>
      </c>
      <c r="F623" s="85"/>
      <c r="G623" s="120">
        <v>0</v>
      </c>
      <c r="H623" s="86"/>
      <c r="I623" s="86">
        <v>0</v>
      </c>
      <c r="J623" s="87">
        <f t="shared" si="28"/>
        <v>0</v>
      </c>
      <c r="K623" s="87">
        <f t="shared" si="29"/>
        <v>0</v>
      </c>
      <c r="L623" s="85"/>
      <c r="M623" s="85"/>
      <c r="N623" s="85"/>
      <c r="O623" s="109"/>
      <c r="P623" s="88" t="str">
        <f>IF(D:D&gt;800000000,_xlfn.XLOOKUP(B:B,DROPLIST!G:G,DROPLIST!H:H)&amp;RIGHT(C623,3)&amp;"-"&amp;RIGHT(D623,5),_xlfn.XLOOKUP(B:B,DROPLIST!G:G,DROPLIST!H:H)&amp;RIGHT(C623,3)&amp;"-"&amp;_xlfn.XLOOKUP(D:D,Tabela2[SAP Code],Tabela2[Coluna1]))</f>
        <v>-</v>
      </c>
      <c r="Q623" s="88" t="e">
        <f>_xlfn.XLOOKUP(B:B,DROPLIST!G:G,DROPLIST!H:H) &amp; RIGHT(C623,3) &amp; "-" &amp; RIGHT(D623,5) &amp; "-" &amp; IFERROR(LEFT(#REF!, FIND(" ",#REF!)-1),#REF!) &amp; "-" &amp; _xlfn.XLOOKUP(L:L,DROPLIST!D:D,DROPLIST!E:E)</f>
        <v>#REF!</v>
      </c>
      <c r="R623" s="88" t="str">
        <f>IF(N:N&lt;&gt;"APROVADO","N/A",IF(IFERROR(_xlfn.XLOOKUP(P:P,PROJETOS!A:A,PROJETOS!A:A),"INSERIR ID DE PROJETO")="INSERIR ID DE PROJETO","INSERIR ID DE PROJETO","PROJETO INSERIDO"))</f>
        <v>N/A</v>
      </c>
    </row>
    <row r="624" spans="1:18" ht="20.100000000000001" customHeight="1" thickTop="1" thickBot="1" x14ac:dyDescent="0.3">
      <c r="A624" s="109"/>
      <c r="B624" s="84"/>
      <c r="C624" s="84"/>
      <c r="D624" s="115"/>
      <c r="E624" s="132" cm="1">
        <f t="array" ref="E624">_xlfn.XLOOKUP(D624,Tabela2[[#All],[SAP Code]],Tabela2[[#All],[Supplier Name]])</f>
        <v>0</v>
      </c>
      <c r="F624" s="85"/>
      <c r="G624" s="120">
        <v>0</v>
      </c>
      <c r="H624" s="86"/>
      <c r="I624" s="86">
        <v>0</v>
      </c>
      <c r="J624" s="87">
        <f t="shared" si="28"/>
        <v>0</v>
      </c>
      <c r="K624" s="87">
        <f t="shared" si="29"/>
        <v>0</v>
      </c>
      <c r="L624" s="85"/>
      <c r="M624" s="85"/>
      <c r="N624" s="85"/>
      <c r="O624" s="109"/>
      <c r="P624" s="88" t="str">
        <f>IF(D:D&gt;800000000,_xlfn.XLOOKUP(B:B,DROPLIST!G:G,DROPLIST!H:H)&amp;RIGHT(C624,3)&amp;"-"&amp;RIGHT(D624,5),_xlfn.XLOOKUP(B:B,DROPLIST!G:G,DROPLIST!H:H)&amp;RIGHT(C624,3)&amp;"-"&amp;_xlfn.XLOOKUP(D:D,Tabela2[SAP Code],Tabela2[Coluna1]))</f>
        <v>-</v>
      </c>
      <c r="Q624" s="88" t="e">
        <f>_xlfn.XLOOKUP(B:B,DROPLIST!G:G,DROPLIST!H:H) &amp; RIGHT(C624,3) &amp; "-" &amp; RIGHT(D624,5) &amp; "-" &amp; IFERROR(LEFT(#REF!, FIND(" ",#REF!)-1),#REF!) &amp; "-" &amp; _xlfn.XLOOKUP(L:L,DROPLIST!D:D,DROPLIST!E:E)</f>
        <v>#REF!</v>
      </c>
      <c r="R624" s="88" t="str">
        <f>IF(N:N&lt;&gt;"APROVADO","N/A",IF(IFERROR(_xlfn.XLOOKUP(P:P,PROJETOS!A:A,PROJETOS!A:A),"INSERIR ID DE PROJETO")="INSERIR ID DE PROJETO","INSERIR ID DE PROJETO","PROJETO INSERIDO"))</f>
        <v>N/A</v>
      </c>
    </row>
    <row r="625" spans="1:18" ht="20.100000000000001" customHeight="1" thickTop="1" thickBot="1" x14ac:dyDescent="0.3">
      <c r="A625" s="109"/>
      <c r="B625" s="84"/>
      <c r="C625" s="84"/>
      <c r="D625" s="115"/>
      <c r="E625" s="132" cm="1">
        <f t="array" ref="E625">_xlfn.XLOOKUP(D625,Tabela2[[#All],[SAP Code]],Tabela2[[#All],[Supplier Name]])</f>
        <v>0</v>
      </c>
      <c r="F625" s="85"/>
      <c r="G625" s="120">
        <v>0</v>
      </c>
      <c r="H625" s="86"/>
      <c r="I625" s="86">
        <v>0</v>
      </c>
      <c r="J625" s="87">
        <f t="shared" si="28"/>
        <v>0</v>
      </c>
      <c r="K625" s="87">
        <f t="shared" si="29"/>
        <v>0</v>
      </c>
      <c r="L625" s="85"/>
      <c r="M625" s="85"/>
      <c r="N625" s="85"/>
      <c r="O625" s="109"/>
      <c r="P625" s="88" t="str">
        <f>IF(D:D&gt;800000000,_xlfn.XLOOKUP(B:B,DROPLIST!G:G,DROPLIST!H:H)&amp;RIGHT(C625,3)&amp;"-"&amp;RIGHT(D625,5),_xlfn.XLOOKUP(B:B,DROPLIST!G:G,DROPLIST!H:H)&amp;RIGHT(C625,3)&amp;"-"&amp;_xlfn.XLOOKUP(D:D,Tabela2[SAP Code],Tabela2[Coluna1]))</f>
        <v>-</v>
      </c>
      <c r="Q625" s="88" t="e">
        <f>_xlfn.XLOOKUP(B:B,DROPLIST!G:G,DROPLIST!H:H) &amp; RIGHT(C625,3) &amp; "-" &amp; RIGHT(D625,5) &amp; "-" &amp; IFERROR(LEFT(#REF!, FIND(" ",#REF!)-1),#REF!) &amp; "-" &amp; _xlfn.XLOOKUP(L:L,DROPLIST!D:D,DROPLIST!E:E)</f>
        <v>#REF!</v>
      </c>
      <c r="R625" s="88" t="str">
        <f>IF(N:N&lt;&gt;"APROVADO","N/A",IF(IFERROR(_xlfn.XLOOKUP(P:P,PROJETOS!A:A,PROJETOS!A:A),"INSERIR ID DE PROJETO")="INSERIR ID DE PROJETO","INSERIR ID DE PROJETO","PROJETO INSERIDO"))</f>
        <v>N/A</v>
      </c>
    </row>
    <row r="626" spans="1:18" ht="20.100000000000001" customHeight="1" thickTop="1" thickBot="1" x14ac:dyDescent="0.3">
      <c r="A626" s="109"/>
      <c r="B626" s="84"/>
      <c r="C626" s="84"/>
      <c r="D626" s="115"/>
      <c r="E626" s="132" cm="1">
        <f t="array" ref="E626">_xlfn.XLOOKUP(D626,Tabela2[[#All],[SAP Code]],Tabela2[[#All],[Supplier Name]])</f>
        <v>0</v>
      </c>
      <c r="F626" s="85"/>
      <c r="G626" s="120">
        <v>0</v>
      </c>
      <c r="H626" s="86"/>
      <c r="I626" s="86">
        <v>0</v>
      </c>
      <c r="J626" s="87">
        <f t="shared" si="28"/>
        <v>0</v>
      </c>
      <c r="K626" s="87">
        <f t="shared" si="29"/>
        <v>0</v>
      </c>
      <c r="L626" s="85"/>
      <c r="M626" s="85"/>
      <c r="N626" s="85"/>
      <c r="O626" s="109"/>
      <c r="P626" s="88" t="str">
        <f>IF(D:D&gt;800000000,_xlfn.XLOOKUP(B:B,DROPLIST!G:G,DROPLIST!H:H)&amp;RIGHT(C626,3)&amp;"-"&amp;RIGHT(D626,5),_xlfn.XLOOKUP(B:B,DROPLIST!G:G,DROPLIST!H:H)&amp;RIGHT(C626,3)&amp;"-"&amp;_xlfn.XLOOKUP(D:D,Tabela2[SAP Code],Tabela2[Coluna1]))</f>
        <v>-</v>
      </c>
      <c r="Q626" s="88" t="e">
        <f>_xlfn.XLOOKUP(B:B,DROPLIST!G:G,DROPLIST!H:H) &amp; RIGHT(C626,3) &amp; "-" &amp; RIGHT(D626,5) &amp; "-" &amp; IFERROR(LEFT(#REF!, FIND(" ",#REF!)-1),#REF!) &amp; "-" &amp; _xlfn.XLOOKUP(L:L,DROPLIST!D:D,DROPLIST!E:E)</f>
        <v>#REF!</v>
      </c>
      <c r="R626" s="88" t="str">
        <f>IF(N:N&lt;&gt;"APROVADO","N/A",IF(IFERROR(_xlfn.XLOOKUP(P:P,PROJETOS!A:A,PROJETOS!A:A),"INSERIR ID DE PROJETO")="INSERIR ID DE PROJETO","INSERIR ID DE PROJETO","PROJETO INSERIDO"))</f>
        <v>N/A</v>
      </c>
    </row>
    <row r="627" spans="1:18" ht="20.100000000000001" customHeight="1" thickTop="1" thickBot="1" x14ac:dyDescent="0.3">
      <c r="A627" s="109"/>
      <c r="B627" s="84"/>
      <c r="C627" s="84"/>
      <c r="D627" s="115"/>
      <c r="E627" s="132" cm="1">
        <f t="array" ref="E627">_xlfn.XLOOKUP(D627,Tabela2[[#All],[SAP Code]],Tabela2[[#All],[Supplier Name]])</f>
        <v>0</v>
      </c>
      <c r="F627" s="85"/>
      <c r="G627" s="120">
        <v>0</v>
      </c>
      <c r="H627" s="86"/>
      <c r="I627" s="86">
        <v>0</v>
      </c>
      <c r="J627" s="87">
        <f t="shared" si="28"/>
        <v>0</v>
      </c>
      <c r="K627" s="87">
        <f t="shared" si="29"/>
        <v>0</v>
      </c>
      <c r="L627" s="85"/>
      <c r="M627" s="85"/>
      <c r="N627" s="85"/>
      <c r="O627" s="109"/>
      <c r="P627" s="88" t="str">
        <f>IF(D:D&gt;800000000,_xlfn.XLOOKUP(B:B,DROPLIST!G:G,DROPLIST!H:H)&amp;RIGHT(C627,3)&amp;"-"&amp;RIGHT(D627,5),_xlfn.XLOOKUP(B:B,DROPLIST!G:G,DROPLIST!H:H)&amp;RIGHT(C627,3)&amp;"-"&amp;_xlfn.XLOOKUP(D:D,Tabela2[SAP Code],Tabela2[Coluna1]))</f>
        <v>-</v>
      </c>
      <c r="Q627" s="88" t="e">
        <f>_xlfn.XLOOKUP(B:B,DROPLIST!G:G,DROPLIST!H:H) &amp; RIGHT(C627,3) &amp; "-" &amp; RIGHT(D627,5) &amp; "-" &amp; IFERROR(LEFT(#REF!, FIND(" ",#REF!)-1),#REF!) &amp; "-" &amp; _xlfn.XLOOKUP(L:L,DROPLIST!D:D,DROPLIST!E:E)</f>
        <v>#REF!</v>
      </c>
      <c r="R627" s="88" t="str">
        <f>IF(N:N&lt;&gt;"APROVADO","N/A",IF(IFERROR(_xlfn.XLOOKUP(P:P,PROJETOS!A:A,PROJETOS!A:A),"INSERIR ID DE PROJETO")="INSERIR ID DE PROJETO","INSERIR ID DE PROJETO","PROJETO INSERIDO"))</f>
        <v>N/A</v>
      </c>
    </row>
    <row r="628" spans="1:18" ht="20.100000000000001" customHeight="1" thickTop="1" thickBot="1" x14ac:dyDescent="0.3">
      <c r="A628" s="109"/>
      <c r="B628" s="84"/>
      <c r="C628" s="84"/>
      <c r="D628" s="115"/>
      <c r="E628" s="132" cm="1">
        <f t="array" ref="E628">_xlfn.XLOOKUP(D628,Tabela2[[#All],[SAP Code]],Tabela2[[#All],[Supplier Name]])</f>
        <v>0</v>
      </c>
      <c r="F628" s="85"/>
      <c r="G628" s="120">
        <v>0</v>
      </c>
      <c r="H628" s="86"/>
      <c r="I628" s="86">
        <v>0</v>
      </c>
      <c r="J628" s="87">
        <f t="shared" si="28"/>
        <v>0</v>
      </c>
      <c r="K628" s="87">
        <f t="shared" si="29"/>
        <v>0</v>
      </c>
      <c r="L628" s="85"/>
      <c r="M628" s="85"/>
      <c r="N628" s="85"/>
      <c r="O628" s="109"/>
      <c r="P628" s="88" t="str">
        <f>IF(D:D&gt;800000000,_xlfn.XLOOKUP(B:B,DROPLIST!G:G,DROPLIST!H:H)&amp;RIGHT(C628,3)&amp;"-"&amp;RIGHT(D628,5),_xlfn.XLOOKUP(B:B,DROPLIST!G:G,DROPLIST!H:H)&amp;RIGHT(C628,3)&amp;"-"&amp;_xlfn.XLOOKUP(D:D,Tabela2[SAP Code],Tabela2[Coluna1]))</f>
        <v>-</v>
      </c>
      <c r="Q628" s="88" t="e">
        <f>_xlfn.XLOOKUP(B:B,DROPLIST!G:G,DROPLIST!H:H) &amp; RIGHT(C628,3) &amp; "-" &amp; RIGHT(D628,5) &amp; "-" &amp; IFERROR(LEFT(#REF!, FIND(" ",#REF!)-1),#REF!) &amp; "-" &amp; _xlfn.XLOOKUP(L:L,DROPLIST!D:D,DROPLIST!E:E)</f>
        <v>#REF!</v>
      </c>
      <c r="R628" s="88" t="str">
        <f>IF(N:N&lt;&gt;"APROVADO","N/A",IF(IFERROR(_xlfn.XLOOKUP(P:P,PROJETOS!A:A,PROJETOS!A:A),"INSERIR ID DE PROJETO")="INSERIR ID DE PROJETO","INSERIR ID DE PROJETO","PROJETO INSERIDO"))</f>
        <v>N/A</v>
      </c>
    </row>
    <row r="629" spans="1:18" ht="20.100000000000001" customHeight="1" thickTop="1" thickBot="1" x14ac:dyDescent="0.3">
      <c r="A629" s="109"/>
      <c r="B629" s="84"/>
      <c r="C629" s="84"/>
      <c r="D629" s="115"/>
      <c r="E629" s="132" cm="1">
        <f t="array" ref="E629">_xlfn.XLOOKUP(D629,Tabela2[[#All],[SAP Code]],Tabela2[[#All],[Supplier Name]])</f>
        <v>0</v>
      </c>
      <c r="F629" s="85"/>
      <c r="G629" s="120">
        <v>0</v>
      </c>
      <c r="H629" s="86"/>
      <c r="I629" s="86">
        <v>0</v>
      </c>
      <c r="J629" s="87">
        <f t="shared" si="28"/>
        <v>0</v>
      </c>
      <c r="K629" s="87">
        <f t="shared" si="29"/>
        <v>0</v>
      </c>
      <c r="L629" s="85"/>
      <c r="M629" s="85"/>
      <c r="N629" s="85"/>
      <c r="O629" s="109"/>
      <c r="P629" s="88" t="str">
        <f>IF(D:D&gt;800000000,_xlfn.XLOOKUP(B:B,DROPLIST!G:G,DROPLIST!H:H)&amp;RIGHT(C629,3)&amp;"-"&amp;RIGHT(D629,5),_xlfn.XLOOKUP(B:B,DROPLIST!G:G,DROPLIST!H:H)&amp;RIGHT(C629,3)&amp;"-"&amp;_xlfn.XLOOKUP(D:D,Tabela2[SAP Code],Tabela2[Coluna1]))</f>
        <v>-</v>
      </c>
      <c r="Q629" s="88" t="e">
        <f>_xlfn.XLOOKUP(B:B,DROPLIST!G:G,DROPLIST!H:H) &amp; RIGHT(C629,3) &amp; "-" &amp; RIGHT(D629,5) &amp; "-" &amp; IFERROR(LEFT(#REF!, FIND(" ",#REF!)-1),#REF!) &amp; "-" &amp; _xlfn.XLOOKUP(L:L,DROPLIST!D:D,DROPLIST!E:E)</f>
        <v>#REF!</v>
      </c>
      <c r="R629" s="88" t="str">
        <f>IF(N:N&lt;&gt;"APROVADO","N/A",IF(IFERROR(_xlfn.XLOOKUP(P:P,PROJETOS!A:A,PROJETOS!A:A),"INSERIR ID DE PROJETO")="INSERIR ID DE PROJETO","INSERIR ID DE PROJETO","PROJETO INSERIDO"))</f>
        <v>N/A</v>
      </c>
    </row>
    <row r="630" spans="1:18" ht="20.100000000000001" customHeight="1" thickTop="1" thickBot="1" x14ac:dyDescent="0.3">
      <c r="A630" s="109"/>
      <c r="B630" s="84"/>
      <c r="C630" s="84"/>
      <c r="D630" s="115"/>
      <c r="E630" s="132" cm="1">
        <f t="array" ref="E630">_xlfn.XLOOKUP(D630,Tabela2[[#All],[SAP Code]],Tabela2[[#All],[Supplier Name]])</f>
        <v>0</v>
      </c>
      <c r="F630" s="85"/>
      <c r="G630" s="120">
        <v>0</v>
      </c>
      <c r="H630" s="86"/>
      <c r="I630" s="86">
        <v>0</v>
      </c>
      <c r="J630" s="87">
        <f t="shared" si="28"/>
        <v>0</v>
      </c>
      <c r="K630" s="87">
        <f t="shared" si="29"/>
        <v>0</v>
      </c>
      <c r="L630" s="85"/>
      <c r="M630" s="85"/>
      <c r="N630" s="85"/>
      <c r="O630" s="109"/>
      <c r="P630" s="88" t="str">
        <f>IF(D:D&gt;800000000,_xlfn.XLOOKUP(B:B,DROPLIST!G:G,DROPLIST!H:H)&amp;RIGHT(C630,3)&amp;"-"&amp;RIGHT(D630,5),_xlfn.XLOOKUP(B:B,DROPLIST!G:G,DROPLIST!H:H)&amp;RIGHT(C630,3)&amp;"-"&amp;_xlfn.XLOOKUP(D:D,Tabela2[SAP Code],Tabela2[Coluna1]))</f>
        <v>-</v>
      </c>
      <c r="Q630" s="88" t="e">
        <f>_xlfn.XLOOKUP(B:B,DROPLIST!G:G,DROPLIST!H:H) &amp; RIGHT(C630,3) &amp; "-" &amp; RIGHT(D630,5) &amp; "-" &amp; IFERROR(LEFT(#REF!, FIND(" ",#REF!)-1),#REF!) &amp; "-" &amp; _xlfn.XLOOKUP(L:L,DROPLIST!D:D,DROPLIST!E:E)</f>
        <v>#REF!</v>
      </c>
      <c r="R630" s="88" t="str">
        <f>IF(N:N&lt;&gt;"APROVADO","N/A",IF(IFERROR(_xlfn.XLOOKUP(P:P,PROJETOS!A:A,PROJETOS!A:A),"INSERIR ID DE PROJETO")="INSERIR ID DE PROJETO","INSERIR ID DE PROJETO","PROJETO INSERIDO"))</f>
        <v>N/A</v>
      </c>
    </row>
    <row r="631" spans="1:18" ht="20.100000000000001" customHeight="1" thickTop="1" thickBot="1" x14ac:dyDescent="0.3">
      <c r="A631" s="109"/>
      <c r="B631" s="84"/>
      <c r="C631" s="84"/>
      <c r="D631" s="115"/>
      <c r="E631" s="132" cm="1">
        <f t="array" ref="E631">_xlfn.XLOOKUP(D631,Tabela2[[#All],[SAP Code]],Tabela2[[#All],[Supplier Name]])</f>
        <v>0</v>
      </c>
      <c r="F631" s="85"/>
      <c r="G631" s="120">
        <v>0</v>
      </c>
      <c r="H631" s="86"/>
      <c r="I631" s="86">
        <v>0</v>
      </c>
      <c r="J631" s="87">
        <f t="shared" si="28"/>
        <v>0</v>
      </c>
      <c r="K631" s="87">
        <f t="shared" si="29"/>
        <v>0</v>
      </c>
      <c r="L631" s="85"/>
      <c r="M631" s="85"/>
      <c r="N631" s="85"/>
      <c r="O631" s="109"/>
      <c r="P631" s="88" t="str">
        <f>IF(D:D&gt;800000000,_xlfn.XLOOKUP(B:B,DROPLIST!G:G,DROPLIST!H:H)&amp;RIGHT(C631,3)&amp;"-"&amp;RIGHT(D631,5),_xlfn.XLOOKUP(B:B,DROPLIST!G:G,DROPLIST!H:H)&amp;RIGHT(C631,3)&amp;"-"&amp;_xlfn.XLOOKUP(D:D,Tabela2[SAP Code],Tabela2[Coluna1]))</f>
        <v>-</v>
      </c>
      <c r="Q631" s="88" t="e">
        <f>_xlfn.XLOOKUP(B:B,DROPLIST!G:G,DROPLIST!H:H) &amp; RIGHT(C631,3) &amp; "-" &amp; RIGHT(D631,5) &amp; "-" &amp; IFERROR(LEFT(#REF!, FIND(" ",#REF!)-1),#REF!) &amp; "-" &amp; _xlfn.XLOOKUP(L:L,DROPLIST!D:D,DROPLIST!E:E)</f>
        <v>#REF!</v>
      </c>
      <c r="R631" s="88" t="str">
        <f>IF(N:N&lt;&gt;"APROVADO","N/A",IF(IFERROR(_xlfn.XLOOKUP(P:P,PROJETOS!A:A,PROJETOS!A:A),"INSERIR ID DE PROJETO")="INSERIR ID DE PROJETO","INSERIR ID DE PROJETO","PROJETO INSERIDO"))</f>
        <v>N/A</v>
      </c>
    </row>
    <row r="632" spans="1:18" ht="20.100000000000001" customHeight="1" thickTop="1" thickBot="1" x14ac:dyDescent="0.3">
      <c r="A632" s="109"/>
      <c r="B632" s="84"/>
      <c r="C632" s="84"/>
      <c r="D632" s="115"/>
      <c r="E632" s="132" cm="1">
        <f t="array" ref="E632">_xlfn.XLOOKUP(D632,Tabela2[[#All],[SAP Code]],Tabela2[[#All],[Supplier Name]])</f>
        <v>0</v>
      </c>
      <c r="F632" s="85"/>
      <c r="G632" s="120">
        <v>0</v>
      </c>
      <c r="H632" s="86"/>
      <c r="I632" s="86">
        <v>0</v>
      </c>
      <c r="J632" s="87">
        <f t="shared" si="28"/>
        <v>0</v>
      </c>
      <c r="K632" s="87">
        <f t="shared" si="29"/>
        <v>0</v>
      </c>
      <c r="L632" s="85"/>
      <c r="M632" s="85"/>
      <c r="N632" s="85"/>
      <c r="O632" s="109"/>
      <c r="P632" s="88" t="str">
        <f>IF(D:D&gt;800000000,_xlfn.XLOOKUP(B:B,DROPLIST!G:G,DROPLIST!H:H)&amp;RIGHT(C632,3)&amp;"-"&amp;RIGHT(D632,5),_xlfn.XLOOKUP(B:B,DROPLIST!G:G,DROPLIST!H:H)&amp;RIGHT(C632,3)&amp;"-"&amp;_xlfn.XLOOKUP(D:D,Tabela2[SAP Code],Tabela2[Coluna1]))</f>
        <v>-</v>
      </c>
      <c r="Q632" s="88" t="e">
        <f>_xlfn.XLOOKUP(B:B,DROPLIST!G:G,DROPLIST!H:H) &amp; RIGHT(C632,3) &amp; "-" &amp; RIGHT(D632,5) &amp; "-" &amp; IFERROR(LEFT(#REF!, FIND(" ",#REF!)-1),#REF!) &amp; "-" &amp; _xlfn.XLOOKUP(L:L,DROPLIST!D:D,DROPLIST!E:E)</f>
        <v>#REF!</v>
      </c>
      <c r="R632" s="88" t="str">
        <f>IF(N:N&lt;&gt;"APROVADO","N/A",IF(IFERROR(_xlfn.XLOOKUP(P:P,PROJETOS!A:A,PROJETOS!A:A),"INSERIR ID DE PROJETO")="INSERIR ID DE PROJETO","INSERIR ID DE PROJETO","PROJETO INSERIDO"))</f>
        <v>N/A</v>
      </c>
    </row>
    <row r="633" spans="1:18" ht="20.100000000000001" customHeight="1" thickTop="1" thickBot="1" x14ac:dyDescent="0.3">
      <c r="A633" s="109"/>
      <c r="B633" s="84"/>
      <c r="C633" s="84"/>
      <c r="D633" s="115"/>
      <c r="E633" s="132" cm="1">
        <f t="array" ref="E633">_xlfn.XLOOKUP(D633,Tabela2[[#All],[SAP Code]],Tabela2[[#All],[Supplier Name]])</f>
        <v>0</v>
      </c>
      <c r="F633" s="85"/>
      <c r="G633" s="120">
        <v>0</v>
      </c>
      <c r="H633" s="86"/>
      <c r="I633" s="86">
        <v>0</v>
      </c>
      <c r="J633" s="87">
        <f t="shared" si="28"/>
        <v>0</v>
      </c>
      <c r="K633" s="87">
        <f t="shared" si="29"/>
        <v>0</v>
      </c>
      <c r="L633" s="85"/>
      <c r="M633" s="85"/>
      <c r="N633" s="85"/>
      <c r="O633" s="109"/>
      <c r="P633" s="88" t="str">
        <f>IF(D:D&gt;800000000,_xlfn.XLOOKUP(B:B,DROPLIST!G:G,DROPLIST!H:H)&amp;RIGHT(C633,3)&amp;"-"&amp;RIGHT(D633,5),_xlfn.XLOOKUP(B:B,DROPLIST!G:G,DROPLIST!H:H)&amp;RIGHT(C633,3)&amp;"-"&amp;_xlfn.XLOOKUP(D:D,Tabela2[SAP Code],Tabela2[Coluna1]))</f>
        <v>-</v>
      </c>
      <c r="Q633" s="88" t="e">
        <f>_xlfn.XLOOKUP(B:B,DROPLIST!G:G,DROPLIST!H:H) &amp; RIGHT(C633,3) &amp; "-" &amp; RIGHT(D633,5) &amp; "-" &amp; IFERROR(LEFT(#REF!, FIND(" ",#REF!)-1),#REF!) &amp; "-" &amp; _xlfn.XLOOKUP(L:L,DROPLIST!D:D,DROPLIST!E:E)</f>
        <v>#REF!</v>
      </c>
      <c r="R633" s="88" t="str">
        <f>IF(N:N&lt;&gt;"APROVADO","N/A",IF(IFERROR(_xlfn.XLOOKUP(P:P,PROJETOS!A:A,PROJETOS!A:A),"INSERIR ID DE PROJETO")="INSERIR ID DE PROJETO","INSERIR ID DE PROJETO","PROJETO INSERIDO"))</f>
        <v>N/A</v>
      </c>
    </row>
    <row r="634" spans="1:18" ht="20.100000000000001" customHeight="1" thickTop="1" thickBot="1" x14ac:dyDescent="0.3">
      <c r="A634" s="109"/>
      <c r="B634" s="84"/>
      <c r="C634" s="84"/>
      <c r="D634" s="115"/>
      <c r="E634" s="132" cm="1">
        <f t="array" ref="E634">_xlfn.XLOOKUP(D634,Tabela2[[#All],[SAP Code]],Tabela2[[#All],[Supplier Name]])</f>
        <v>0</v>
      </c>
      <c r="F634" s="85"/>
      <c r="G634" s="120">
        <v>0</v>
      </c>
      <c r="H634" s="86"/>
      <c r="I634" s="86">
        <v>0</v>
      </c>
      <c r="J634" s="87">
        <f t="shared" si="28"/>
        <v>0</v>
      </c>
      <c r="K634" s="87">
        <f t="shared" si="29"/>
        <v>0</v>
      </c>
      <c r="L634" s="85"/>
      <c r="M634" s="85"/>
      <c r="N634" s="85"/>
      <c r="O634" s="109"/>
      <c r="P634" s="88" t="str">
        <f>IF(D:D&gt;800000000,_xlfn.XLOOKUP(B:B,DROPLIST!G:G,DROPLIST!H:H)&amp;RIGHT(C634,3)&amp;"-"&amp;RIGHT(D634,5),_xlfn.XLOOKUP(B:B,DROPLIST!G:G,DROPLIST!H:H)&amp;RIGHT(C634,3)&amp;"-"&amp;_xlfn.XLOOKUP(D:D,Tabela2[SAP Code],Tabela2[Coluna1]))</f>
        <v>-</v>
      </c>
      <c r="Q634" s="88" t="e">
        <f>_xlfn.XLOOKUP(B:B,DROPLIST!G:G,DROPLIST!H:H) &amp; RIGHT(C634,3) &amp; "-" &amp; RIGHT(D634,5) &amp; "-" &amp; IFERROR(LEFT(#REF!, FIND(" ",#REF!)-1),#REF!) &amp; "-" &amp; _xlfn.XLOOKUP(L:L,DROPLIST!D:D,DROPLIST!E:E)</f>
        <v>#REF!</v>
      </c>
      <c r="R634" s="88" t="str">
        <f>IF(N:N&lt;&gt;"APROVADO","N/A",IF(IFERROR(_xlfn.XLOOKUP(P:P,PROJETOS!A:A,PROJETOS!A:A),"INSERIR ID DE PROJETO")="INSERIR ID DE PROJETO","INSERIR ID DE PROJETO","PROJETO INSERIDO"))</f>
        <v>N/A</v>
      </c>
    </row>
    <row r="635" spans="1:18" ht="20.100000000000001" customHeight="1" thickTop="1" thickBot="1" x14ac:dyDescent="0.3">
      <c r="A635" s="109"/>
      <c r="B635" s="84"/>
      <c r="C635" s="84"/>
      <c r="D635" s="115"/>
      <c r="E635" s="132" cm="1">
        <f t="array" ref="E635">_xlfn.XLOOKUP(D635,Tabela2[[#All],[SAP Code]],Tabela2[[#All],[Supplier Name]])</f>
        <v>0</v>
      </c>
      <c r="F635" s="85"/>
      <c r="G635" s="120">
        <v>0</v>
      </c>
      <c r="H635" s="86"/>
      <c r="I635" s="86">
        <v>0</v>
      </c>
      <c r="J635" s="87">
        <f t="shared" si="28"/>
        <v>0</v>
      </c>
      <c r="K635" s="87">
        <f t="shared" si="29"/>
        <v>0</v>
      </c>
      <c r="L635" s="85"/>
      <c r="M635" s="85"/>
      <c r="N635" s="85"/>
      <c r="O635" s="109"/>
      <c r="P635" s="88" t="str">
        <f>IF(D:D&gt;800000000,_xlfn.XLOOKUP(B:B,DROPLIST!G:G,DROPLIST!H:H)&amp;RIGHT(C635,3)&amp;"-"&amp;RIGHT(D635,5),_xlfn.XLOOKUP(B:B,DROPLIST!G:G,DROPLIST!H:H)&amp;RIGHT(C635,3)&amp;"-"&amp;_xlfn.XLOOKUP(D:D,Tabela2[SAP Code],Tabela2[Coluna1]))</f>
        <v>-</v>
      </c>
      <c r="Q635" s="88" t="e">
        <f>_xlfn.XLOOKUP(B:B,DROPLIST!G:G,DROPLIST!H:H) &amp; RIGHT(C635,3) &amp; "-" &amp; RIGHT(D635,5) &amp; "-" &amp; IFERROR(LEFT(#REF!, FIND(" ",#REF!)-1),#REF!) &amp; "-" &amp; _xlfn.XLOOKUP(L:L,DROPLIST!D:D,DROPLIST!E:E)</f>
        <v>#REF!</v>
      </c>
      <c r="R635" s="88" t="str">
        <f>IF(N:N&lt;&gt;"APROVADO","N/A",IF(IFERROR(_xlfn.XLOOKUP(P:P,PROJETOS!A:A,PROJETOS!A:A),"INSERIR ID DE PROJETO")="INSERIR ID DE PROJETO","INSERIR ID DE PROJETO","PROJETO INSERIDO"))</f>
        <v>N/A</v>
      </c>
    </row>
    <row r="636" spans="1:18" ht="20.100000000000001" customHeight="1" thickTop="1" thickBot="1" x14ac:dyDescent="0.3">
      <c r="A636" s="109"/>
      <c r="B636" s="84"/>
      <c r="C636" s="84"/>
      <c r="D636" s="115"/>
      <c r="E636" s="132" cm="1">
        <f t="array" ref="E636">_xlfn.XLOOKUP(D636,Tabela2[[#All],[SAP Code]],Tabela2[[#All],[Supplier Name]])</f>
        <v>0</v>
      </c>
      <c r="F636" s="85"/>
      <c r="G636" s="120">
        <v>0</v>
      </c>
      <c r="H636" s="86"/>
      <c r="I636" s="86">
        <v>0</v>
      </c>
      <c r="J636" s="87">
        <f t="shared" ref="J636:J699" si="30">H636-I636</f>
        <v>0</v>
      </c>
      <c r="K636" s="87">
        <f t="shared" si="29"/>
        <v>0</v>
      </c>
      <c r="L636" s="85"/>
      <c r="M636" s="85"/>
      <c r="N636" s="85"/>
      <c r="O636" s="109"/>
      <c r="P636" s="88" t="str">
        <f>IF(D:D&gt;800000000,_xlfn.XLOOKUP(B:B,DROPLIST!G:G,DROPLIST!H:H)&amp;RIGHT(C636,3)&amp;"-"&amp;RIGHT(D636,5),_xlfn.XLOOKUP(B:B,DROPLIST!G:G,DROPLIST!H:H)&amp;RIGHT(C636,3)&amp;"-"&amp;_xlfn.XLOOKUP(D:D,Tabela2[SAP Code],Tabela2[Coluna1]))</f>
        <v>-</v>
      </c>
      <c r="Q636" s="88" t="e">
        <f>_xlfn.XLOOKUP(B:B,DROPLIST!G:G,DROPLIST!H:H) &amp; RIGHT(C636,3) &amp; "-" &amp; RIGHT(D636,5) &amp; "-" &amp; IFERROR(LEFT(#REF!, FIND(" ",#REF!)-1),#REF!) &amp; "-" &amp; _xlfn.XLOOKUP(L:L,DROPLIST!D:D,DROPLIST!E:E)</f>
        <v>#REF!</v>
      </c>
      <c r="R636" s="88" t="str">
        <f>IF(N:N&lt;&gt;"APROVADO","N/A",IF(IFERROR(_xlfn.XLOOKUP(P:P,PROJETOS!A:A,PROJETOS!A:A),"INSERIR ID DE PROJETO")="INSERIR ID DE PROJETO","INSERIR ID DE PROJETO","PROJETO INSERIDO"))</f>
        <v>N/A</v>
      </c>
    </row>
    <row r="637" spans="1:18" ht="20.100000000000001" customHeight="1" thickTop="1" thickBot="1" x14ac:dyDescent="0.3">
      <c r="A637" s="109"/>
      <c r="B637" s="84"/>
      <c r="C637" s="84"/>
      <c r="D637" s="115"/>
      <c r="E637" s="132" cm="1">
        <f t="array" ref="E637">_xlfn.XLOOKUP(D637,Tabela2[[#All],[SAP Code]],Tabela2[[#All],[Supplier Name]])</f>
        <v>0</v>
      </c>
      <c r="F637" s="85"/>
      <c r="G637" s="120">
        <v>0</v>
      </c>
      <c r="H637" s="86"/>
      <c r="I637" s="86">
        <v>0</v>
      </c>
      <c r="J637" s="87">
        <f t="shared" si="30"/>
        <v>0</v>
      </c>
      <c r="K637" s="87">
        <f t="shared" si="29"/>
        <v>0</v>
      </c>
      <c r="L637" s="85"/>
      <c r="M637" s="85"/>
      <c r="N637" s="85"/>
      <c r="O637" s="109"/>
      <c r="P637" s="88" t="str">
        <f>IF(D:D&gt;800000000,_xlfn.XLOOKUP(B:B,DROPLIST!G:G,DROPLIST!H:H)&amp;RIGHT(C637,3)&amp;"-"&amp;RIGHT(D637,5),_xlfn.XLOOKUP(B:B,DROPLIST!G:G,DROPLIST!H:H)&amp;RIGHT(C637,3)&amp;"-"&amp;_xlfn.XLOOKUP(D:D,Tabela2[SAP Code],Tabela2[Coluna1]))</f>
        <v>-</v>
      </c>
      <c r="Q637" s="88" t="e">
        <f>_xlfn.XLOOKUP(B:B,DROPLIST!G:G,DROPLIST!H:H) &amp; RIGHT(C637,3) &amp; "-" &amp; RIGHT(D637,5) &amp; "-" &amp; IFERROR(LEFT(#REF!, FIND(" ",#REF!)-1),#REF!) &amp; "-" &amp; _xlfn.XLOOKUP(L:L,DROPLIST!D:D,DROPLIST!E:E)</f>
        <v>#REF!</v>
      </c>
      <c r="R637" s="88" t="str">
        <f>IF(N:N&lt;&gt;"APROVADO","N/A",IF(IFERROR(_xlfn.XLOOKUP(P:P,PROJETOS!A:A,PROJETOS!A:A),"INSERIR ID DE PROJETO")="INSERIR ID DE PROJETO","INSERIR ID DE PROJETO","PROJETO INSERIDO"))</f>
        <v>N/A</v>
      </c>
    </row>
    <row r="638" spans="1:18" ht="20.100000000000001" customHeight="1" thickTop="1" thickBot="1" x14ac:dyDescent="0.3">
      <c r="A638" s="109"/>
      <c r="B638" s="84"/>
      <c r="C638" s="84"/>
      <c r="D638" s="115"/>
      <c r="E638" s="132" cm="1">
        <f t="array" ref="E638">_xlfn.XLOOKUP(D638,Tabela2[[#All],[SAP Code]],Tabela2[[#All],[Supplier Name]])</f>
        <v>0</v>
      </c>
      <c r="F638" s="85"/>
      <c r="G638" s="120">
        <v>0</v>
      </c>
      <c r="H638" s="86"/>
      <c r="I638" s="86">
        <v>0</v>
      </c>
      <c r="J638" s="87">
        <f t="shared" si="30"/>
        <v>0</v>
      </c>
      <c r="K638" s="87">
        <f t="shared" si="29"/>
        <v>0</v>
      </c>
      <c r="L638" s="85"/>
      <c r="M638" s="85"/>
      <c r="N638" s="85"/>
      <c r="O638" s="109"/>
      <c r="P638" s="88" t="str">
        <f>IF(D:D&gt;800000000,_xlfn.XLOOKUP(B:B,DROPLIST!G:G,DROPLIST!H:H)&amp;RIGHT(C638,3)&amp;"-"&amp;RIGHT(D638,5),_xlfn.XLOOKUP(B:B,DROPLIST!G:G,DROPLIST!H:H)&amp;RIGHT(C638,3)&amp;"-"&amp;_xlfn.XLOOKUP(D:D,Tabela2[SAP Code],Tabela2[Coluna1]))</f>
        <v>-</v>
      </c>
      <c r="Q638" s="88" t="e">
        <f>_xlfn.XLOOKUP(B:B,DROPLIST!G:G,DROPLIST!H:H) &amp; RIGHT(C638,3) &amp; "-" &amp; RIGHT(D638,5) &amp; "-" &amp; IFERROR(LEFT(#REF!, FIND(" ",#REF!)-1),#REF!) &amp; "-" &amp; _xlfn.XLOOKUP(L:L,DROPLIST!D:D,DROPLIST!E:E)</f>
        <v>#REF!</v>
      </c>
      <c r="R638" s="88" t="str">
        <f>IF(N:N&lt;&gt;"APROVADO","N/A",IF(IFERROR(_xlfn.XLOOKUP(P:P,PROJETOS!A:A,PROJETOS!A:A),"INSERIR ID DE PROJETO")="INSERIR ID DE PROJETO","INSERIR ID DE PROJETO","PROJETO INSERIDO"))</f>
        <v>N/A</v>
      </c>
    </row>
    <row r="639" spans="1:18" ht="20.100000000000001" customHeight="1" thickTop="1" thickBot="1" x14ac:dyDescent="0.3">
      <c r="A639" s="109"/>
      <c r="B639" s="84"/>
      <c r="C639" s="84"/>
      <c r="D639" s="115"/>
      <c r="E639" s="132" cm="1">
        <f t="array" ref="E639">_xlfn.XLOOKUP(D639,Tabela2[[#All],[SAP Code]],Tabela2[[#All],[Supplier Name]])</f>
        <v>0</v>
      </c>
      <c r="F639" s="85"/>
      <c r="G639" s="120">
        <v>0</v>
      </c>
      <c r="H639" s="86"/>
      <c r="I639" s="86">
        <v>0</v>
      </c>
      <c r="J639" s="87">
        <f t="shared" si="30"/>
        <v>0</v>
      </c>
      <c r="K639" s="87">
        <f t="shared" si="29"/>
        <v>0</v>
      </c>
      <c r="L639" s="85"/>
      <c r="M639" s="85"/>
      <c r="N639" s="85"/>
      <c r="O639" s="109"/>
      <c r="P639" s="88" t="str">
        <f>IF(D:D&gt;800000000,_xlfn.XLOOKUP(B:B,DROPLIST!G:G,DROPLIST!H:H)&amp;RIGHT(C639,3)&amp;"-"&amp;RIGHT(D639,5),_xlfn.XLOOKUP(B:B,DROPLIST!G:G,DROPLIST!H:H)&amp;RIGHT(C639,3)&amp;"-"&amp;_xlfn.XLOOKUP(D:D,Tabela2[SAP Code],Tabela2[Coluna1]))</f>
        <v>-</v>
      </c>
      <c r="Q639" s="88" t="e">
        <f>_xlfn.XLOOKUP(B:B,DROPLIST!G:G,DROPLIST!H:H) &amp; RIGHT(C639,3) &amp; "-" &amp; RIGHT(D639,5) &amp; "-" &amp; IFERROR(LEFT(#REF!, FIND(" ",#REF!)-1),#REF!) &amp; "-" &amp; _xlfn.XLOOKUP(L:L,DROPLIST!D:D,DROPLIST!E:E)</f>
        <v>#REF!</v>
      </c>
      <c r="R639" s="88" t="str">
        <f>IF(N:N&lt;&gt;"APROVADO","N/A",IF(IFERROR(_xlfn.XLOOKUP(P:P,PROJETOS!A:A,PROJETOS!A:A),"INSERIR ID DE PROJETO")="INSERIR ID DE PROJETO","INSERIR ID DE PROJETO","PROJETO INSERIDO"))</f>
        <v>N/A</v>
      </c>
    </row>
    <row r="640" spans="1:18" ht="20.100000000000001" customHeight="1" thickTop="1" thickBot="1" x14ac:dyDescent="0.3">
      <c r="A640" s="109"/>
      <c r="B640" s="84"/>
      <c r="C640" s="84"/>
      <c r="D640" s="115"/>
      <c r="E640" s="132" cm="1">
        <f t="array" ref="E640">_xlfn.XLOOKUP(D640,Tabela2[[#All],[SAP Code]],Tabela2[[#All],[Supplier Name]])</f>
        <v>0</v>
      </c>
      <c r="F640" s="85"/>
      <c r="G640" s="120">
        <v>0</v>
      </c>
      <c r="H640" s="86"/>
      <c r="I640" s="86">
        <v>0</v>
      </c>
      <c r="J640" s="87">
        <f t="shared" si="30"/>
        <v>0</v>
      </c>
      <c r="K640" s="87">
        <f t="shared" si="29"/>
        <v>0</v>
      </c>
      <c r="L640" s="85"/>
      <c r="M640" s="85"/>
      <c r="N640" s="85"/>
      <c r="O640" s="109"/>
      <c r="P640" s="88" t="str">
        <f>IF(D:D&gt;800000000,_xlfn.XLOOKUP(B:B,DROPLIST!G:G,DROPLIST!H:H)&amp;RIGHT(C640,3)&amp;"-"&amp;RIGHT(D640,5),_xlfn.XLOOKUP(B:B,DROPLIST!G:G,DROPLIST!H:H)&amp;RIGHT(C640,3)&amp;"-"&amp;_xlfn.XLOOKUP(D:D,Tabela2[SAP Code],Tabela2[Coluna1]))</f>
        <v>-</v>
      </c>
      <c r="Q640" s="88" t="e">
        <f>_xlfn.XLOOKUP(B:B,DROPLIST!G:G,DROPLIST!H:H) &amp; RIGHT(C640,3) &amp; "-" &amp; RIGHT(D640,5) &amp; "-" &amp; IFERROR(LEFT(#REF!, FIND(" ",#REF!)-1),#REF!) &amp; "-" &amp; _xlfn.XLOOKUP(L:L,DROPLIST!D:D,DROPLIST!E:E)</f>
        <v>#REF!</v>
      </c>
      <c r="R640" s="88" t="str">
        <f>IF(N:N&lt;&gt;"APROVADO","N/A",IF(IFERROR(_xlfn.XLOOKUP(P:P,PROJETOS!A:A,PROJETOS!A:A),"INSERIR ID DE PROJETO")="INSERIR ID DE PROJETO","INSERIR ID DE PROJETO","PROJETO INSERIDO"))</f>
        <v>N/A</v>
      </c>
    </row>
    <row r="641" spans="1:18" ht="20.100000000000001" customHeight="1" thickTop="1" thickBot="1" x14ac:dyDescent="0.3">
      <c r="A641" s="109"/>
      <c r="B641" s="84"/>
      <c r="C641" s="84"/>
      <c r="D641" s="115"/>
      <c r="E641" s="132" cm="1">
        <f t="array" ref="E641">_xlfn.XLOOKUP(D641,Tabela2[[#All],[SAP Code]],Tabela2[[#All],[Supplier Name]])</f>
        <v>0</v>
      </c>
      <c r="F641" s="85"/>
      <c r="G641" s="120">
        <v>0</v>
      </c>
      <c r="H641" s="86"/>
      <c r="I641" s="86">
        <v>0</v>
      </c>
      <c r="J641" s="87">
        <f t="shared" si="30"/>
        <v>0</v>
      </c>
      <c r="K641" s="87">
        <f t="shared" si="29"/>
        <v>0</v>
      </c>
      <c r="L641" s="85"/>
      <c r="M641" s="85"/>
      <c r="N641" s="85"/>
      <c r="O641" s="109"/>
      <c r="P641" s="88" t="str">
        <f>IF(D:D&gt;800000000,_xlfn.XLOOKUP(B:B,DROPLIST!G:G,DROPLIST!H:H)&amp;RIGHT(C641,3)&amp;"-"&amp;RIGHT(D641,5),_xlfn.XLOOKUP(B:B,DROPLIST!G:G,DROPLIST!H:H)&amp;RIGHT(C641,3)&amp;"-"&amp;_xlfn.XLOOKUP(D:D,Tabela2[SAP Code],Tabela2[Coluna1]))</f>
        <v>-</v>
      </c>
      <c r="Q641" s="88" t="e">
        <f>_xlfn.XLOOKUP(B:B,DROPLIST!G:G,DROPLIST!H:H) &amp; RIGHT(C641,3) &amp; "-" &amp; RIGHT(D641,5) &amp; "-" &amp; IFERROR(LEFT(#REF!, FIND(" ",#REF!)-1),#REF!) &amp; "-" &amp; _xlfn.XLOOKUP(L:L,DROPLIST!D:D,DROPLIST!E:E)</f>
        <v>#REF!</v>
      </c>
      <c r="R641" s="88" t="str">
        <f>IF(N:N&lt;&gt;"APROVADO","N/A",IF(IFERROR(_xlfn.XLOOKUP(P:P,PROJETOS!A:A,PROJETOS!A:A),"INSERIR ID DE PROJETO")="INSERIR ID DE PROJETO","INSERIR ID DE PROJETO","PROJETO INSERIDO"))</f>
        <v>N/A</v>
      </c>
    </row>
    <row r="642" spans="1:18" ht="20.100000000000001" customHeight="1" thickTop="1" thickBot="1" x14ac:dyDescent="0.3">
      <c r="A642" s="109"/>
      <c r="B642" s="84"/>
      <c r="C642" s="84"/>
      <c r="D642" s="115"/>
      <c r="E642" s="132" cm="1">
        <f t="array" ref="E642">_xlfn.XLOOKUP(D642,Tabela2[[#All],[SAP Code]],Tabela2[[#All],[Supplier Name]])</f>
        <v>0</v>
      </c>
      <c r="F642" s="85"/>
      <c r="G642" s="120">
        <v>0</v>
      </c>
      <c r="H642" s="86"/>
      <c r="I642" s="86">
        <v>0</v>
      </c>
      <c r="J642" s="87">
        <f t="shared" si="30"/>
        <v>0</v>
      </c>
      <c r="K642" s="87">
        <f t="shared" si="29"/>
        <v>0</v>
      </c>
      <c r="L642" s="85"/>
      <c r="M642" s="85"/>
      <c r="N642" s="85"/>
      <c r="O642" s="109"/>
      <c r="P642" s="88" t="str">
        <f>IF(D:D&gt;800000000,_xlfn.XLOOKUP(B:B,DROPLIST!G:G,DROPLIST!H:H)&amp;RIGHT(C642,3)&amp;"-"&amp;RIGHT(D642,5),_xlfn.XLOOKUP(B:B,DROPLIST!G:G,DROPLIST!H:H)&amp;RIGHT(C642,3)&amp;"-"&amp;_xlfn.XLOOKUP(D:D,Tabela2[SAP Code],Tabela2[Coluna1]))</f>
        <v>-</v>
      </c>
      <c r="Q642" s="88" t="e">
        <f>_xlfn.XLOOKUP(B:B,DROPLIST!G:G,DROPLIST!H:H) &amp; RIGHT(C642,3) &amp; "-" &amp; RIGHT(D642,5) &amp; "-" &amp; IFERROR(LEFT(#REF!, FIND(" ",#REF!)-1),#REF!) &amp; "-" &amp; _xlfn.XLOOKUP(L:L,DROPLIST!D:D,DROPLIST!E:E)</f>
        <v>#REF!</v>
      </c>
      <c r="R642" s="88" t="str">
        <f>IF(N:N&lt;&gt;"APROVADO","N/A",IF(IFERROR(_xlfn.XLOOKUP(P:P,PROJETOS!A:A,PROJETOS!A:A),"INSERIR ID DE PROJETO")="INSERIR ID DE PROJETO","INSERIR ID DE PROJETO","PROJETO INSERIDO"))</f>
        <v>N/A</v>
      </c>
    </row>
    <row r="643" spans="1:18" ht="20.100000000000001" customHeight="1" thickTop="1" thickBot="1" x14ac:dyDescent="0.3">
      <c r="A643" s="109"/>
      <c r="B643" s="84"/>
      <c r="C643" s="84"/>
      <c r="D643" s="115"/>
      <c r="E643" s="132" cm="1">
        <f t="array" ref="E643">_xlfn.XLOOKUP(D643,Tabela2[[#All],[SAP Code]],Tabela2[[#All],[Supplier Name]])</f>
        <v>0</v>
      </c>
      <c r="F643" s="85"/>
      <c r="G643" s="120">
        <v>0</v>
      </c>
      <c r="H643" s="86"/>
      <c r="I643" s="86">
        <v>0</v>
      </c>
      <c r="J643" s="87">
        <f t="shared" si="30"/>
        <v>0</v>
      </c>
      <c r="K643" s="87">
        <f t="shared" si="29"/>
        <v>0</v>
      </c>
      <c r="L643" s="85"/>
      <c r="M643" s="85"/>
      <c r="N643" s="85"/>
      <c r="O643" s="109"/>
      <c r="P643" s="88" t="str">
        <f>IF(D:D&gt;800000000,_xlfn.XLOOKUP(B:B,DROPLIST!G:G,DROPLIST!H:H)&amp;RIGHT(C643,3)&amp;"-"&amp;RIGHT(D643,5),_xlfn.XLOOKUP(B:B,DROPLIST!G:G,DROPLIST!H:H)&amp;RIGHT(C643,3)&amp;"-"&amp;_xlfn.XLOOKUP(D:D,Tabela2[SAP Code],Tabela2[Coluna1]))</f>
        <v>-</v>
      </c>
      <c r="Q643" s="88" t="e">
        <f>_xlfn.XLOOKUP(B:B,DROPLIST!G:G,DROPLIST!H:H) &amp; RIGHT(C643,3) &amp; "-" &amp; RIGHT(D643,5) &amp; "-" &amp; IFERROR(LEFT(#REF!, FIND(" ",#REF!)-1),#REF!) &amp; "-" &amp; _xlfn.XLOOKUP(L:L,DROPLIST!D:D,DROPLIST!E:E)</f>
        <v>#REF!</v>
      </c>
      <c r="R643" s="88" t="str">
        <f>IF(N:N&lt;&gt;"APROVADO","N/A",IF(IFERROR(_xlfn.XLOOKUP(P:P,PROJETOS!A:A,PROJETOS!A:A),"INSERIR ID DE PROJETO")="INSERIR ID DE PROJETO","INSERIR ID DE PROJETO","PROJETO INSERIDO"))</f>
        <v>N/A</v>
      </c>
    </row>
    <row r="644" spans="1:18" ht="20.100000000000001" customHeight="1" thickTop="1" thickBot="1" x14ac:dyDescent="0.3">
      <c r="A644" s="109"/>
      <c r="B644" s="84"/>
      <c r="C644" s="84"/>
      <c r="D644" s="115"/>
      <c r="E644" s="132" cm="1">
        <f t="array" ref="E644">_xlfn.XLOOKUP(D644,Tabela2[[#All],[SAP Code]],Tabela2[[#All],[Supplier Name]])</f>
        <v>0</v>
      </c>
      <c r="F644" s="85"/>
      <c r="G644" s="120">
        <v>0</v>
      </c>
      <c r="H644" s="86"/>
      <c r="I644" s="86">
        <v>0</v>
      </c>
      <c r="J644" s="87">
        <f t="shared" si="30"/>
        <v>0</v>
      </c>
      <c r="K644" s="87">
        <f t="shared" si="29"/>
        <v>0</v>
      </c>
      <c r="L644" s="85"/>
      <c r="M644" s="85"/>
      <c r="N644" s="85"/>
      <c r="O644" s="109"/>
      <c r="P644" s="88" t="str">
        <f>IF(D:D&gt;800000000,_xlfn.XLOOKUP(B:B,DROPLIST!G:G,DROPLIST!H:H)&amp;RIGHT(C644,3)&amp;"-"&amp;RIGHT(D644,5),_xlfn.XLOOKUP(B:B,DROPLIST!G:G,DROPLIST!H:H)&amp;RIGHT(C644,3)&amp;"-"&amp;_xlfn.XLOOKUP(D:D,Tabela2[SAP Code],Tabela2[Coluna1]))</f>
        <v>-</v>
      </c>
      <c r="Q644" s="88" t="e">
        <f>_xlfn.XLOOKUP(B:B,DROPLIST!G:G,DROPLIST!H:H) &amp; RIGHT(C644,3) &amp; "-" &amp; RIGHT(D644,5) &amp; "-" &amp; IFERROR(LEFT(#REF!, FIND(" ",#REF!)-1),#REF!) &amp; "-" &amp; _xlfn.XLOOKUP(L:L,DROPLIST!D:D,DROPLIST!E:E)</f>
        <v>#REF!</v>
      </c>
      <c r="R644" s="88" t="str">
        <f>IF(N:N&lt;&gt;"APROVADO","N/A",IF(IFERROR(_xlfn.XLOOKUP(P:P,PROJETOS!A:A,PROJETOS!A:A),"INSERIR ID DE PROJETO")="INSERIR ID DE PROJETO","INSERIR ID DE PROJETO","PROJETO INSERIDO"))</f>
        <v>N/A</v>
      </c>
    </row>
    <row r="645" spans="1:18" ht="20.100000000000001" customHeight="1" thickTop="1" thickBot="1" x14ac:dyDescent="0.3">
      <c r="A645" s="109"/>
      <c r="B645" s="84"/>
      <c r="C645" s="84"/>
      <c r="D645" s="115"/>
      <c r="E645" s="132" cm="1">
        <f t="array" ref="E645">_xlfn.XLOOKUP(D645,Tabela2[[#All],[SAP Code]],Tabela2[[#All],[Supplier Name]])</f>
        <v>0</v>
      </c>
      <c r="F645" s="85"/>
      <c r="G645" s="120">
        <v>0</v>
      </c>
      <c r="H645" s="86"/>
      <c r="I645" s="86">
        <v>0</v>
      </c>
      <c r="J645" s="87">
        <f t="shared" si="30"/>
        <v>0</v>
      </c>
      <c r="K645" s="87">
        <f t="shared" si="29"/>
        <v>0</v>
      </c>
      <c r="L645" s="85"/>
      <c r="M645" s="85"/>
      <c r="N645" s="85"/>
      <c r="O645" s="109"/>
      <c r="P645" s="88" t="str">
        <f>IF(D:D&gt;800000000,_xlfn.XLOOKUP(B:B,DROPLIST!G:G,DROPLIST!H:H)&amp;RIGHT(C645,3)&amp;"-"&amp;RIGHT(D645,5),_xlfn.XLOOKUP(B:B,DROPLIST!G:G,DROPLIST!H:H)&amp;RIGHT(C645,3)&amp;"-"&amp;_xlfn.XLOOKUP(D:D,Tabela2[SAP Code],Tabela2[Coluna1]))</f>
        <v>-</v>
      </c>
      <c r="Q645" s="88" t="e">
        <f>_xlfn.XLOOKUP(B:B,DROPLIST!G:G,DROPLIST!H:H) &amp; RIGHT(C645,3) &amp; "-" &amp; RIGHT(D645,5) &amp; "-" &amp; IFERROR(LEFT(#REF!, FIND(" ",#REF!)-1),#REF!) &amp; "-" &amp; _xlfn.XLOOKUP(L:L,DROPLIST!D:D,DROPLIST!E:E)</f>
        <v>#REF!</v>
      </c>
      <c r="R645" s="88" t="str">
        <f>IF(N:N&lt;&gt;"APROVADO","N/A",IF(IFERROR(_xlfn.XLOOKUP(P:P,PROJETOS!A:A,PROJETOS!A:A),"INSERIR ID DE PROJETO")="INSERIR ID DE PROJETO","INSERIR ID DE PROJETO","PROJETO INSERIDO"))</f>
        <v>N/A</v>
      </c>
    </row>
    <row r="646" spans="1:18" ht="20.100000000000001" customHeight="1" thickTop="1" thickBot="1" x14ac:dyDescent="0.3">
      <c r="A646" s="109"/>
      <c r="B646" s="84"/>
      <c r="C646" s="84"/>
      <c r="D646" s="115"/>
      <c r="E646" s="132" cm="1">
        <f t="array" ref="E646">_xlfn.XLOOKUP(D646,Tabela2[[#All],[SAP Code]],Tabela2[[#All],[Supplier Name]])</f>
        <v>0</v>
      </c>
      <c r="F646" s="85"/>
      <c r="G646" s="120">
        <v>0</v>
      </c>
      <c r="H646" s="86"/>
      <c r="I646" s="86">
        <v>0</v>
      </c>
      <c r="J646" s="87">
        <f t="shared" si="30"/>
        <v>0</v>
      </c>
      <c r="K646" s="87">
        <f t="shared" si="29"/>
        <v>0</v>
      </c>
      <c r="L646" s="85"/>
      <c r="M646" s="85"/>
      <c r="N646" s="85"/>
      <c r="O646" s="109"/>
      <c r="P646" s="88" t="str">
        <f>IF(D:D&gt;800000000,_xlfn.XLOOKUP(B:B,DROPLIST!G:G,DROPLIST!H:H)&amp;RIGHT(C646,3)&amp;"-"&amp;RIGHT(D646,5),_xlfn.XLOOKUP(B:B,DROPLIST!G:G,DROPLIST!H:H)&amp;RIGHT(C646,3)&amp;"-"&amp;_xlfn.XLOOKUP(D:D,Tabela2[SAP Code],Tabela2[Coluna1]))</f>
        <v>-</v>
      </c>
      <c r="Q646" s="88" t="e">
        <f>_xlfn.XLOOKUP(B:B,DROPLIST!G:G,DROPLIST!H:H) &amp; RIGHT(C646,3) &amp; "-" &amp; RIGHT(D646,5) &amp; "-" &amp; IFERROR(LEFT(#REF!, FIND(" ",#REF!)-1),#REF!) &amp; "-" &amp; _xlfn.XLOOKUP(L:L,DROPLIST!D:D,DROPLIST!E:E)</f>
        <v>#REF!</v>
      </c>
      <c r="R646" s="88" t="str">
        <f>IF(N:N&lt;&gt;"APROVADO","N/A",IF(IFERROR(_xlfn.XLOOKUP(P:P,PROJETOS!A:A,PROJETOS!A:A),"INSERIR ID DE PROJETO")="INSERIR ID DE PROJETO","INSERIR ID DE PROJETO","PROJETO INSERIDO"))</f>
        <v>N/A</v>
      </c>
    </row>
    <row r="647" spans="1:18" ht="20.100000000000001" customHeight="1" thickTop="1" thickBot="1" x14ac:dyDescent="0.3">
      <c r="A647" s="109"/>
      <c r="B647" s="84"/>
      <c r="C647" s="84"/>
      <c r="D647" s="115"/>
      <c r="E647" s="132" cm="1">
        <f t="array" ref="E647">_xlfn.XLOOKUP(D647,Tabela2[[#All],[SAP Code]],Tabela2[[#All],[Supplier Name]])</f>
        <v>0</v>
      </c>
      <c r="F647" s="85"/>
      <c r="G647" s="120">
        <v>0</v>
      </c>
      <c r="H647" s="86"/>
      <c r="I647" s="86">
        <v>0</v>
      </c>
      <c r="J647" s="87">
        <f t="shared" si="30"/>
        <v>0</v>
      </c>
      <c r="K647" s="87">
        <f t="shared" si="29"/>
        <v>0</v>
      </c>
      <c r="L647" s="85"/>
      <c r="M647" s="85"/>
      <c r="N647" s="85"/>
      <c r="O647" s="109"/>
      <c r="P647" s="88" t="str">
        <f>IF(D:D&gt;800000000,_xlfn.XLOOKUP(B:B,DROPLIST!G:G,DROPLIST!H:H)&amp;RIGHT(C647,3)&amp;"-"&amp;RIGHT(D647,5),_xlfn.XLOOKUP(B:B,DROPLIST!G:G,DROPLIST!H:H)&amp;RIGHT(C647,3)&amp;"-"&amp;_xlfn.XLOOKUP(D:D,Tabela2[SAP Code],Tabela2[Coluna1]))</f>
        <v>-</v>
      </c>
      <c r="Q647" s="88" t="e">
        <f>_xlfn.XLOOKUP(B:B,DROPLIST!G:G,DROPLIST!H:H) &amp; RIGHT(C647,3) &amp; "-" &amp; RIGHT(D647,5) &amp; "-" &amp; IFERROR(LEFT(#REF!, FIND(" ",#REF!)-1),#REF!) &amp; "-" &amp; _xlfn.XLOOKUP(L:L,DROPLIST!D:D,DROPLIST!E:E)</f>
        <v>#REF!</v>
      </c>
      <c r="R647" s="88" t="str">
        <f>IF(N:N&lt;&gt;"APROVADO","N/A",IF(IFERROR(_xlfn.XLOOKUP(P:P,PROJETOS!A:A,PROJETOS!A:A),"INSERIR ID DE PROJETO")="INSERIR ID DE PROJETO","INSERIR ID DE PROJETO","PROJETO INSERIDO"))</f>
        <v>N/A</v>
      </c>
    </row>
    <row r="648" spans="1:18" ht="20.100000000000001" customHeight="1" thickTop="1" thickBot="1" x14ac:dyDescent="0.3">
      <c r="A648" s="109"/>
      <c r="B648" s="84"/>
      <c r="C648" s="84"/>
      <c r="D648" s="115"/>
      <c r="E648" s="132" cm="1">
        <f t="array" ref="E648">_xlfn.XLOOKUP(D648,Tabela2[[#All],[SAP Code]],Tabela2[[#All],[Supplier Name]])</f>
        <v>0</v>
      </c>
      <c r="F648" s="85"/>
      <c r="G648" s="120">
        <v>0</v>
      </c>
      <c r="H648" s="86"/>
      <c r="I648" s="86">
        <v>0</v>
      </c>
      <c r="J648" s="87">
        <f t="shared" si="30"/>
        <v>0</v>
      </c>
      <c r="K648" s="87">
        <f t="shared" si="29"/>
        <v>0</v>
      </c>
      <c r="L648" s="85"/>
      <c r="M648" s="85"/>
      <c r="N648" s="85"/>
      <c r="O648" s="109"/>
      <c r="P648" s="88" t="str">
        <f>IF(D:D&gt;800000000,_xlfn.XLOOKUP(B:B,DROPLIST!G:G,DROPLIST!H:H)&amp;RIGHT(C648,3)&amp;"-"&amp;RIGHT(D648,5),_xlfn.XLOOKUP(B:B,DROPLIST!G:G,DROPLIST!H:H)&amp;RIGHT(C648,3)&amp;"-"&amp;_xlfn.XLOOKUP(D:D,Tabela2[SAP Code],Tabela2[Coluna1]))</f>
        <v>-</v>
      </c>
      <c r="Q648" s="88" t="e">
        <f>_xlfn.XLOOKUP(B:B,DROPLIST!G:G,DROPLIST!H:H) &amp; RIGHT(C648,3) &amp; "-" &amp; RIGHT(D648,5) &amp; "-" &amp; IFERROR(LEFT(#REF!, FIND(" ",#REF!)-1),#REF!) &amp; "-" &amp; _xlfn.XLOOKUP(L:L,DROPLIST!D:D,DROPLIST!E:E)</f>
        <v>#REF!</v>
      </c>
      <c r="R648" s="88" t="str">
        <f>IF(N:N&lt;&gt;"APROVADO","N/A",IF(IFERROR(_xlfn.XLOOKUP(P:P,PROJETOS!A:A,PROJETOS!A:A),"INSERIR ID DE PROJETO")="INSERIR ID DE PROJETO","INSERIR ID DE PROJETO","PROJETO INSERIDO"))</f>
        <v>N/A</v>
      </c>
    </row>
    <row r="649" spans="1:18" ht="20.100000000000001" customHeight="1" thickTop="1" thickBot="1" x14ac:dyDescent="0.3">
      <c r="A649" s="109"/>
      <c r="B649" s="84"/>
      <c r="C649" s="84"/>
      <c r="D649" s="115"/>
      <c r="E649" s="132" cm="1">
        <f t="array" ref="E649">_xlfn.XLOOKUP(D649,Tabela2[[#All],[SAP Code]],Tabela2[[#All],[Supplier Name]])</f>
        <v>0</v>
      </c>
      <c r="F649" s="85"/>
      <c r="G649" s="120">
        <v>0</v>
      </c>
      <c r="H649" s="86"/>
      <c r="I649" s="86">
        <v>0</v>
      </c>
      <c r="J649" s="87">
        <f t="shared" si="30"/>
        <v>0</v>
      </c>
      <c r="K649" s="87">
        <f t="shared" si="29"/>
        <v>0</v>
      </c>
      <c r="L649" s="85"/>
      <c r="M649" s="85"/>
      <c r="N649" s="85"/>
      <c r="O649" s="109"/>
      <c r="P649" s="88" t="str">
        <f>IF(D:D&gt;800000000,_xlfn.XLOOKUP(B:B,DROPLIST!G:G,DROPLIST!H:H)&amp;RIGHT(C649,3)&amp;"-"&amp;RIGHT(D649,5),_xlfn.XLOOKUP(B:B,DROPLIST!G:G,DROPLIST!H:H)&amp;RIGHT(C649,3)&amp;"-"&amp;_xlfn.XLOOKUP(D:D,Tabela2[SAP Code],Tabela2[Coluna1]))</f>
        <v>-</v>
      </c>
      <c r="Q649" s="88" t="e">
        <f>_xlfn.XLOOKUP(B:B,DROPLIST!G:G,DROPLIST!H:H) &amp; RIGHT(C649,3) &amp; "-" &amp; RIGHT(D649,5) &amp; "-" &amp; IFERROR(LEFT(#REF!, FIND(" ",#REF!)-1),#REF!) &amp; "-" &amp; _xlfn.XLOOKUP(L:L,DROPLIST!D:D,DROPLIST!E:E)</f>
        <v>#REF!</v>
      </c>
      <c r="R649" s="88" t="str">
        <f>IF(N:N&lt;&gt;"APROVADO","N/A",IF(IFERROR(_xlfn.XLOOKUP(P:P,PROJETOS!A:A,PROJETOS!A:A),"INSERIR ID DE PROJETO")="INSERIR ID DE PROJETO","INSERIR ID DE PROJETO","PROJETO INSERIDO"))</f>
        <v>N/A</v>
      </c>
    </row>
    <row r="650" spans="1:18" ht="20.100000000000001" customHeight="1" thickTop="1" thickBot="1" x14ac:dyDescent="0.3">
      <c r="A650" s="109"/>
      <c r="B650" s="84"/>
      <c r="C650" s="84"/>
      <c r="D650" s="115"/>
      <c r="E650" s="132" cm="1">
        <f t="array" ref="E650">_xlfn.XLOOKUP(D650,Tabela2[[#All],[SAP Code]],Tabela2[[#All],[Supplier Name]])</f>
        <v>0</v>
      </c>
      <c r="F650" s="85"/>
      <c r="G650" s="120">
        <v>0</v>
      </c>
      <c r="H650" s="86"/>
      <c r="I650" s="86">
        <v>0</v>
      </c>
      <c r="J650" s="87">
        <f t="shared" si="30"/>
        <v>0</v>
      </c>
      <c r="K650" s="87">
        <f t="shared" ref="K650:K713" si="31">IF(I650=0,H650,J650)</f>
        <v>0</v>
      </c>
      <c r="L650" s="85"/>
      <c r="M650" s="85"/>
      <c r="N650" s="85"/>
      <c r="O650" s="109"/>
      <c r="P650" s="88" t="str">
        <f>IF(D:D&gt;800000000,_xlfn.XLOOKUP(B:B,DROPLIST!G:G,DROPLIST!H:H)&amp;RIGHT(C650,3)&amp;"-"&amp;RIGHT(D650,5),_xlfn.XLOOKUP(B:B,DROPLIST!G:G,DROPLIST!H:H)&amp;RIGHT(C650,3)&amp;"-"&amp;_xlfn.XLOOKUP(D:D,Tabela2[SAP Code],Tabela2[Coluna1]))</f>
        <v>-</v>
      </c>
      <c r="Q650" s="88" t="e">
        <f>_xlfn.XLOOKUP(B:B,DROPLIST!G:G,DROPLIST!H:H) &amp; RIGHT(C650,3) &amp; "-" &amp; RIGHT(D650,5) &amp; "-" &amp; IFERROR(LEFT(#REF!, FIND(" ",#REF!)-1),#REF!) &amp; "-" &amp; _xlfn.XLOOKUP(L:L,DROPLIST!D:D,DROPLIST!E:E)</f>
        <v>#REF!</v>
      </c>
      <c r="R650" s="88" t="str">
        <f>IF(N:N&lt;&gt;"APROVADO","N/A",IF(IFERROR(_xlfn.XLOOKUP(P:P,PROJETOS!A:A,PROJETOS!A:A),"INSERIR ID DE PROJETO")="INSERIR ID DE PROJETO","INSERIR ID DE PROJETO","PROJETO INSERIDO"))</f>
        <v>N/A</v>
      </c>
    </row>
    <row r="651" spans="1:18" ht="20.100000000000001" customHeight="1" thickTop="1" thickBot="1" x14ac:dyDescent="0.3">
      <c r="A651" s="109"/>
      <c r="B651" s="84"/>
      <c r="C651" s="84"/>
      <c r="D651" s="115"/>
      <c r="E651" s="132" cm="1">
        <f t="array" ref="E651">_xlfn.XLOOKUP(D651,Tabela2[[#All],[SAP Code]],Tabela2[[#All],[Supplier Name]])</f>
        <v>0</v>
      </c>
      <c r="F651" s="85"/>
      <c r="G651" s="120">
        <v>0</v>
      </c>
      <c r="H651" s="86"/>
      <c r="I651" s="86">
        <v>0</v>
      </c>
      <c r="J651" s="87">
        <f t="shared" si="30"/>
        <v>0</v>
      </c>
      <c r="K651" s="87">
        <f t="shared" si="31"/>
        <v>0</v>
      </c>
      <c r="L651" s="85"/>
      <c r="M651" s="85"/>
      <c r="N651" s="85"/>
      <c r="O651" s="109"/>
      <c r="P651" s="88" t="str">
        <f>IF(D:D&gt;800000000,_xlfn.XLOOKUP(B:B,DROPLIST!G:G,DROPLIST!H:H)&amp;RIGHT(C651,3)&amp;"-"&amp;RIGHT(D651,5),_xlfn.XLOOKUP(B:B,DROPLIST!G:G,DROPLIST!H:H)&amp;RIGHT(C651,3)&amp;"-"&amp;_xlfn.XLOOKUP(D:D,Tabela2[SAP Code],Tabela2[Coluna1]))</f>
        <v>-</v>
      </c>
      <c r="Q651" s="88" t="e">
        <f>_xlfn.XLOOKUP(B:B,DROPLIST!G:G,DROPLIST!H:H) &amp; RIGHT(C651,3) &amp; "-" &amp; RIGHT(D651,5) &amp; "-" &amp; IFERROR(LEFT(#REF!, FIND(" ",#REF!)-1),#REF!) &amp; "-" &amp; _xlfn.XLOOKUP(L:L,DROPLIST!D:D,DROPLIST!E:E)</f>
        <v>#REF!</v>
      </c>
      <c r="R651" s="88" t="str">
        <f>IF(N:N&lt;&gt;"APROVADO","N/A",IF(IFERROR(_xlfn.XLOOKUP(P:P,PROJETOS!A:A,PROJETOS!A:A),"INSERIR ID DE PROJETO")="INSERIR ID DE PROJETO","INSERIR ID DE PROJETO","PROJETO INSERIDO"))</f>
        <v>N/A</v>
      </c>
    </row>
    <row r="652" spans="1:18" ht="20.100000000000001" customHeight="1" thickTop="1" thickBot="1" x14ac:dyDescent="0.3">
      <c r="A652" s="109"/>
      <c r="B652" s="84"/>
      <c r="C652" s="84"/>
      <c r="D652" s="115"/>
      <c r="E652" s="132" cm="1">
        <f t="array" ref="E652">_xlfn.XLOOKUP(D652,Tabela2[[#All],[SAP Code]],Tabela2[[#All],[Supplier Name]])</f>
        <v>0</v>
      </c>
      <c r="F652" s="85"/>
      <c r="G652" s="120">
        <v>0</v>
      </c>
      <c r="H652" s="86"/>
      <c r="I652" s="86">
        <v>0</v>
      </c>
      <c r="J652" s="87">
        <f t="shared" si="30"/>
        <v>0</v>
      </c>
      <c r="K652" s="87">
        <f t="shared" si="31"/>
        <v>0</v>
      </c>
      <c r="L652" s="85"/>
      <c r="M652" s="85"/>
      <c r="N652" s="85"/>
      <c r="O652" s="109"/>
      <c r="P652" s="88" t="str">
        <f>IF(D:D&gt;800000000,_xlfn.XLOOKUP(B:B,DROPLIST!G:G,DROPLIST!H:H)&amp;RIGHT(C652,3)&amp;"-"&amp;RIGHT(D652,5),_xlfn.XLOOKUP(B:B,DROPLIST!G:G,DROPLIST!H:H)&amp;RIGHT(C652,3)&amp;"-"&amp;_xlfn.XLOOKUP(D:D,Tabela2[SAP Code],Tabela2[Coluna1]))</f>
        <v>-</v>
      </c>
      <c r="Q652" s="88" t="e">
        <f>_xlfn.XLOOKUP(B:B,DROPLIST!G:G,DROPLIST!H:H) &amp; RIGHT(C652,3) &amp; "-" &amp; RIGHT(D652,5) &amp; "-" &amp; IFERROR(LEFT(#REF!, FIND(" ",#REF!)-1),#REF!) &amp; "-" &amp; _xlfn.XLOOKUP(L:L,DROPLIST!D:D,DROPLIST!E:E)</f>
        <v>#REF!</v>
      </c>
      <c r="R652" s="88" t="str">
        <f>IF(N:N&lt;&gt;"APROVADO","N/A",IF(IFERROR(_xlfn.XLOOKUP(P:P,PROJETOS!A:A,PROJETOS!A:A),"INSERIR ID DE PROJETO")="INSERIR ID DE PROJETO","INSERIR ID DE PROJETO","PROJETO INSERIDO"))</f>
        <v>N/A</v>
      </c>
    </row>
    <row r="653" spans="1:18" ht="20.100000000000001" customHeight="1" thickTop="1" thickBot="1" x14ac:dyDescent="0.3">
      <c r="A653" s="109"/>
      <c r="B653" s="84"/>
      <c r="C653" s="84"/>
      <c r="D653" s="115"/>
      <c r="E653" s="132" cm="1">
        <f t="array" ref="E653">_xlfn.XLOOKUP(D653,Tabela2[[#All],[SAP Code]],Tabela2[[#All],[Supplier Name]])</f>
        <v>0</v>
      </c>
      <c r="F653" s="85"/>
      <c r="G653" s="120">
        <v>0</v>
      </c>
      <c r="H653" s="86"/>
      <c r="I653" s="86">
        <v>0</v>
      </c>
      <c r="J653" s="87">
        <f t="shared" si="30"/>
        <v>0</v>
      </c>
      <c r="K653" s="87">
        <f t="shared" si="31"/>
        <v>0</v>
      </c>
      <c r="L653" s="85"/>
      <c r="M653" s="85"/>
      <c r="N653" s="85"/>
      <c r="O653" s="109"/>
      <c r="P653" s="88" t="str">
        <f>IF(D:D&gt;800000000,_xlfn.XLOOKUP(B:B,DROPLIST!G:G,DROPLIST!H:H)&amp;RIGHT(C653,3)&amp;"-"&amp;RIGHT(D653,5),_xlfn.XLOOKUP(B:B,DROPLIST!G:G,DROPLIST!H:H)&amp;RIGHT(C653,3)&amp;"-"&amp;_xlfn.XLOOKUP(D:D,Tabela2[SAP Code],Tabela2[Coluna1]))</f>
        <v>-</v>
      </c>
      <c r="Q653" s="88" t="e">
        <f>_xlfn.XLOOKUP(B:B,DROPLIST!G:G,DROPLIST!H:H) &amp; RIGHT(C653,3) &amp; "-" &amp; RIGHT(D653,5) &amp; "-" &amp; IFERROR(LEFT(#REF!, FIND(" ",#REF!)-1),#REF!) &amp; "-" &amp; _xlfn.XLOOKUP(L:L,DROPLIST!D:D,DROPLIST!E:E)</f>
        <v>#REF!</v>
      </c>
      <c r="R653" s="88" t="str">
        <f>IF(N:N&lt;&gt;"APROVADO","N/A",IF(IFERROR(_xlfn.XLOOKUP(P:P,PROJETOS!A:A,PROJETOS!A:A),"INSERIR ID DE PROJETO")="INSERIR ID DE PROJETO","INSERIR ID DE PROJETO","PROJETO INSERIDO"))</f>
        <v>N/A</v>
      </c>
    </row>
    <row r="654" spans="1:18" ht="20.100000000000001" customHeight="1" thickTop="1" thickBot="1" x14ac:dyDescent="0.3">
      <c r="A654" s="109"/>
      <c r="B654" s="84"/>
      <c r="C654" s="84"/>
      <c r="D654" s="115"/>
      <c r="E654" s="132" cm="1">
        <f t="array" ref="E654">_xlfn.XLOOKUP(D654,Tabela2[[#All],[SAP Code]],Tabela2[[#All],[Supplier Name]])</f>
        <v>0</v>
      </c>
      <c r="F654" s="85"/>
      <c r="G654" s="120">
        <v>0</v>
      </c>
      <c r="H654" s="86"/>
      <c r="I654" s="86">
        <v>0</v>
      </c>
      <c r="J654" s="87">
        <f t="shared" si="30"/>
        <v>0</v>
      </c>
      <c r="K654" s="87">
        <f t="shared" si="31"/>
        <v>0</v>
      </c>
      <c r="L654" s="85"/>
      <c r="M654" s="85"/>
      <c r="N654" s="85"/>
      <c r="O654" s="109"/>
      <c r="P654" s="88" t="str">
        <f>IF(D:D&gt;800000000,_xlfn.XLOOKUP(B:B,DROPLIST!G:G,DROPLIST!H:H)&amp;RIGHT(C654,3)&amp;"-"&amp;RIGHT(D654,5),_xlfn.XLOOKUP(B:B,DROPLIST!G:G,DROPLIST!H:H)&amp;RIGHT(C654,3)&amp;"-"&amp;_xlfn.XLOOKUP(D:D,Tabela2[SAP Code],Tabela2[Coluna1]))</f>
        <v>-</v>
      </c>
      <c r="Q654" s="88" t="e">
        <f>_xlfn.XLOOKUP(B:B,DROPLIST!G:G,DROPLIST!H:H) &amp; RIGHT(C654,3) &amp; "-" &amp; RIGHT(D654,5) &amp; "-" &amp; IFERROR(LEFT(#REF!, FIND(" ",#REF!)-1),#REF!) &amp; "-" &amp; _xlfn.XLOOKUP(L:L,DROPLIST!D:D,DROPLIST!E:E)</f>
        <v>#REF!</v>
      </c>
      <c r="R654" s="88" t="str">
        <f>IF(N:N&lt;&gt;"APROVADO","N/A",IF(IFERROR(_xlfn.XLOOKUP(P:P,PROJETOS!A:A,PROJETOS!A:A),"INSERIR ID DE PROJETO")="INSERIR ID DE PROJETO","INSERIR ID DE PROJETO","PROJETO INSERIDO"))</f>
        <v>N/A</v>
      </c>
    </row>
    <row r="655" spans="1:18" ht="20.100000000000001" customHeight="1" thickTop="1" thickBot="1" x14ac:dyDescent="0.3">
      <c r="A655" s="109"/>
      <c r="B655" s="84"/>
      <c r="C655" s="84"/>
      <c r="D655" s="115"/>
      <c r="E655" s="132" cm="1">
        <f t="array" ref="E655">_xlfn.XLOOKUP(D655,Tabela2[[#All],[SAP Code]],Tabela2[[#All],[Supplier Name]])</f>
        <v>0</v>
      </c>
      <c r="F655" s="85"/>
      <c r="G655" s="120">
        <v>0</v>
      </c>
      <c r="H655" s="86"/>
      <c r="I655" s="86">
        <v>0</v>
      </c>
      <c r="J655" s="87">
        <f t="shared" si="30"/>
        <v>0</v>
      </c>
      <c r="K655" s="87">
        <f t="shared" si="31"/>
        <v>0</v>
      </c>
      <c r="L655" s="85"/>
      <c r="M655" s="85"/>
      <c r="N655" s="85"/>
      <c r="O655" s="109"/>
      <c r="P655" s="88" t="str">
        <f>IF(D:D&gt;800000000,_xlfn.XLOOKUP(B:B,DROPLIST!G:G,DROPLIST!H:H)&amp;RIGHT(C655,3)&amp;"-"&amp;RIGHT(D655,5),_xlfn.XLOOKUP(B:B,DROPLIST!G:G,DROPLIST!H:H)&amp;RIGHT(C655,3)&amp;"-"&amp;_xlfn.XLOOKUP(D:D,Tabela2[SAP Code],Tabela2[Coluna1]))</f>
        <v>-</v>
      </c>
      <c r="Q655" s="88" t="e">
        <f>_xlfn.XLOOKUP(B:B,DROPLIST!G:G,DROPLIST!H:H) &amp; RIGHT(C655,3) &amp; "-" &amp; RIGHT(D655,5) &amp; "-" &amp; IFERROR(LEFT(#REF!, FIND(" ",#REF!)-1),#REF!) &amp; "-" &amp; _xlfn.XLOOKUP(L:L,DROPLIST!D:D,DROPLIST!E:E)</f>
        <v>#REF!</v>
      </c>
      <c r="R655" s="88" t="str">
        <f>IF(N:N&lt;&gt;"APROVADO","N/A",IF(IFERROR(_xlfn.XLOOKUP(P:P,PROJETOS!A:A,PROJETOS!A:A),"INSERIR ID DE PROJETO")="INSERIR ID DE PROJETO","INSERIR ID DE PROJETO","PROJETO INSERIDO"))</f>
        <v>N/A</v>
      </c>
    </row>
    <row r="656" spans="1:18" ht="20.100000000000001" customHeight="1" thickTop="1" thickBot="1" x14ac:dyDescent="0.3">
      <c r="A656" s="109"/>
      <c r="B656" s="84"/>
      <c r="C656" s="84"/>
      <c r="D656" s="115"/>
      <c r="E656" s="132" cm="1">
        <f t="array" ref="E656">_xlfn.XLOOKUP(D656,Tabela2[[#All],[SAP Code]],Tabela2[[#All],[Supplier Name]])</f>
        <v>0</v>
      </c>
      <c r="F656" s="85"/>
      <c r="G656" s="120">
        <v>0</v>
      </c>
      <c r="H656" s="86"/>
      <c r="I656" s="86">
        <v>0</v>
      </c>
      <c r="J656" s="87">
        <f t="shared" si="30"/>
        <v>0</v>
      </c>
      <c r="K656" s="87">
        <f t="shared" si="31"/>
        <v>0</v>
      </c>
      <c r="L656" s="85"/>
      <c r="M656" s="85"/>
      <c r="N656" s="85"/>
      <c r="O656" s="109"/>
      <c r="P656" s="88" t="str">
        <f>IF(D:D&gt;800000000,_xlfn.XLOOKUP(B:B,DROPLIST!G:G,DROPLIST!H:H)&amp;RIGHT(C656,3)&amp;"-"&amp;RIGHT(D656,5),_xlfn.XLOOKUP(B:B,DROPLIST!G:G,DROPLIST!H:H)&amp;RIGHT(C656,3)&amp;"-"&amp;_xlfn.XLOOKUP(D:D,Tabela2[SAP Code],Tabela2[Coluna1]))</f>
        <v>-</v>
      </c>
      <c r="Q656" s="88" t="e">
        <f>_xlfn.XLOOKUP(B:B,DROPLIST!G:G,DROPLIST!H:H) &amp; RIGHT(C656,3) &amp; "-" &amp; RIGHT(D656,5) &amp; "-" &amp; IFERROR(LEFT(#REF!, FIND(" ",#REF!)-1),#REF!) &amp; "-" &amp; _xlfn.XLOOKUP(L:L,DROPLIST!D:D,DROPLIST!E:E)</f>
        <v>#REF!</v>
      </c>
      <c r="R656" s="88" t="str">
        <f>IF(N:N&lt;&gt;"APROVADO","N/A",IF(IFERROR(_xlfn.XLOOKUP(P:P,PROJETOS!A:A,PROJETOS!A:A),"INSERIR ID DE PROJETO")="INSERIR ID DE PROJETO","INSERIR ID DE PROJETO","PROJETO INSERIDO"))</f>
        <v>N/A</v>
      </c>
    </row>
    <row r="657" spans="1:18" ht="20.100000000000001" customHeight="1" thickTop="1" thickBot="1" x14ac:dyDescent="0.3">
      <c r="A657" s="109"/>
      <c r="B657" s="84"/>
      <c r="C657" s="84"/>
      <c r="D657" s="115"/>
      <c r="E657" s="132" cm="1">
        <f t="array" ref="E657">_xlfn.XLOOKUP(D657,Tabela2[[#All],[SAP Code]],Tabela2[[#All],[Supplier Name]])</f>
        <v>0</v>
      </c>
      <c r="F657" s="85"/>
      <c r="G657" s="120">
        <v>0</v>
      </c>
      <c r="H657" s="86"/>
      <c r="I657" s="86">
        <v>0</v>
      </c>
      <c r="J657" s="87">
        <f t="shared" si="30"/>
        <v>0</v>
      </c>
      <c r="K657" s="87">
        <f t="shared" si="31"/>
        <v>0</v>
      </c>
      <c r="L657" s="85"/>
      <c r="M657" s="85"/>
      <c r="N657" s="85"/>
      <c r="O657" s="109"/>
      <c r="P657" s="88" t="str">
        <f>IF(D:D&gt;800000000,_xlfn.XLOOKUP(B:B,DROPLIST!G:G,DROPLIST!H:H)&amp;RIGHT(C657,3)&amp;"-"&amp;RIGHT(D657,5),_xlfn.XLOOKUP(B:B,DROPLIST!G:G,DROPLIST!H:H)&amp;RIGHT(C657,3)&amp;"-"&amp;_xlfn.XLOOKUP(D:D,Tabela2[SAP Code],Tabela2[Coluna1]))</f>
        <v>-</v>
      </c>
      <c r="Q657" s="88" t="e">
        <f>_xlfn.XLOOKUP(B:B,DROPLIST!G:G,DROPLIST!H:H) &amp; RIGHT(C657,3) &amp; "-" &amp; RIGHT(D657,5) &amp; "-" &amp; IFERROR(LEFT(#REF!, FIND(" ",#REF!)-1),#REF!) &amp; "-" &amp; _xlfn.XLOOKUP(L:L,DROPLIST!D:D,DROPLIST!E:E)</f>
        <v>#REF!</v>
      </c>
      <c r="R657" s="88" t="str">
        <f>IF(N:N&lt;&gt;"APROVADO","N/A",IF(IFERROR(_xlfn.XLOOKUP(P:P,PROJETOS!A:A,PROJETOS!A:A),"INSERIR ID DE PROJETO")="INSERIR ID DE PROJETO","INSERIR ID DE PROJETO","PROJETO INSERIDO"))</f>
        <v>N/A</v>
      </c>
    </row>
    <row r="658" spans="1:18" ht="20.100000000000001" customHeight="1" thickTop="1" thickBot="1" x14ac:dyDescent="0.3">
      <c r="A658" s="109"/>
      <c r="B658" s="84"/>
      <c r="C658" s="84"/>
      <c r="D658" s="115"/>
      <c r="E658" s="132" cm="1">
        <f t="array" ref="E658">_xlfn.XLOOKUP(D658,Tabela2[[#All],[SAP Code]],Tabela2[[#All],[Supplier Name]])</f>
        <v>0</v>
      </c>
      <c r="F658" s="85"/>
      <c r="G658" s="120">
        <v>0</v>
      </c>
      <c r="H658" s="86"/>
      <c r="I658" s="86">
        <v>0</v>
      </c>
      <c r="J658" s="87">
        <f t="shared" si="30"/>
        <v>0</v>
      </c>
      <c r="K658" s="87">
        <f t="shared" si="31"/>
        <v>0</v>
      </c>
      <c r="L658" s="85"/>
      <c r="M658" s="85"/>
      <c r="N658" s="85"/>
      <c r="O658" s="109"/>
      <c r="P658" s="88" t="str">
        <f>IF(D:D&gt;800000000,_xlfn.XLOOKUP(B:B,DROPLIST!G:G,DROPLIST!H:H)&amp;RIGHT(C658,3)&amp;"-"&amp;RIGHT(D658,5),_xlfn.XLOOKUP(B:B,DROPLIST!G:G,DROPLIST!H:H)&amp;RIGHT(C658,3)&amp;"-"&amp;_xlfn.XLOOKUP(D:D,Tabela2[SAP Code],Tabela2[Coluna1]))</f>
        <v>-</v>
      </c>
      <c r="Q658" s="88" t="e">
        <f>_xlfn.XLOOKUP(B:B,DROPLIST!G:G,DROPLIST!H:H) &amp; RIGHT(C658,3) &amp; "-" &amp; RIGHT(D658,5) &amp; "-" &amp; IFERROR(LEFT(#REF!, FIND(" ",#REF!)-1),#REF!) &amp; "-" &amp; _xlfn.XLOOKUP(L:L,DROPLIST!D:D,DROPLIST!E:E)</f>
        <v>#REF!</v>
      </c>
      <c r="R658" s="88" t="str">
        <f>IF(N:N&lt;&gt;"APROVADO","N/A",IF(IFERROR(_xlfn.XLOOKUP(P:P,PROJETOS!A:A,PROJETOS!A:A),"INSERIR ID DE PROJETO")="INSERIR ID DE PROJETO","INSERIR ID DE PROJETO","PROJETO INSERIDO"))</f>
        <v>N/A</v>
      </c>
    </row>
    <row r="659" spans="1:18" ht="20.100000000000001" customHeight="1" thickTop="1" thickBot="1" x14ac:dyDescent="0.3">
      <c r="A659" s="109"/>
      <c r="B659" s="84"/>
      <c r="C659" s="84"/>
      <c r="D659" s="115"/>
      <c r="E659" s="132" cm="1">
        <f t="array" ref="E659">_xlfn.XLOOKUP(D659,Tabela2[[#All],[SAP Code]],Tabela2[[#All],[Supplier Name]])</f>
        <v>0</v>
      </c>
      <c r="F659" s="85"/>
      <c r="G659" s="120">
        <v>0</v>
      </c>
      <c r="H659" s="86"/>
      <c r="I659" s="86">
        <v>0</v>
      </c>
      <c r="J659" s="87">
        <f t="shared" si="30"/>
        <v>0</v>
      </c>
      <c r="K659" s="87">
        <f t="shared" si="31"/>
        <v>0</v>
      </c>
      <c r="L659" s="85"/>
      <c r="M659" s="85"/>
      <c r="N659" s="85"/>
      <c r="O659" s="109"/>
      <c r="P659" s="88" t="str">
        <f>IF(D:D&gt;800000000,_xlfn.XLOOKUP(B:B,DROPLIST!G:G,DROPLIST!H:H)&amp;RIGHT(C659,3)&amp;"-"&amp;RIGHT(D659,5),_xlfn.XLOOKUP(B:B,DROPLIST!G:G,DROPLIST!H:H)&amp;RIGHT(C659,3)&amp;"-"&amp;_xlfn.XLOOKUP(D:D,Tabela2[SAP Code],Tabela2[Coluna1]))</f>
        <v>-</v>
      </c>
      <c r="Q659" s="88" t="e">
        <f>_xlfn.XLOOKUP(B:B,DROPLIST!G:G,DROPLIST!H:H) &amp; RIGHT(C659,3) &amp; "-" &amp; RIGHT(D659,5) &amp; "-" &amp; IFERROR(LEFT(#REF!, FIND(" ",#REF!)-1),#REF!) &amp; "-" &amp; _xlfn.XLOOKUP(L:L,DROPLIST!D:D,DROPLIST!E:E)</f>
        <v>#REF!</v>
      </c>
      <c r="R659" s="88" t="str">
        <f>IF(N:N&lt;&gt;"APROVADO","N/A",IF(IFERROR(_xlfn.XLOOKUP(P:P,PROJETOS!A:A,PROJETOS!A:A),"INSERIR ID DE PROJETO")="INSERIR ID DE PROJETO","INSERIR ID DE PROJETO","PROJETO INSERIDO"))</f>
        <v>N/A</v>
      </c>
    </row>
    <row r="660" spans="1:18" ht="20.100000000000001" customHeight="1" thickTop="1" thickBot="1" x14ac:dyDescent="0.3">
      <c r="A660" s="109"/>
      <c r="B660" s="84"/>
      <c r="C660" s="84"/>
      <c r="D660" s="115"/>
      <c r="E660" s="132" cm="1">
        <f t="array" ref="E660">_xlfn.XLOOKUP(D660,Tabela2[[#All],[SAP Code]],Tabela2[[#All],[Supplier Name]])</f>
        <v>0</v>
      </c>
      <c r="F660" s="85"/>
      <c r="G660" s="120">
        <v>0</v>
      </c>
      <c r="H660" s="86"/>
      <c r="I660" s="86">
        <v>0</v>
      </c>
      <c r="J660" s="87">
        <f t="shared" si="30"/>
        <v>0</v>
      </c>
      <c r="K660" s="87">
        <f t="shared" si="31"/>
        <v>0</v>
      </c>
      <c r="L660" s="85"/>
      <c r="M660" s="85"/>
      <c r="N660" s="85"/>
      <c r="O660" s="109"/>
      <c r="P660" s="88" t="str">
        <f>IF(D:D&gt;800000000,_xlfn.XLOOKUP(B:B,DROPLIST!G:G,DROPLIST!H:H)&amp;RIGHT(C660,3)&amp;"-"&amp;RIGHT(D660,5),_xlfn.XLOOKUP(B:B,DROPLIST!G:G,DROPLIST!H:H)&amp;RIGHT(C660,3)&amp;"-"&amp;_xlfn.XLOOKUP(D:D,Tabela2[SAP Code],Tabela2[Coluna1]))</f>
        <v>-</v>
      </c>
      <c r="Q660" s="88" t="e">
        <f>_xlfn.XLOOKUP(B:B,DROPLIST!G:G,DROPLIST!H:H) &amp; RIGHT(C660,3) &amp; "-" &amp; RIGHT(D660,5) &amp; "-" &amp; IFERROR(LEFT(#REF!, FIND(" ",#REF!)-1),#REF!) &amp; "-" &amp; _xlfn.XLOOKUP(L:L,DROPLIST!D:D,DROPLIST!E:E)</f>
        <v>#REF!</v>
      </c>
      <c r="R660" s="88" t="str">
        <f>IF(N:N&lt;&gt;"APROVADO","N/A",IF(IFERROR(_xlfn.XLOOKUP(P:P,PROJETOS!A:A,PROJETOS!A:A),"INSERIR ID DE PROJETO")="INSERIR ID DE PROJETO","INSERIR ID DE PROJETO","PROJETO INSERIDO"))</f>
        <v>N/A</v>
      </c>
    </row>
    <row r="661" spans="1:18" ht="20.100000000000001" customHeight="1" thickTop="1" thickBot="1" x14ac:dyDescent="0.3">
      <c r="A661" s="109"/>
      <c r="B661" s="84"/>
      <c r="C661" s="84"/>
      <c r="D661" s="115"/>
      <c r="E661" s="132" cm="1">
        <f t="array" ref="E661">_xlfn.XLOOKUP(D661,Tabela2[[#All],[SAP Code]],Tabela2[[#All],[Supplier Name]])</f>
        <v>0</v>
      </c>
      <c r="F661" s="85"/>
      <c r="G661" s="120">
        <v>0</v>
      </c>
      <c r="H661" s="86"/>
      <c r="I661" s="86">
        <v>0</v>
      </c>
      <c r="J661" s="87">
        <f t="shared" si="30"/>
        <v>0</v>
      </c>
      <c r="K661" s="87">
        <f t="shared" si="31"/>
        <v>0</v>
      </c>
      <c r="L661" s="85"/>
      <c r="M661" s="85"/>
      <c r="N661" s="85"/>
      <c r="O661" s="109"/>
      <c r="P661" s="88" t="str">
        <f>IF(D:D&gt;800000000,_xlfn.XLOOKUP(B:B,DROPLIST!G:G,DROPLIST!H:H)&amp;RIGHT(C661,3)&amp;"-"&amp;RIGHT(D661,5),_xlfn.XLOOKUP(B:B,DROPLIST!G:G,DROPLIST!H:H)&amp;RIGHT(C661,3)&amp;"-"&amp;_xlfn.XLOOKUP(D:D,Tabela2[SAP Code],Tabela2[Coluna1]))</f>
        <v>-</v>
      </c>
      <c r="Q661" s="88" t="e">
        <f>_xlfn.XLOOKUP(B:B,DROPLIST!G:G,DROPLIST!H:H) &amp; RIGHT(C661,3) &amp; "-" &amp; RIGHT(D661,5) &amp; "-" &amp; IFERROR(LEFT(#REF!, FIND(" ",#REF!)-1),#REF!) &amp; "-" &amp; _xlfn.XLOOKUP(L:L,DROPLIST!D:D,DROPLIST!E:E)</f>
        <v>#REF!</v>
      </c>
      <c r="R661" s="88" t="str">
        <f>IF(N:N&lt;&gt;"APROVADO","N/A",IF(IFERROR(_xlfn.XLOOKUP(P:P,PROJETOS!A:A,PROJETOS!A:A),"INSERIR ID DE PROJETO")="INSERIR ID DE PROJETO","INSERIR ID DE PROJETO","PROJETO INSERIDO"))</f>
        <v>N/A</v>
      </c>
    </row>
    <row r="662" spans="1:18" ht="20.100000000000001" customHeight="1" thickTop="1" thickBot="1" x14ac:dyDescent="0.3">
      <c r="A662" s="109"/>
      <c r="B662" s="84"/>
      <c r="C662" s="84"/>
      <c r="D662" s="115"/>
      <c r="E662" s="132" cm="1">
        <f t="array" ref="E662">_xlfn.XLOOKUP(D662,Tabela2[[#All],[SAP Code]],Tabela2[[#All],[Supplier Name]])</f>
        <v>0</v>
      </c>
      <c r="F662" s="85"/>
      <c r="G662" s="120">
        <v>0</v>
      </c>
      <c r="H662" s="86"/>
      <c r="I662" s="86">
        <v>0</v>
      </c>
      <c r="J662" s="87">
        <f t="shared" si="30"/>
        <v>0</v>
      </c>
      <c r="K662" s="87">
        <f t="shared" si="31"/>
        <v>0</v>
      </c>
      <c r="L662" s="85"/>
      <c r="M662" s="85"/>
      <c r="N662" s="85"/>
      <c r="O662" s="109"/>
      <c r="P662" s="88" t="str">
        <f>IF(D:D&gt;800000000,_xlfn.XLOOKUP(B:B,DROPLIST!G:G,DROPLIST!H:H)&amp;RIGHT(C662,3)&amp;"-"&amp;RIGHT(D662,5),_xlfn.XLOOKUP(B:B,DROPLIST!G:G,DROPLIST!H:H)&amp;RIGHT(C662,3)&amp;"-"&amp;_xlfn.XLOOKUP(D:D,Tabela2[SAP Code],Tabela2[Coluna1]))</f>
        <v>-</v>
      </c>
      <c r="Q662" s="88" t="e">
        <f>_xlfn.XLOOKUP(B:B,DROPLIST!G:G,DROPLIST!H:H) &amp; RIGHT(C662,3) &amp; "-" &amp; RIGHT(D662,5) &amp; "-" &amp; IFERROR(LEFT(#REF!, FIND(" ",#REF!)-1),#REF!) &amp; "-" &amp; _xlfn.XLOOKUP(L:L,DROPLIST!D:D,DROPLIST!E:E)</f>
        <v>#REF!</v>
      </c>
      <c r="R662" s="88" t="str">
        <f>IF(N:N&lt;&gt;"APROVADO","N/A",IF(IFERROR(_xlfn.XLOOKUP(P:P,PROJETOS!A:A,PROJETOS!A:A),"INSERIR ID DE PROJETO")="INSERIR ID DE PROJETO","INSERIR ID DE PROJETO","PROJETO INSERIDO"))</f>
        <v>N/A</v>
      </c>
    </row>
    <row r="663" spans="1:18" ht="20.100000000000001" customHeight="1" thickTop="1" thickBot="1" x14ac:dyDescent="0.3">
      <c r="A663" s="109"/>
      <c r="B663" s="84"/>
      <c r="C663" s="84"/>
      <c r="D663" s="115"/>
      <c r="E663" s="132" cm="1">
        <f t="array" ref="E663">_xlfn.XLOOKUP(D663,Tabela2[[#All],[SAP Code]],Tabela2[[#All],[Supplier Name]])</f>
        <v>0</v>
      </c>
      <c r="F663" s="85"/>
      <c r="G663" s="120">
        <v>0</v>
      </c>
      <c r="H663" s="86"/>
      <c r="I663" s="86">
        <v>0</v>
      </c>
      <c r="J663" s="87">
        <f t="shared" si="30"/>
        <v>0</v>
      </c>
      <c r="K663" s="87">
        <f t="shared" si="31"/>
        <v>0</v>
      </c>
      <c r="L663" s="85"/>
      <c r="M663" s="85"/>
      <c r="N663" s="85"/>
      <c r="O663" s="109"/>
      <c r="P663" s="88" t="str">
        <f>IF(D:D&gt;800000000,_xlfn.XLOOKUP(B:B,DROPLIST!G:G,DROPLIST!H:H)&amp;RIGHT(C663,3)&amp;"-"&amp;RIGHT(D663,5),_xlfn.XLOOKUP(B:B,DROPLIST!G:G,DROPLIST!H:H)&amp;RIGHT(C663,3)&amp;"-"&amp;_xlfn.XLOOKUP(D:D,Tabela2[SAP Code],Tabela2[Coluna1]))</f>
        <v>-</v>
      </c>
      <c r="Q663" s="88" t="e">
        <f>_xlfn.XLOOKUP(B:B,DROPLIST!G:G,DROPLIST!H:H) &amp; RIGHT(C663,3) &amp; "-" &amp; RIGHT(D663,5) &amp; "-" &amp; IFERROR(LEFT(#REF!, FIND(" ",#REF!)-1),#REF!) &amp; "-" &amp; _xlfn.XLOOKUP(L:L,DROPLIST!D:D,DROPLIST!E:E)</f>
        <v>#REF!</v>
      </c>
      <c r="R663" s="88" t="str">
        <f>IF(N:N&lt;&gt;"APROVADO","N/A",IF(IFERROR(_xlfn.XLOOKUP(P:P,PROJETOS!A:A,PROJETOS!A:A),"INSERIR ID DE PROJETO")="INSERIR ID DE PROJETO","INSERIR ID DE PROJETO","PROJETO INSERIDO"))</f>
        <v>N/A</v>
      </c>
    </row>
    <row r="664" spans="1:18" ht="20.100000000000001" customHeight="1" thickTop="1" thickBot="1" x14ac:dyDescent="0.3">
      <c r="A664" s="109"/>
      <c r="B664" s="84"/>
      <c r="C664" s="84"/>
      <c r="D664" s="115"/>
      <c r="E664" s="132" cm="1">
        <f t="array" ref="E664">_xlfn.XLOOKUP(D664,Tabela2[[#All],[SAP Code]],Tabela2[[#All],[Supplier Name]])</f>
        <v>0</v>
      </c>
      <c r="F664" s="85"/>
      <c r="G664" s="120">
        <v>0</v>
      </c>
      <c r="H664" s="86"/>
      <c r="I664" s="86">
        <v>0</v>
      </c>
      <c r="J664" s="87">
        <f t="shared" si="30"/>
        <v>0</v>
      </c>
      <c r="K664" s="87">
        <f t="shared" si="31"/>
        <v>0</v>
      </c>
      <c r="L664" s="85"/>
      <c r="M664" s="85"/>
      <c r="N664" s="85"/>
      <c r="O664" s="109"/>
      <c r="P664" s="88" t="str">
        <f>IF(D:D&gt;800000000,_xlfn.XLOOKUP(B:B,DROPLIST!G:G,DROPLIST!H:H)&amp;RIGHT(C664,3)&amp;"-"&amp;RIGHT(D664,5),_xlfn.XLOOKUP(B:B,DROPLIST!G:G,DROPLIST!H:H)&amp;RIGHT(C664,3)&amp;"-"&amp;_xlfn.XLOOKUP(D:D,Tabela2[SAP Code],Tabela2[Coluna1]))</f>
        <v>-</v>
      </c>
      <c r="Q664" s="88" t="e">
        <f>_xlfn.XLOOKUP(B:B,DROPLIST!G:G,DROPLIST!H:H) &amp; RIGHT(C664,3) &amp; "-" &amp; RIGHT(D664,5) &amp; "-" &amp; IFERROR(LEFT(#REF!, FIND(" ",#REF!)-1),#REF!) &amp; "-" &amp; _xlfn.XLOOKUP(L:L,DROPLIST!D:D,DROPLIST!E:E)</f>
        <v>#REF!</v>
      </c>
      <c r="R664" s="88" t="str">
        <f>IF(N:N&lt;&gt;"APROVADO","N/A",IF(IFERROR(_xlfn.XLOOKUP(P:P,PROJETOS!A:A,PROJETOS!A:A),"INSERIR ID DE PROJETO")="INSERIR ID DE PROJETO","INSERIR ID DE PROJETO","PROJETO INSERIDO"))</f>
        <v>N/A</v>
      </c>
    </row>
    <row r="665" spans="1:18" ht="20.100000000000001" customHeight="1" thickTop="1" thickBot="1" x14ac:dyDescent="0.3">
      <c r="A665" s="109"/>
      <c r="B665" s="84"/>
      <c r="C665" s="84"/>
      <c r="D665" s="115"/>
      <c r="E665" s="132" cm="1">
        <f t="array" ref="E665">_xlfn.XLOOKUP(D665,Tabela2[[#All],[SAP Code]],Tabela2[[#All],[Supplier Name]])</f>
        <v>0</v>
      </c>
      <c r="F665" s="85"/>
      <c r="G665" s="120">
        <v>0</v>
      </c>
      <c r="H665" s="86"/>
      <c r="I665" s="86">
        <v>0</v>
      </c>
      <c r="J665" s="87">
        <f t="shared" si="30"/>
        <v>0</v>
      </c>
      <c r="K665" s="87">
        <f t="shared" si="31"/>
        <v>0</v>
      </c>
      <c r="L665" s="85"/>
      <c r="M665" s="85"/>
      <c r="N665" s="85"/>
      <c r="O665" s="109"/>
      <c r="P665" s="88" t="str">
        <f>IF(D:D&gt;800000000,_xlfn.XLOOKUP(B:B,DROPLIST!G:G,DROPLIST!H:H)&amp;RIGHT(C665,3)&amp;"-"&amp;RIGHT(D665,5),_xlfn.XLOOKUP(B:B,DROPLIST!G:G,DROPLIST!H:H)&amp;RIGHT(C665,3)&amp;"-"&amp;_xlfn.XLOOKUP(D:D,Tabela2[SAP Code],Tabela2[Coluna1]))</f>
        <v>-</v>
      </c>
      <c r="Q665" s="88" t="e">
        <f>_xlfn.XLOOKUP(B:B,DROPLIST!G:G,DROPLIST!H:H) &amp; RIGHT(C665,3) &amp; "-" &amp; RIGHT(D665,5) &amp; "-" &amp; IFERROR(LEFT(#REF!, FIND(" ",#REF!)-1),#REF!) &amp; "-" &amp; _xlfn.XLOOKUP(L:L,DROPLIST!D:D,DROPLIST!E:E)</f>
        <v>#REF!</v>
      </c>
      <c r="R665" s="88" t="str">
        <f>IF(N:N&lt;&gt;"APROVADO","N/A",IF(IFERROR(_xlfn.XLOOKUP(P:P,PROJETOS!A:A,PROJETOS!A:A),"INSERIR ID DE PROJETO")="INSERIR ID DE PROJETO","INSERIR ID DE PROJETO","PROJETO INSERIDO"))</f>
        <v>N/A</v>
      </c>
    </row>
    <row r="666" spans="1:18" ht="20.100000000000001" customHeight="1" thickTop="1" thickBot="1" x14ac:dyDescent="0.3">
      <c r="A666" s="109"/>
      <c r="B666" s="84"/>
      <c r="C666" s="84"/>
      <c r="D666" s="115"/>
      <c r="E666" s="132" cm="1">
        <f t="array" ref="E666">_xlfn.XLOOKUP(D666,Tabela2[[#All],[SAP Code]],Tabela2[[#All],[Supplier Name]])</f>
        <v>0</v>
      </c>
      <c r="F666" s="85"/>
      <c r="G666" s="120">
        <v>0</v>
      </c>
      <c r="H666" s="86"/>
      <c r="I666" s="86">
        <v>0</v>
      </c>
      <c r="J666" s="87">
        <f t="shared" si="30"/>
        <v>0</v>
      </c>
      <c r="K666" s="87">
        <f t="shared" si="31"/>
        <v>0</v>
      </c>
      <c r="L666" s="85"/>
      <c r="M666" s="85"/>
      <c r="N666" s="85"/>
      <c r="O666" s="109"/>
      <c r="P666" s="88" t="str">
        <f>IF(D:D&gt;800000000,_xlfn.XLOOKUP(B:B,DROPLIST!G:G,DROPLIST!H:H)&amp;RIGHT(C666,3)&amp;"-"&amp;RIGHT(D666,5),_xlfn.XLOOKUP(B:B,DROPLIST!G:G,DROPLIST!H:H)&amp;RIGHT(C666,3)&amp;"-"&amp;_xlfn.XLOOKUP(D:D,Tabela2[SAP Code],Tabela2[Coluna1]))</f>
        <v>-</v>
      </c>
      <c r="Q666" s="88" t="e">
        <f>_xlfn.XLOOKUP(B:B,DROPLIST!G:G,DROPLIST!H:H) &amp; RIGHT(C666,3) &amp; "-" &amp; RIGHT(D666,5) &amp; "-" &amp; IFERROR(LEFT(#REF!, FIND(" ",#REF!)-1),#REF!) &amp; "-" &amp; _xlfn.XLOOKUP(L:L,DROPLIST!D:D,DROPLIST!E:E)</f>
        <v>#REF!</v>
      </c>
      <c r="R666" s="88" t="str">
        <f>IF(N:N&lt;&gt;"APROVADO","N/A",IF(IFERROR(_xlfn.XLOOKUP(P:P,PROJETOS!A:A,PROJETOS!A:A),"INSERIR ID DE PROJETO")="INSERIR ID DE PROJETO","INSERIR ID DE PROJETO","PROJETO INSERIDO"))</f>
        <v>N/A</v>
      </c>
    </row>
    <row r="667" spans="1:18" ht="20.100000000000001" customHeight="1" thickTop="1" thickBot="1" x14ac:dyDescent="0.3">
      <c r="A667" s="109"/>
      <c r="B667" s="84"/>
      <c r="C667" s="84"/>
      <c r="D667" s="115"/>
      <c r="E667" s="132" cm="1">
        <f t="array" ref="E667">_xlfn.XLOOKUP(D667,Tabela2[[#All],[SAP Code]],Tabela2[[#All],[Supplier Name]])</f>
        <v>0</v>
      </c>
      <c r="F667" s="85"/>
      <c r="G667" s="120">
        <v>0</v>
      </c>
      <c r="H667" s="86"/>
      <c r="I667" s="86">
        <v>0</v>
      </c>
      <c r="J667" s="87">
        <f t="shared" si="30"/>
        <v>0</v>
      </c>
      <c r="K667" s="87">
        <f t="shared" si="31"/>
        <v>0</v>
      </c>
      <c r="L667" s="85"/>
      <c r="M667" s="85"/>
      <c r="N667" s="85"/>
      <c r="O667" s="109"/>
      <c r="P667" s="88" t="str">
        <f>IF(D:D&gt;800000000,_xlfn.XLOOKUP(B:B,DROPLIST!G:G,DROPLIST!H:H)&amp;RIGHT(C667,3)&amp;"-"&amp;RIGHT(D667,5),_xlfn.XLOOKUP(B:B,DROPLIST!G:G,DROPLIST!H:H)&amp;RIGHT(C667,3)&amp;"-"&amp;_xlfn.XLOOKUP(D:D,Tabela2[SAP Code],Tabela2[Coluna1]))</f>
        <v>-</v>
      </c>
      <c r="Q667" s="88" t="e">
        <f>_xlfn.XLOOKUP(B:B,DROPLIST!G:G,DROPLIST!H:H) &amp; RIGHT(C667,3) &amp; "-" &amp; RIGHT(D667,5) &amp; "-" &amp; IFERROR(LEFT(#REF!, FIND(" ",#REF!)-1),#REF!) &amp; "-" &amp; _xlfn.XLOOKUP(L:L,DROPLIST!D:D,DROPLIST!E:E)</f>
        <v>#REF!</v>
      </c>
      <c r="R667" s="88" t="str">
        <f>IF(N:N&lt;&gt;"APROVADO","N/A",IF(IFERROR(_xlfn.XLOOKUP(P:P,PROJETOS!A:A,PROJETOS!A:A),"INSERIR ID DE PROJETO")="INSERIR ID DE PROJETO","INSERIR ID DE PROJETO","PROJETO INSERIDO"))</f>
        <v>N/A</v>
      </c>
    </row>
    <row r="668" spans="1:18" ht="20.100000000000001" customHeight="1" thickTop="1" thickBot="1" x14ac:dyDescent="0.3">
      <c r="A668" s="109"/>
      <c r="B668" s="84"/>
      <c r="C668" s="84"/>
      <c r="D668" s="115"/>
      <c r="E668" s="132" cm="1">
        <f t="array" ref="E668">_xlfn.XLOOKUP(D668,Tabela2[[#All],[SAP Code]],Tabela2[[#All],[Supplier Name]])</f>
        <v>0</v>
      </c>
      <c r="F668" s="85"/>
      <c r="G668" s="120">
        <v>0</v>
      </c>
      <c r="H668" s="86"/>
      <c r="I668" s="86">
        <v>0</v>
      </c>
      <c r="J668" s="87">
        <f t="shared" si="30"/>
        <v>0</v>
      </c>
      <c r="K668" s="87">
        <f t="shared" si="31"/>
        <v>0</v>
      </c>
      <c r="L668" s="85"/>
      <c r="M668" s="85"/>
      <c r="N668" s="85"/>
      <c r="O668" s="109"/>
      <c r="P668" s="88" t="str">
        <f>IF(D:D&gt;800000000,_xlfn.XLOOKUP(B:B,DROPLIST!G:G,DROPLIST!H:H)&amp;RIGHT(C668,3)&amp;"-"&amp;RIGHT(D668,5),_xlfn.XLOOKUP(B:B,DROPLIST!G:G,DROPLIST!H:H)&amp;RIGHT(C668,3)&amp;"-"&amp;_xlfn.XLOOKUP(D:D,Tabela2[SAP Code],Tabela2[Coluna1]))</f>
        <v>-</v>
      </c>
      <c r="Q668" s="88" t="e">
        <f>_xlfn.XLOOKUP(B:B,DROPLIST!G:G,DROPLIST!H:H) &amp; RIGHT(C668,3) &amp; "-" &amp; RIGHT(D668,5) &amp; "-" &amp; IFERROR(LEFT(#REF!, FIND(" ",#REF!)-1),#REF!) &amp; "-" &amp; _xlfn.XLOOKUP(L:L,DROPLIST!D:D,DROPLIST!E:E)</f>
        <v>#REF!</v>
      </c>
      <c r="R668" s="88" t="str">
        <f>IF(N:N&lt;&gt;"APROVADO","N/A",IF(IFERROR(_xlfn.XLOOKUP(P:P,PROJETOS!A:A,PROJETOS!A:A),"INSERIR ID DE PROJETO")="INSERIR ID DE PROJETO","INSERIR ID DE PROJETO","PROJETO INSERIDO"))</f>
        <v>N/A</v>
      </c>
    </row>
    <row r="669" spans="1:18" ht="20.100000000000001" customHeight="1" thickTop="1" thickBot="1" x14ac:dyDescent="0.3">
      <c r="A669" s="109"/>
      <c r="B669" s="84"/>
      <c r="C669" s="84"/>
      <c r="D669" s="115"/>
      <c r="E669" s="132" cm="1">
        <f t="array" ref="E669">_xlfn.XLOOKUP(D669,Tabela2[[#All],[SAP Code]],Tabela2[[#All],[Supplier Name]])</f>
        <v>0</v>
      </c>
      <c r="F669" s="85"/>
      <c r="G669" s="120">
        <v>0</v>
      </c>
      <c r="H669" s="86"/>
      <c r="I669" s="86">
        <v>0</v>
      </c>
      <c r="J669" s="87">
        <f t="shared" si="30"/>
        <v>0</v>
      </c>
      <c r="K669" s="87">
        <f t="shared" si="31"/>
        <v>0</v>
      </c>
      <c r="L669" s="85"/>
      <c r="M669" s="85"/>
      <c r="N669" s="85"/>
      <c r="O669" s="109"/>
      <c r="P669" s="88" t="str">
        <f>IF(D:D&gt;800000000,_xlfn.XLOOKUP(B:B,DROPLIST!G:G,DROPLIST!H:H)&amp;RIGHT(C669,3)&amp;"-"&amp;RIGHT(D669,5),_xlfn.XLOOKUP(B:B,DROPLIST!G:G,DROPLIST!H:H)&amp;RIGHT(C669,3)&amp;"-"&amp;_xlfn.XLOOKUP(D:D,Tabela2[SAP Code],Tabela2[Coluna1]))</f>
        <v>-</v>
      </c>
      <c r="Q669" s="88" t="e">
        <f>_xlfn.XLOOKUP(B:B,DROPLIST!G:G,DROPLIST!H:H) &amp; RIGHT(C669,3) &amp; "-" &amp; RIGHT(D669,5) &amp; "-" &amp; IFERROR(LEFT(#REF!, FIND(" ",#REF!)-1),#REF!) &amp; "-" &amp; _xlfn.XLOOKUP(L:L,DROPLIST!D:D,DROPLIST!E:E)</f>
        <v>#REF!</v>
      </c>
      <c r="R669" s="88" t="str">
        <f>IF(N:N&lt;&gt;"APROVADO","N/A",IF(IFERROR(_xlfn.XLOOKUP(P:P,PROJETOS!A:A,PROJETOS!A:A),"INSERIR ID DE PROJETO")="INSERIR ID DE PROJETO","INSERIR ID DE PROJETO","PROJETO INSERIDO"))</f>
        <v>N/A</v>
      </c>
    </row>
    <row r="670" spans="1:18" ht="20.100000000000001" customHeight="1" thickTop="1" thickBot="1" x14ac:dyDescent="0.3">
      <c r="A670" s="109"/>
      <c r="B670" s="84"/>
      <c r="C670" s="84"/>
      <c r="D670" s="115"/>
      <c r="E670" s="132" cm="1">
        <f t="array" ref="E670">_xlfn.XLOOKUP(D670,Tabela2[[#All],[SAP Code]],Tabela2[[#All],[Supplier Name]])</f>
        <v>0</v>
      </c>
      <c r="F670" s="85"/>
      <c r="G670" s="120">
        <v>0</v>
      </c>
      <c r="H670" s="86"/>
      <c r="I670" s="86">
        <v>0</v>
      </c>
      <c r="J670" s="87">
        <f t="shared" si="30"/>
        <v>0</v>
      </c>
      <c r="K670" s="87">
        <f t="shared" si="31"/>
        <v>0</v>
      </c>
      <c r="L670" s="85"/>
      <c r="M670" s="85"/>
      <c r="N670" s="85"/>
      <c r="O670" s="109"/>
      <c r="P670" s="88" t="str">
        <f>IF(D:D&gt;800000000,_xlfn.XLOOKUP(B:B,DROPLIST!G:G,DROPLIST!H:H)&amp;RIGHT(C670,3)&amp;"-"&amp;RIGHT(D670,5),_xlfn.XLOOKUP(B:B,DROPLIST!G:G,DROPLIST!H:H)&amp;RIGHT(C670,3)&amp;"-"&amp;_xlfn.XLOOKUP(D:D,Tabela2[SAP Code],Tabela2[Coluna1]))</f>
        <v>-</v>
      </c>
      <c r="Q670" s="88" t="e">
        <f>_xlfn.XLOOKUP(B:B,DROPLIST!G:G,DROPLIST!H:H) &amp; RIGHT(C670,3) &amp; "-" &amp; RIGHT(D670,5) &amp; "-" &amp; IFERROR(LEFT(#REF!, FIND(" ",#REF!)-1),#REF!) &amp; "-" &amp; _xlfn.XLOOKUP(L:L,DROPLIST!D:D,DROPLIST!E:E)</f>
        <v>#REF!</v>
      </c>
      <c r="R670" s="88" t="str">
        <f>IF(N:N&lt;&gt;"APROVADO","N/A",IF(IFERROR(_xlfn.XLOOKUP(P:P,PROJETOS!A:A,PROJETOS!A:A),"INSERIR ID DE PROJETO")="INSERIR ID DE PROJETO","INSERIR ID DE PROJETO","PROJETO INSERIDO"))</f>
        <v>N/A</v>
      </c>
    </row>
    <row r="671" spans="1:18" ht="20.100000000000001" customHeight="1" thickTop="1" thickBot="1" x14ac:dyDescent="0.3">
      <c r="A671" s="109"/>
      <c r="B671" s="84"/>
      <c r="C671" s="84"/>
      <c r="D671" s="115"/>
      <c r="E671" s="132" cm="1">
        <f t="array" ref="E671">_xlfn.XLOOKUP(D671,Tabela2[[#All],[SAP Code]],Tabela2[[#All],[Supplier Name]])</f>
        <v>0</v>
      </c>
      <c r="F671" s="85"/>
      <c r="G671" s="120">
        <v>0</v>
      </c>
      <c r="H671" s="86"/>
      <c r="I671" s="86">
        <v>0</v>
      </c>
      <c r="J671" s="87">
        <f t="shared" si="30"/>
        <v>0</v>
      </c>
      <c r="K671" s="87">
        <f t="shared" si="31"/>
        <v>0</v>
      </c>
      <c r="L671" s="85"/>
      <c r="M671" s="85"/>
      <c r="N671" s="85"/>
      <c r="O671" s="109"/>
      <c r="P671" s="88" t="str">
        <f>IF(D:D&gt;800000000,_xlfn.XLOOKUP(B:B,DROPLIST!G:G,DROPLIST!H:H)&amp;RIGHT(C671,3)&amp;"-"&amp;RIGHT(D671,5),_xlfn.XLOOKUP(B:B,DROPLIST!G:G,DROPLIST!H:H)&amp;RIGHT(C671,3)&amp;"-"&amp;_xlfn.XLOOKUP(D:D,Tabela2[SAP Code],Tabela2[Coluna1]))</f>
        <v>-</v>
      </c>
      <c r="Q671" s="88" t="e">
        <f>_xlfn.XLOOKUP(B:B,DROPLIST!G:G,DROPLIST!H:H) &amp; RIGHT(C671,3) &amp; "-" &amp; RIGHT(D671,5) &amp; "-" &amp; IFERROR(LEFT(#REF!, FIND(" ",#REF!)-1),#REF!) &amp; "-" &amp; _xlfn.XLOOKUP(L:L,DROPLIST!D:D,DROPLIST!E:E)</f>
        <v>#REF!</v>
      </c>
      <c r="R671" s="88" t="str">
        <f>IF(N:N&lt;&gt;"APROVADO","N/A",IF(IFERROR(_xlfn.XLOOKUP(P:P,PROJETOS!A:A,PROJETOS!A:A),"INSERIR ID DE PROJETO")="INSERIR ID DE PROJETO","INSERIR ID DE PROJETO","PROJETO INSERIDO"))</f>
        <v>N/A</v>
      </c>
    </row>
    <row r="672" spans="1:18" ht="20.100000000000001" customHeight="1" thickTop="1" thickBot="1" x14ac:dyDescent="0.3">
      <c r="A672" s="109"/>
      <c r="B672" s="84"/>
      <c r="C672" s="84"/>
      <c r="D672" s="115"/>
      <c r="E672" s="132" cm="1">
        <f t="array" ref="E672">_xlfn.XLOOKUP(D672,Tabela2[[#All],[SAP Code]],Tabela2[[#All],[Supplier Name]])</f>
        <v>0</v>
      </c>
      <c r="F672" s="85"/>
      <c r="G672" s="120">
        <v>0</v>
      </c>
      <c r="H672" s="86"/>
      <c r="I672" s="86">
        <v>0</v>
      </c>
      <c r="J672" s="87">
        <f t="shared" si="30"/>
        <v>0</v>
      </c>
      <c r="K672" s="87">
        <f t="shared" si="31"/>
        <v>0</v>
      </c>
      <c r="L672" s="85"/>
      <c r="M672" s="85"/>
      <c r="N672" s="85"/>
      <c r="O672" s="109"/>
      <c r="P672" s="88" t="str">
        <f>IF(D:D&gt;800000000,_xlfn.XLOOKUP(B:B,DROPLIST!G:G,DROPLIST!H:H)&amp;RIGHT(C672,3)&amp;"-"&amp;RIGHT(D672,5),_xlfn.XLOOKUP(B:B,DROPLIST!G:G,DROPLIST!H:H)&amp;RIGHT(C672,3)&amp;"-"&amp;_xlfn.XLOOKUP(D:D,Tabela2[SAP Code],Tabela2[Coluna1]))</f>
        <v>-</v>
      </c>
      <c r="Q672" s="88" t="e">
        <f>_xlfn.XLOOKUP(B:B,DROPLIST!G:G,DROPLIST!H:H) &amp; RIGHT(C672,3) &amp; "-" &amp; RIGHT(D672,5) &amp; "-" &amp; IFERROR(LEFT(#REF!, FIND(" ",#REF!)-1),#REF!) &amp; "-" &amp; _xlfn.XLOOKUP(L:L,DROPLIST!D:D,DROPLIST!E:E)</f>
        <v>#REF!</v>
      </c>
      <c r="R672" s="88" t="str">
        <f>IF(N:N&lt;&gt;"APROVADO","N/A",IF(IFERROR(_xlfn.XLOOKUP(P:P,PROJETOS!A:A,PROJETOS!A:A),"INSERIR ID DE PROJETO")="INSERIR ID DE PROJETO","INSERIR ID DE PROJETO","PROJETO INSERIDO"))</f>
        <v>N/A</v>
      </c>
    </row>
    <row r="673" spans="1:18" ht="20.100000000000001" customHeight="1" thickTop="1" thickBot="1" x14ac:dyDescent="0.3">
      <c r="A673" s="109"/>
      <c r="B673" s="84"/>
      <c r="C673" s="84"/>
      <c r="D673" s="115"/>
      <c r="E673" s="132" cm="1">
        <f t="array" ref="E673">_xlfn.XLOOKUP(D673,Tabela2[[#All],[SAP Code]],Tabela2[[#All],[Supplier Name]])</f>
        <v>0</v>
      </c>
      <c r="F673" s="85"/>
      <c r="G673" s="120">
        <v>0</v>
      </c>
      <c r="H673" s="86"/>
      <c r="I673" s="86">
        <v>0</v>
      </c>
      <c r="J673" s="87">
        <f t="shared" si="30"/>
        <v>0</v>
      </c>
      <c r="K673" s="87">
        <f t="shared" si="31"/>
        <v>0</v>
      </c>
      <c r="L673" s="85"/>
      <c r="M673" s="85"/>
      <c r="N673" s="85"/>
      <c r="O673" s="109"/>
      <c r="P673" s="88" t="str">
        <f>IF(D:D&gt;800000000,_xlfn.XLOOKUP(B:B,DROPLIST!G:G,DROPLIST!H:H)&amp;RIGHT(C673,3)&amp;"-"&amp;RIGHT(D673,5),_xlfn.XLOOKUP(B:B,DROPLIST!G:G,DROPLIST!H:H)&amp;RIGHT(C673,3)&amp;"-"&amp;_xlfn.XLOOKUP(D:D,Tabela2[SAP Code],Tabela2[Coluna1]))</f>
        <v>-</v>
      </c>
      <c r="Q673" s="88" t="e">
        <f>_xlfn.XLOOKUP(B:B,DROPLIST!G:G,DROPLIST!H:H) &amp; RIGHT(C673,3) &amp; "-" &amp; RIGHT(D673,5) &amp; "-" &amp; IFERROR(LEFT(#REF!, FIND(" ",#REF!)-1),#REF!) &amp; "-" &amp; _xlfn.XLOOKUP(L:L,DROPLIST!D:D,DROPLIST!E:E)</f>
        <v>#REF!</v>
      </c>
      <c r="R673" s="88" t="str">
        <f>IF(N:N&lt;&gt;"APROVADO","N/A",IF(IFERROR(_xlfn.XLOOKUP(P:P,PROJETOS!A:A,PROJETOS!A:A),"INSERIR ID DE PROJETO")="INSERIR ID DE PROJETO","INSERIR ID DE PROJETO","PROJETO INSERIDO"))</f>
        <v>N/A</v>
      </c>
    </row>
    <row r="674" spans="1:18" ht="20.100000000000001" customHeight="1" thickTop="1" thickBot="1" x14ac:dyDescent="0.3">
      <c r="A674" s="109"/>
      <c r="B674" s="84"/>
      <c r="C674" s="84"/>
      <c r="D674" s="115"/>
      <c r="E674" s="132" cm="1">
        <f t="array" ref="E674">_xlfn.XLOOKUP(D674,Tabela2[[#All],[SAP Code]],Tabela2[[#All],[Supplier Name]])</f>
        <v>0</v>
      </c>
      <c r="F674" s="85"/>
      <c r="G674" s="120">
        <v>0</v>
      </c>
      <c r="H674" s="86"/>
      <c r="I674" s="86">
        <v>0</v>
      </c>
      <c r="J674" s="87">
        <f t="shared" si="30"/>
        <v>0</v>
      </c>
      <c r="K674" s="87">
        <f t="shared" si="31"/>
        <v>0</v>
      </c>
      <c r="L674" s="85"/>
      <c r="M674" s="85"/>
      <c r="N674" s="85"/>
      <c r="O674" s="109"/>
      <c r="P674" s="88" t="str">
        <f>IF(D:D&gt;800000000,_xlfn.XLOOKUP(B:B,DROPLIST!G:G,DROPLIST!H:H)&amp;RIGHT(C674,3)&amp;"-"&amp;RIGHT(D674,5),_xlfn.XLOOKUP(B:B,DROPLIST!G:G,DROPLIST!H:H)&amp;RIGHT(C674,3)&amp;"-"&amp;_xlfn.XLOOKUP(D:D,Tabela2[SAP Code],Tabela2[Coluna1]))</f>
        <v>-</v>
      </c>
      <c r="Q674" s="88" t="e">
        <f>_xlfn.XLOOKUP(B:B,DROPLIST!G:G,DROPLIST!H:H) &amp; RIGHT(C674,3) &amp; "-" &amp; RIGHT(D674,5) &amp; "-" &amp; IFERROR(LEFT(#REF!, FIND(" ",#REF!)-1),#REF!) &amp; "-" &amp; _xlfn.XLOOKUP(L:L,DROPLIST!D:D,DROPLIST!E:E)</f>
        <v>#REF!</v>
      </c>
      <c r="R674" s="88" t="str">
        <f>IF(N:N&lt;&gt;"APROVADO","N/A",IF(IFERROR(_xlfn.XLOOKUP(P:P,PROJETOS!A:A,PROJETOS!A:A),"INSERIR ID DE PROJETO")="INSERIR ID DE PROJETO","INSERIR ID DE PROJETO","PROJETO INSERIDO"))</f>
        <v>N/A</v>
      </c>
    </row>
    <row r="675" spans="1:18" ht="20.100000000000001" customHeight="1" thickTop="1" thickBot="1" x14ac:dyDescent="0.3">
      <c r="A675" s="109"/>
      <c r="B675" s="84"/>
      <c r="C675" s="84"/>
      <c r="D675" s="115"/>
      <c r="E675" s="132" cm="1">
        <f t="array" ref="E675">_xlfn.XLOOKUP(D675,Tabela2[[#All],[SAP Code]],Tabela2[[#All],[Supplier Name]])</f>
        <v>0</v>
      </c>
      <c r="F675" s="85"/>
      <c r="G675" s="120">
        <v>0</v>
      </c>
      <c r="H675" s="86"/>
      <c r="I675" s="86">
        <v>0</v>
      </c>
      <c r="J675" s="87">
        <f t="shared" si="30"/>
        <v>0</v>
      </c>
      <c r="K675" s="87">
        <f t="shared" si="31"/>
        <v>0</v>
      </c>
      <c r="L675" s="85"/>
      <c r="M675" s="85"/>
      <c r="N675" s="85"/>
      <c r="O675" s="109"/>
      <c r="P675" s="88" t="str">
        <f>IF(D:D&gt;800000000,_xlfn.XLOOKUP(B:B,DROPLIST!G:G,DROPLIST!H:H)&amp;RIGHT(C675,3)&amp;"-"&amp;RIGHT(D675,5),_xlfn.XLOOKUP(B:B,DROPLIST!G:G,DROPLIST!H:H)&amp;RIGHT(C675,3)&amp;"-"&amp;_xlfn.XLOOKUP(D:D,Tabela2[SAP Code],Tabela2[Coluna1]))</f>
        <v>-</v>
      </c>
      <c r="Q675" s="88" t="e">
        <f>_xlfn.XLOOKUP(B:B,DROPLIST!G:G,DROPLIST!H:H) &amp; RIGHT(C675,3) &amp; "-" &amp; RIGHT(D675,5) &amp; "-" &amp; IFERROR(LEFT(#REF!, FIND(" ",#REF!)-1),#REF!) &amp; "-" &amp; _xlfn.XLOOKUP(L:L,DROPLIST!D:D,DROPLIST!E:E)</f>
        <v>#REF!</v>
      </c>
      <c r="R675" s="88" t="str">
        <f>IF(N:N&lt;&gt;"APROVADO","N/A",IF(IFERROR(_xlfn.XLOOKUP(P:P,PROJETOS!A:A,PROJETOS!A:A),"INSERIR ID DE PROJETO")="INSERIR ID DE PROJETO","INSERIR ID DE PROJETO","PROJETO INSERIDO"))</f>
        <v>N/A</v>
      </c>
    </row>
    <row r="676" spans="1:18" ht="20.100000000000001" customHeight="1" thickTop="1" thickBot="1" x14ac:dyDescent="0.3">
      <c r="A676" s="109"/>
      <c r="B676" s="84"/>
      <c r="C676" s="84"/>
      <c r="D676" s="115"/>
      <c r="E676" s="132" cm="1">
        <f t="array" ref="E676">_xlfn.XLOOKUP(D676,Tabela2[[#All],[SAP Code]],Tabela2[[#All],[Supplier Name]])</f>
        <v>0</v>
      </c>
      <c r="F676" s="85"/>
      <c r="G676" s="120">
        <v>0</v>
      </c>
      <c r="H676" s="86"/>
      <c r="I676" s="86">
        <v>0</v>
      </c>
      <c r="J676" s="87">
        <f t="shared" si="30"/>
        <v>0</v>
      </c>
      <c r="K676" s="87">
        <f t="shared" si="31"/>
        <v>0</v>
      </c>
      <c r="L676" s="85"/>
      <c r="M676" s="85"/>
      <c r="N676" s="85"/>
      <c r="O676" s="109"/>
      <c r="P676" s="88" t="str">
        <f>IF(D:D&gt;800000000,_xlfn.XLOOKUP(B:B,DROPLIST!G:G,DROPLIST!H:H)&amp;RIGHT(C676,3)&amp;"-"&amp;RIGHT(D676,5),_xlfn.XLOOKUP(B:B,DROPLIST!G:G,DROPLIST!H:H)&amp;RIGHT(C676,3)&amp;"-"&amp;_xlfn.XLOOKUP(D:D,Tabela2[SAP Code],Tabela2[Coluna1]))</f>
        <v>-</v>
      </c>
      <c r="Q676" s="88" t="e">
        <f>_xlfn.XLOOKUP(B:B,DROPLIST!G:G,DROPLIST!H:H) &amp; RIGHT(C676,3) &amp; "-" &amp; RIGHT(D676,5) &amp; "-" &amp; IFERROR(LEFT(#REF!, FIND(" ",#REF!)-1),#REF!) &amp; "-" &amp; _xlfn.XLOOKUP(L:L,DROPLIST!D:D,DROPLIST!E:E)</f>
        <v>#REF!</v>
      </c>
      <c r="R676" s="88" t="str">
        <f>IF(N:N&lt;&gt;"APROVADO","N/A",IF(IFERROR(_xlfn.XLOOKUP(P:P,PROJETOS!A:A,PROJETOS!A:A),"INSERIR ID DE PROJETO")="INSERIR ID DE PROJETO","INSERIR ID DE PROJETO","PROJETO INSERIDO"))</f>
        <v>N/A</v>
      </c>
    </row>
    <row r="677" spans="1:18" ht="20.100000000000001" customHeight="1" thickTop="1" thickBot="1" x14ac:dyDescent="0.3">
      <c r="A677" s="109"/>
      <c r="B677" s="84"/>
      <c r="C677" s="84"/>
      <c r="D677" s="115"/>
      <c r="E677" s="132" cm="1">
        <f t="array" ref="E677">_xlfn.XLOOKUP(D677,Tabela2[[#All],[SAP Code]],Tabela2[[#All],[Supplier Name]])</f>
        <v>0</v>
      </c>
      <c r="F677" s="85"/>
      <c r="G677" s="120">
        <v>0</v>
      </c>
      <c r="H677" s="86"/>
      <c r="I677" s="86">
        <v>0</v>
      </c>
      <c r="J677" s="87">
        <f t="shared" si="30"/>
        <v>0</v>
      </c>
      <c r="K677" s="87">
        <f t="shared" si="31"/>
        <v>0</v>
      </c>
      <c r="L677" s="85"/>
      <c r="M677" s="85"/>
      <c r="N677" s="85"/>
      <c r="O677" s="109"/>
      <c r="P677" s="88" t="str">
        <f>IF(D:D&gt;800000000,_xlfn.XLOOKUP(B:B,DROPLIST!G:G,DROPLIST!H:H)&amp;RIGHT(C677,3)&amp;"-"&amp;RIGHT(D677,5),_xlfn.XLOOKUP(B:B,DROPLIST!G:G,DROPLIST!H:H)&amp;RIGHT(C677,3)&amp;"-"&amp;_xlfn.XLOOKUP(D:D,Tabela2[SAP Code],Tabela2[Coluna1]))</f>
        <v>-</v>
      </c>
      <c r="Q677" s="88" t="e">
        <f>_xlfn.XLOOKUP(B:B,DROPLIST!G:G,DROPLIST!H:H) &amp; RIGHT(C677,3) &amp; "-" &amp; RIGHT(D677,5) &amp; "-" &amp; IFERROR(LEFT(#REF!, FIND(" ",#REF!)-1),#REF!) &amp; "-" &amp; _xlfn.XLOOKUP(L:L,DROPLIST!D:D,DROPLIST!E:E)</f>
        <v>#REF!</v>
      </c>
      <c r="R677" s="88" t="str">
        <f>IF(N:N&lt;&gt;"APROVADO","N/A",IF(IFERROR(_xlfn.XLOOKUP(P:P,PROJETOS!A:A,PROJETOS!A:A),"INSERIR ID DE PROJETO")="INSERIR ID DE PROJETO","INSERIR ID DE PROJETO","PROJETO INSERIDO"))</f>
        <v>N/A</v>
      </c>
    </row>
    <row r="678" spans="1:18" ht="20.100000000000001" customHeight="1" thickTop="1" thickBot="1" x14ac:dyDescent="0.3">
      <c r="A678" s="109"/>
      <c r="B678" s="84"/>
      <c r="C678" s="84"/>
      <c r="D678" s="115"/>
      <c r="E678" s="132" cm="1">
        <f t="array" ref="E678">_xlfn.XLOOKUP(D678,Tabela2[[#All],[SAP Code]],Tabela2[[#All],[Supplier Name]])</f>
        <v>0</v>
      </c>
      <c r="F678" s="85"/>
      <c r="G678" s="120">
        <v>0</v>
      </c>
      <c r="H678" s="86"/>
      <c r="I678" s="86">
        <v>0</v>
      </c>
      <c r="J678" s="87">
        <f t="shared" si="30"/>
        <v>0</v>
      </c>
      <c r="K678" s="87">
        <f t="shared" si="31"/>
        <v>0</v>
      </c>
      <c r="L678" s="85"/>
      <c r="M678" s="85"/>
      <c r="N678" s="85"/>
      <c r="O678" s="109"/>
      <c r="P678" s="88" t="str">
        <f>IF(D:D&gt;800000000,_xlfn.XLOOKUP(B:B,DROPLIST!G:G,DROPLIST!H:H)&amp;RIGHT(C678,3)&amp;"-"&amp;RIGHT(D678,5),_xlfn.XLOOKUP(B:B,DROPLIST!G:G,DROPLIST!H:H)&amp;RIGHT(C678,3)&amp;"-"&amp;_xlfn.XLOOKUP(D:D,Tabela2[SAP Code],Tabela2[Coluna1]))</f>
        <v>-</v>
      </c>
      <c r="Q678" s="88" t="e">
        <f>_xlfn.XLOOKUP(B:B,DROPLIST!G:G,DROPLIST!H:H) &amp; RIGHT(C678,3) &amp; "-" &amp; RIGHT(D678,5) &amp; "-" &amp; IFERROR(LEFT(#REF!, FIND(" ",#REF!)-1),#REF!) &amp; "-" &amp; _xlfn.XLOOKUP(L:L,DROPLIST!D:D,DROPLIST!E:E)</f>
        <v>#REF!</v>
      </c>
      <c r="R678" s="88" t="str">
        <f>IF(N:N&lt;&gt;"APROVADO","N/A",IF(IFERROR(_xlfn.XLOOKUP(P:P,PROJETOS!A:A,PROJETOS!A:A),"INSERIR ID DE PROJETO")="INSERIR ID DE PROJETO","INSERIR ID DE PROJETO","PROJETO INSERIDO"))</f>
        <v>N/A</v>
      </c>
    </row>
    <row r="679" spans="1:18" ht="20.100000000000001" customHeight="1" thickTop="1" thickBot="1" x14ac:dyDescent="0.3">
      <c r="A679" s="109"/>
      <c r="B679" s="84"/>
      <c r="C679" s="84"/>
      <c r="D679" s="115"/>
      <c r="E679" s="132" cm="1">
        <f t="array" ref="E679">_xlfn.XLOOKUP(D679,Tabela2[[#All],[SAP Code]],Tabela2[[#All],[Supplier Name]])</f>
        <v>0</v>
      </c>
      <c r="F679" s="85"/>
      <c r="G679" s="120">
        <v>0</v>
      </c>
      <c r="H679" s="86"/>
      <c r="I679" s="86">
        <v>0</v>
      </c>
      <c r="J679" s="87">
        <f t="shared" si="30"/>
        <v>0</v>
      </c>
      <c r="K679" s="87">
        <f t="shared" si="31"/>
        <v>0</v>
      </c>
      <c r="L679" s="85"/>
      <c r="M679" s="85"/>
      <c r="N679" s="85"/>
      <c r="O679" s="109"/>
      <c r="P679" s="88" t="str">
        <f>IF(D:D&gt;800000000,_xlfn.XLOOKUP(B:B,DROPLIST!G:G,DROPLIST!H:H)&amp;RIGHT(C679,3)&amp;"-"&amp;RIGHT(D679,5),_xlfn.XLOOKUP(B:B,DROPLIST!G:G,DROPLIST!H:H)&amp;RIGHT(C679,3)&amp;"-"&amp;_xlfn.XLOOKUP(D:D,Tabela2[SAP Code],Tabela2[Coluna1]))</f>
        <v>-</v>
      </c>
      <c r="Q679" s="88" t="e">
        <f>_xlfn.XLOOKUP(B:B,DROPLIST!G:G,DROPLIST!H:H) &amp; RIGHT(C679,3) &amp; "-" &amp; RIGHT(D679,5) &amp; "-" &amp; IFERROR(LEFT(#REF!, FIND(" ",#REF!)-1),#REF!) &amp; "-" &amp; _xlfn.XLOOKUP(L:L,DROPLIST!D:D,DROPLIST!E:E)</f>
        <v>#REF!</v>
      </c>
      <c r="R679" s="88" t="str">
        <f>IF(N:N&lt;&gt;"APROVADO","N/A",IF(IFERROR(_xlfn.XLOOKUP(P:P,PROJETOS!A:A,PROJETOS!A:A),"INSERIR ID DE PROJETO")="INSERIR ID DE PROJETO","INSERIR ID DE PROJETO","PROJETO INSERIDO"))</f>
        <v>N/A</v>
      </c>
    </row>
    <row r="680" spans="1:18" ht="20.100000000000001" customHeight="1" thickTop="1" thickBot="1" x14ac:dyDescent="0.3">
      <c r="A680" s="109"/>
      <c r="B680" s="84"/>
      <c r="C680" s="84"/>
      <c r="D680" s="115"/>
      <c r="E680" s="132" cm="1">
        <f t="array" ref="E680">_xlfn.XLOOKUP(D680,Tabela2[[#All],[SAP Code]],Tabela2[[#All],[Supplier Name]])</f>
        <v>0</v>
      </c>
      <c r="F680" s="85"/>
      <c r="G680" s="120">
        <v>0</v>
      </c>
      <c r="H680" s="86"/>
      <c r="I680" s="86">
        <v>0</v>
      </c>
      <c r="J680" s="87">
        <f t="shared" si="30"/>
        <v>0</v>
      </c>
      <c r="K680" s="87">
        <f t="shared" si="31"/>
        <v>0</v>
      </c>
      <c r="L680" s="85"/>
      <c r="M680" s="85"/>
      <c r="N680" s="85"/>
      <c r="O680" s="109"/>
      <c r="P680" s="88" t="str">
        <f>IF(D:D&gt;800000000,_xlfn.XLOOKUP(B:B,DROPLIST!G:G,DROPLIST!H:H)&amp;RIGHT(C680,3)&amp;"-"&amp;RIGHT(D680,5),_xlfn.XLOOKUP(B:B,DROPLIST!G:G,DROPLIST!H:H)&amp;RIGHT(C680,3)&amp;"-"&amp;_xlfn.XLOOKUP(D:D,Tabela2[SAP Code],Tabela2[Coluna1]))</f>
        <v>-</v>
      </c>
      <c r="Q680" s="88" t="e">
        <f>_xlfn.XLOOKUP(B:B,DROPLIST!G:G,DROPLIST!H:H) &amp; RIGHT(C680,3) &amp; "-" &amp; RIGHT(D680,5) &amp; "-" &amp; IFERROR(LEFT(#REF!, FIND(" ",#REF!)-1),#REF!) &amp; "-" &amp; _xlfn.XLOOKUP(L:L,DROPLIST!D:D,DROPLIST!E:E)</f>
        <v>#REF!</v>
      </c>
      <c r="R680" s="88" t="str">
        <f>IF(N:N&lt;&gt;"APROVADO","N/A",IF(IFERROR(_xlfn.XLOOKUP(P:P,PROJETOS!A:A,PROJETOS!A:A),"INSERIR ID DE PROJETO")="INSERIR ID DE PROJETO","INSERIR ID DE PROJETO","PROJETO INSERIDO"))</f>
        <v>N/A</v>
      </c>
    </row>
    <row r="681" spans="1:18" ht="20.100000000000001" customHeight="1" thickTop="1" thickBot="1" x14ac:dyDescent="0.3">
      <c r="A681" s="109"/>
      <c r="B681" s="84"/>
      <c r="C681" s="84"/>
      <c r="D681" s="115"/>
      <c r="E681" s="132" cm="1">
        <f t="array" ref="E681">_xlfn.XLOOKUP(D681,Tabela2[[#All],[SAP Code]],Tabela2[[#All],[Supplier Name]])</f>
        <v>0</v>
      </c>
      <c r="F681" s="85"/>
      <c r="G681" s="120">
        <v>0</v>
      </c>
      <c r="H681" s="86"/>
      <c r="I681" s="86">
        <v>0</v>
      </c>
      <c r="J681" s="87">
        <f t="shared" si="30"/>
        <v>0</v>
      </c>
      <c r="K681" s="87">
        <f t="shared" si="31"/>
        <v>0</v>
      </c>
      <c r="L681" s="85"/>
      <c r="M681" s="85"/>
      <c r="N681" s="85"/>
      <c r="O681" s="109"/>
      <c r="P681" s="88" t="str">
        <f>IF(D:D&gt;800000000,_xlfn.XLOOKUP(B:B,DROPLIST!G:G,DROPLIST!H:H)&amp;RIGHT(C681,3)&amp;"-"&amp;RIGHT(D681,5),_xlfn.XLOOKUP(B:B,DROPLIST!G:G,DROPLIST!H:H)&amp;RIGHT(C681,3)&amp;"-"&amp;_xlfn.XLOOKUP(D:D,Tabela2[SAP Code],Tabela2[Coluna1]))</f>
        <v>-</v>
      </c>
      <c r="Q681" s="88" t="e">
        <f>_xlfn.XLOOKUP(B:B,DROPLIST!G:G,DROPLIST!H:H) &amp; RIGHT(C681,3) &amp; "-" &amp; RIGHT(D681,5) &amp; "-" &amp; IFERROR(LEFT(#REF!, FIND(" ",#REF!)-1),#REF!) &amp; "-" &amp; _xlfn.XLOOKUP(L:L,DROPLIST!D:D,DROPLIST!E:E)</f>
        <v>#REF!</v>
      </c>
      <c r="R681" s="88" t="str">
        <f>IF(N:N&lt;&gt;"APROVADO","N/A",IF(IFERROR(_xlfn.XLOOKUP(P:P,PROJETOS!A:A,PROJETOS!A:A),"INSERIR ID DE PROJETO")="INSERIR ID DE PROJETO","INSERIR ID DE PROJETO","PROJETO INSERIDO"))</f>
        <v>N/A</v>
      </c>
    </row>
    <row r="682" spans="1:18" ht="20.100000000000001" customHeight="1" thickTop="1" thickBot="1" x14ac:dyDescent="0.3">
      <c r="A682" s="109"/>
      <c r="B682" s="84"/>
      <c r="C682" s="84"/>
      <c r="D682" s="115"/>
      <c r="E682" s="132" cm="1">
        <f t="array" ref="E682">_xlfn.XLOOKUP(D682,Tabela2[[#All],[SAP Code]],Tabela2[[#All],[Supplier Name]])</f>
        <v>0</v>
      </c>
      <c r="F682" s="85"/>
      <c r="G682" s="120">
        <v>0</v>
      </c>
      <c r="H682" s="86"/>
      <c r="I682" s="86">
        <v>0</v>
      </c>
      <c r="J682" s="87">
        <f t="shared" si="30"/>
        <v>0</v>
      </c>
      <c r="K682" s="87">
        <f t="shared" si="31"/>
        <v>0</v>
      </c>
      <c r="L682" s="85"/>
      <c r="M682" s="85"/>
      <c r="N682" s="85"/>
      <c r="O682" s="109"/>
      <c r="P682" s="88" t="str">
        <f>IF(D:D&gt;800000000,_xlfn.XLOOKUP(B:B,DROPLIST!G:G,DROPLIST!H:H)&amp;RIGHT(C682,3)&amp;"-"&amp;RIGHT(D682,5),_xlfn.XLOOKUP(B:B,DROPLIST!G:G,DROPLIST!H:H)&amp;RIGHT(C682,3)&amp;"-"&amp;_xlfn.XLOOKUP(D:D,Tabela2[SAP Code],Tabela2[Coluna1]))</f>
        <v>-</v>
      </c>
      <c r="Q682" s="88" t="e">
        <f>_xlfn.XLOOKUP(B:B,DROPLIST!G:G,DROPLIST!H:H) &amp; RIGHT(C682,3) &amp; "-" &amp; RIGHT(D682,5) &amp; "-" &amp; IFERROR(LEFT(#REF!, FIND(" ",#REF!)-1),#REF!) &amp; "-" &amp; _xlfn.XLOOKUP(L:L,DROPLIST!D:D,DROPLIST!E:E)</f>
        <v>#REF!</v>
      </c>
      <c r="R682" s="88" t="str">
        <f>IF(N:N&lt;&gt;"APROVADO","N/A",IF(IFERROR(_xlfn.XLOOKUP(P:P,PROJETOS!A:A,PROJETOS!A:A),"INSERIR ID DE PROJETO")="INSERIR ID DE PROJETO","INSERIR ID DE PROJETO","PROJETO INSERIDO"))</f>
        <v>N/A</v>
      </c>
    </row>
    <row r="683" spans="1:18" ht="20.100000000000001" customHeight="1" thickTop="1" thickBot="1" x14ac:dyDescent="0.3">
      <c r="A683" s="109"/>
      <c r="B683" s="84"/>
      <c r="C683" s="84"/>
      <c r="D683" s="115"/>
      <c r="E683" s="132" cm="1">
        <f t="array" ref="E683">_xlfn.XLOOKUP(D683,Tabela2[[#All],[SAP Code]],Tabela2[[#All],[Supplier Name]])</f>
        <v>0</v>
      </c>
      <c r="F683" s="85"/>
      <c r="G683" s="120">
        <v>0</v>
      </c>
      <c r="H683" s="86"/>
      <c r="I683" s="86">
        <v>0</v>
      </c>
      <c r="J683" s="87">
        <f t="shared" si="30"/>
        <v>0</v>
      </c>
      <c r="K683" s="87">
        <f t="shared" si="31"/>
        <v>0</v>
      </c>
      <c r="L683" s="85"/>
      <c r="M683" s="85"/>
      <c r="N683" s="85"/>
      <c r="O683" s="109"/>
      <c r="P683" s="88" t="str">
        <f>IF(D:D&gt;800000000,_xlfn.XLOOKUP(B:B,DROPLIST!G:G,DROPLIST!H:H)&amp;RIGHT(C683,3)&amp;"-"&amp;RIGHT(D683,5),_xlfn.XLOOKUP(B:B,DROPLIST!G:G,DROPLIST!H:H)&amp;RIGHT(C683,3)&amp;"-"&amp;_xlfn.XLOOKUP(D:D,Tabela2[SAP Code],Tabela2[Coluna1]))</f>
        <v>-</v>
      </c>
      <c r="Q683" s="88" t="e">
        <f>_xlfn.XLOOKUP(B:B,DROPLIST!G:G,DROPLIST!H:H) &amp; RIGHT(C683,3) &amp; "-" &amp; RIGHT(D683,5) &amp; "-" &amp; IFERROR(LEFT(#REF!, FIND(" ",#REF!)-1),#REF!) &amp; "-" &amp; _xlfn.XLOOKUP(L:L,DROPLIST!D:D,DROPLIST!E:E)</f>
        <v>#REF!</v>
      </c>
      <c r="R683" s="88" t="str">
        <f>IF(N:N&lt;&gt;"APROVADO","N/A",IF(IFERROR(_xlfn.XLOOKUP(P:P,PROJETOS!A:A,PROJETOS!A:A),"INSERIR ID DE PROJETO")="INSERIR ID DE PROJETO","INSERIR ID DE PROJETO","PROJETO INSERIDO"))</f>
        <v>N/A</v>
      </c>
    </row>
    <row r="684" spans="1:18" ht="20.100000000000001" customHeight="1" thickTop="1" thickBot="1" x14ac:dyDescent="0.3">
      <c r="A684" s="109"/>
      <c r="B684" s="84"/>
      <c r="C684" s="84"/>
      <c r="D684" s="115"/>
      <c r="E684" s="132" cm="1">
        <f t="array" ref="E684">_xlfn.XLOOKUP(D684,Tabela2[[#All],[SAP Code]],Tabela2[[#All],[Supplier Name]])</f>
        <v>0</v>
      </c>
      <c r="F684" s="85"/>
      <c r="G684" s="120">
        <v>0</v>
      </c>
      <c r="H684" s="86"/>
      <c r="I684" s="86">
        <v>0</v>
      </c>
      <c r="J684" s="87">
        <f t="shared" si="30"/>
        <v>0</v>
      </c>
      <c r="K684" s="87">
        <f t="shared" si="31"/>
        <v>0</v>
      </c>
      <c r="L684" s="85"/>
      <c r="M684" s="85"/>
      <c r="N684" s="85"/>
      <c r="O684" s="109"/>
      <c r="P684" s="88" t="str">
        <f>IF(D:D&gt;800000000,_xlfn.XLOOKUP(B:B,DROPLIST!G:G,DROPLIST!H:H)&amp;RIGHT(C684,3)&amp;"-"&amp;RIGHT(D684,5),_xlfn.XLOOKUP(B:B,DROPLIST!G:G,DROPLIST!H:H)&amp;RIGHT(C684,3)&amp;"-"&amp;_xlfn.XLOOKUP(D:D,Tabela2[SAP Code],Tabela2[Coluna1]))</f>
        <v>-</v>
      </c>
      <c r="Q684" s="88" t="e">
        <f>_xlfn.XLOOKUP(B:B,DROPLIST!G:G,DROPLIST!H:H) &amp; RIGHT(C684,3) &amp; "-" &amp; RIGHT(D684,5) &amp; "-" &amp; IFERROR(LEFT(#REF!, FIND(" ",#REF!)-1),#REF!) &amp; "-" &amp; _xlfn.XLOOKUP(L:L,DROPLIST!D:D,DROPLIST!E:E)</f>
        <v>#REF!</v>
      </c>
      <c r="R684" s="88" t="str">
        <f>IF(N:N&lt;&gt;"APROVADO","N/A",IF(IFERROR(_xlfn.XLOOKUP(P:P,PROJETOS!A:A,PROJETOS!A:A),"INSERIR ID DE PROJETO")="INSERIR ID DE PROJETO","INSERIR ID DE PROJETO","PROJETO INSERIDO"))</f>
        <v>N/A</v>
      </c>
    </row>
    <row r="685" spans="1:18" ht="20.100000000000001" customHeight="1" thickTop="1" thickBot="1" x14ac:dyDescent="0.3">
      <c r="A685" s="109"/>
      <c r="B685" s="84"/>
      <c r="C685" s="84"/>
      <c r="D685" s="115"/>
      <c r="E685" s="132" cm="1">
        <f t="array" ref="E685">_xlfn.XLOOKUP(D685,Tabela2[[#All],[SAP Code]],Tabela2[[#All],[Supplier Name]])</f>
        <v>0</v>
      </c>
      <c r="F685" s="85"/>
      <c r="G685" s="120">
        <v>0</v>
      </c>
      <c r="H685" s="86"/>
      <c r="I685" s="86">
        <v>0</v>
      </c>
      <c r="J685" s="87">
        <f t="shared" si="30"/>
        <v>0</v>
      </c>
      <c r="K685" s="87">
        <f t="shared" si="31"/>
        <v>0</v>
      </c>
      <c r="L685" s="85"/>
      <c r="M685" s="85"/>
      <c r="N685" s="85"/>
      <c r="O685" s="109"/>
      <c r="P685" s="88" t="str">
        <f>IF(D:D&gt;800000000,_xlfn.XLOOKUP(B:B,DROPLIST!G:G,DROPLIST!H:H)&amp;RIGHT(C685,3)&amp;"-"&amp;RIGHT(D685,5),_xlfn.XLOOKUP(B:B,DROPLIST!G:G,DROPLIST!H:H)&amp;RIGHT(C685,3)&amp;"-"&amp;_xlfn.XLOOKUP(D:D,Tabela2[SAP Code],Tabela2[Coluna1]))</f>
        <v>-</v>
      </c>
      <c r="Q685" s="88" t="e">
        <f>_xlfn.XLOOKUP(B:B,DROPLIST!G:G,DROPLIST!H:H) &amp; RIGHT(C685,3) &amp; "-" &amp; RIGHT(D685,5) &amp; "-" &amp; IFERROR(LEFT(#REF!, FIND(" ",#REF!)-1),#REF!) &amp; "-" &amp; _xlfn.XLOOKUP(L:L,DROPLIST!D:D,DROPLIST!E:E)</f>
        <v>#REF!</v>
      </c>
      <c r="R685" s="88" t="str">
        <f>IF(N:N&lt;&gt;"APROVADO","N/A",IF(IFERROR(_xlfn.XLOOKUP(P:P,PROJETOS!A:A,PROJETOS!A:A),"INSERIR ID DE PROJETO")="INSERIR ID DE PROJETO","INSERIR ID DE PROJETO","PROJETO INSERIDO"))</f>
        <v>N/A</v>
      </c>
    </row>
    <row r="686" spans="1:18" ht="20.100000000000001" customHeight="1" thickTop="1" thickBot="1" x14ac:dyDescent="0.3">
      <c r="A686" s="109"/>
      <c r="B686" s="84"/>
      <c r="C686" s="84"/>
      <c r="D686" s="115"/>
      <c r="E686" s="132" cm="1">
        <f t="array" ref="E686">_xlfn.XLOOKUP(D686,Tabela2[[#All],[SAP Code]],Tabela2[[#All],[Supplier Name]])</f>
        <v>0</v>
      </c>
      <c r="F686" s="85"/>
      <c r="G686" s="120">
        <v>0</v>
      </c>
      <c r="H686" s="86"/>
      <c r="I686" s="86">
        <v>0</v>
      </c>
      <c r="J686" s="87">
        <f t="shared" si="30"/>
        <v>0</v>
      </c>
      <c r="K686" s="87">
        <f t="shared" si="31"/>
        <v>0</v>
      </c>
      <c r="L686" s="85"/>
      <c r="M686" s="85"/>
      <c r="N686" s="85"/>
      <c r="O686" s="109"/>
      <c r="P686" s="88" t="str">
        <f>IF(D:D&gt;800000000,_xlfn.XLOOKUP(B:B,DROPLIST!G:G,DROPLIST!H:H)&amp;RIGHT(C686,3)&amp;"-"&amp;RIGHT(D686,5),_xlfn.XLOOKUP(B:B,DROPLIST!G:G,DROPLIST!H:H)&amp;RIGHT(C686,3)&amp;"-"&amp;_xlfn.XLOOKUP(D:D,Tabela2[SAP Code],Tabela2[Coluna1]))</f>
        <v>-</v>
      </c>
      <c r="Q686" s="88" t="e">
        <f>_xlfn.XLOOKUP(B:B,DROPLIST!G:G,DROPLIST!H:H) &amp; RIGHT(C686,3) &amp; "-" &amp; RIGHT(D686,5) &amp; "-" &amp; IFERROR(LEFT(#REF!, FIND(" ",#REF!)-1),#REF!) &amp; "-" &amp; _xlfn.XLOOKUP(L:L,DROPLIST!D:D,DROPLIST!E:E)</f>
        <v>#REF!</v>
      </c>
      <c r="R686" s="88" t="str">
        <f>IF(N:N&lt;&gt;"APROVADO","N/A",IF(IFERROR(_xlfn.XLOOKUP(P:P,PROJETOS!A:A,PROJETOS!A:A),"INSERIR ID DE PROJETO")="INSERIR ID DE PROJETO","INSERIR ID DE PROJETO","PROJETO INSERIDO"))</f>
        <v>N/A</v>
      </c>
    </row>
    <row r="687" spans="1:18" ht="20.100000000000001" customHeight="1" thickTop="1" thickBot="1" x14ac:dyDescent="0.3">
      <c r="A687" s="109"/>
      <c r="B687" s="84"/>
      <c r="C687" s="84"/>
      <c r="D687" s="115"/>
      <c r="E687" s="132" cm="1">
        <f t="array" ref="E687">_xlfn.XLOOKUP(D687,Tabela2[[#All],[SAP Code]],Tabela2[[#All],[Supplier Name]])</f>
        <v>0</v>
      </c>
      <c r="F687" s="85"/>
      <c r="G687" s="120">
        <v>0</v>
      </c>
      <c r="H687" s="86"/>
      <c r="I687" s="86">
        <v>0</v>
      </c>
      <c r="J687" s="87">
        <f t="shared" si="30"/>
        <v>0</v>
      </c>
      <c r="K687" s="87">
        <f t="shared" si="31"/>
        <v>0</v>
      </c>
      <c r="L687" s="85"/>
      <c r="M687" s="85"/>
      <c r="N687" s="85"/>
      <c r="O687" s="109"/>
      <c r="P687" s="88" t="str">
        <f>IF(D:D&gt;800000000,_xlfn.XLOOKUP(B:B,DROPLIST!G:G,DROPLIST!H:H)&amp;RIGHT(C687,3)&amp;"-"&amp;RIGHT(D687,5),_xlfn.XLOOKUP(B:B,DROPLIST!G:G,DROPLIST!H:H)&amp;RIGHT(C687,3)&amp;"-"&amp;_xlfn.XLOOKUP(D:D,Tabela2[SAP Code],Tabela2[Coluna1]))</f>
        <v>-</v>
      </c>
      <c r="Q687" s="88" t="e">
        <f>_xlfn.XLOOKUP(B:B,DROPLIST!G:G,DROPLIST!H:H) &amp; RIGHT(C687,3) &amp; "-" &amp; RIGHT(D687,5) &amp; "-" &amp; IFERROR(LEFT(#REF!, FIND(" ",#REF!)-1),#REF!) &amp; "-" &amp; _xlfn.XLOOKUP(L:L,DROPLIST!D:D,DROPLIST!E:E)</f>
        <v>#REF!</v>
      </c>
      <c r="R687" s="88" t="str">
        <f>IF(N:N&lt;&gt;"APROVADO","N/A",IF(IFERROR(_xlfn.XLOOKUP(P:P,PROJETOS!A:A,PROJETOS!A:A),"INSERIR ID DE PROJETO")="INSERIR ID DE PROJETO","INSERIR ID DE PROJETO","PROJETO INSERIDO"))</f>
        <v>N/A</v>
      </c>
    </row>
    <row r="688" spans="1:18" ht="20.100000000000001" customHeight="1" thickTop="1" thickBot="1" x14ac:dyDescent="0.3">
      <c r="A688" s="109"/>
      <c r="B688" s="84"/>
      <c r="C688" s="84"/>
      <c r="D688" s="115"/>
      <c r="E688" s="132" cm="1">
        <f t="array" ref="E688">_xlfn.XLOOKUP(D688,Tabela2[[#All],[SAP Code]],Tabela2[[#All],[Supplier Name]])</f>
        <v>0</v>
      </c>
      <c r="F688" s="85"/>
      <c r="G688" s="120">
        <v>0</v>
      </c>
      <c r="H688" s="86"/>
      <c r="I688" s="86">
        <v>0</v>
      </c>
      <c r="J688" s="87">
        <f t="shared" si="30"/>
        <v>0</v>
      </c>
      <c r="K688" s="87">
        <f t="shared" si="31"/>
        <v>0</v>
      </c>
      <c r="L688" s="85"/>
      <c r="M688" s="85"/>
      <c r="N688" s="85"/>
      <c r="O688" s="109"/>
      <c r="P688" s="88" t="str">
        <f>IF(D:D&gt;800000000,_xlfn.XLOOKUP(B:B,DROPLIST!G:G,DROPLIST!H:H)&amp;RIGHT(C688,3)&amp;"-"&amp;RIGHT(D688,5),_xlfn.XLOOKUP(B:B,DROPLIST!G:G,DROPLIST!H:H)&amp;RIGHT(C688,3)&amp;"-"&amp;_xlfn.XLOOKUP(D:D,Tabela2[SAP Code],Tabela2[Coluna1]))</f>
        <v>-</v>
      </c>
      <c r="Q688" s="88" t="e">
        <f>_xlfn.XLOOKUP(B:B,DROPLIST!G:G,DROPLIST!H:H) &amp; RIGHT(C688,3) &amp; "-" &amp; RIGHT(D688,5) &amp; "-" &amp; IFERROR(LEFT(#REF!, FIND(" ",#REF!)-1),#REF!) &amp; "-" &amp; _xlfn.XLOOKUP(L:L,DROPLIST!D:D,DROPLIST!E:E)</f>
        <v>#REF!</v>
      </c>
      <c r="R688" s="88" t="str">
        <f>IF(N:N&lt;&gt;"APROVADO","N/A",IF(IFERROR(_xlfn.XLOOKUP(P:P,PROJETOS!A:A,PROJETOS!A:A),"INSERIR ID DE PROJETO")="INSERIR ID DE PROJETO","INSERIR ID DE PROJETO","PROJETO INSERIDO"))</f>
        <v>N/A</v>
      </c>
    </row>
    <row r="689" spans="1:18" ht="20.100000000000001" customHeight="1" thickTop="1" thickBot="1" x14ac:dyDescent="0.3">
      <c r="A689" s="109"/>
      <c r="B689" s="84"/>
      <c r="C689" s="84"/>
      <c r="D689" s="115"/>
      <c r="E689" s="132" cm="1">
        <f t="array" ref="E689">_xlfn.XLOOKUP(D689,Tabela2[[#All],[SAP Code]],Tabela2[[#All],[Supplier Name]])</f>
        <v>0</v>
      </c>
      <c r="F689" s="85"/>
      <c r="G689" s="120">
        <v>0</v>
      </c>
      <c r="H689" s="86"/>
      <c r="I689" s="86">
        <v>0</v>
      </c>
      <c r="J689" s="87">
        <f t="shared" si="30"/>
        <v>0</v>
      </c>
      <c r="K689" s="87">
        <f t="shared" si="31"/>
        <v>0</v>
      </c>
      <c r="L689" s="85"/>
      <c r="M689" s="85"/>
      <c r="N689" s="85"/>
      <c r="O689" s="109"/>
      <c r="P689" s="88" t="str">
        <f>IF(D:D&gt;800000000,_xlfn.XLOOKUP(B:B,DROPLIST!G:G,DROPLIST!H:H)&amp;RIGHT(C689,3)&amp;"-"&amp;RIGHT(D689,5),_xlfn.XLOOKUP(B:B,DROPLIST!G:G,DROPLIST!H:H)&amp;RIGHT(C689,3)&amp;"-"&amp;_xlfn.XLOOKUP(D:D,Tabela2[SAP Code],Tabela2[Coluna1]))</f>
        <v>-</v>
      </c>
      <c r="Q689" s="88" t="e">
        <f>_xlfn.XLOOKUP(B:B,DROPLIST!G:G,DROPLIST!H:H) &amp; RIGHT(C689,3) &amp; "-" &amp; RIGHT(D689,5) &amp; "-" &amp; IFERROR(LEFT(#REF!, FIND(" ",#REF!)-1),#REF!) &amp; "-" &amp; _xlfn.XLOOKUP(L:L,DROPLIST!D:D,DROPLIST!E:E)</f>
        <v>#REF!</v>
      </c>
      <c r="R689" s="88" t="str">
        <f>IF(N:N&lt;&gt;"APROVADO","N/A",IF(IFERROR(_xlfn.XLOOKUP(P:P,PROJETOS!A:A,PROJETOS!A:A),"INSERIR ID DE PROJETO")="INSERIR ID DE PROJETO","INSERIR ID DE PROJETO","PROJETO INSERIDO"))</f>
        <v>N/A</v>
      </c>
    </row>
    <row r="690" spans="1:18" ht="20.100000000000001" customHeight="1" thickTop="1" thickBot="1" x14ac:dyDescent="0.3">
      <c r="A690" s="109"/>
      <c r="B690" s="84"/>
      <c r="C690" s="84"/>
      <c r="D690" s="115"/>
      <c r="E690" s="132" cm="1">
        <f t="array" ref="E690">_xlfn.XLOOKUP(D690,Tabela2[[#All],[SAP Code]],Tabela2[[#All],[Supplier Name]])</f>
        <v>0</v>
      </c>
      <c r="F690" s="85"/>
      <c r="G690" s="120">
        <v>0</v>
      </c>
      <c r="H690" s="86"/>
      <c r="I690" s="86">
        <v>0</v>
      </c>
      <c r="J690" s="87">
        <f t="shared" si="30"/>
        <v>0</v>
      </c>
      <c r="K690" s="87">
        <f t="shared" si="31"/>
        <v>0</v>
      </c>
      <c r="L690" s="85"/>
      <c r="M690" s="85"/>
      <c r="N690" s="85"/>
      <c r="O690" s="109"/>
      <c r="P690" s="88" t="str">
        <f>IF(D:D&gt;800000000,_xlfn.XLOOKUP(B:B,DROPLIST!G:G,DROPLIST!H:H)&amp;RIGHT(C690,3)&amp;"-"&amp;RIGHT(D690,5),_xlfn.XLOOKUP(B:B,DROPLIST!G:G,DROPLIST!H:H)&amp;RIGHT(C690,3)&amp;"-"&amp;_xlfn.XLOOKUP(D:D,Tabela2[SAP Code],Tabela2[Coluna1]))</f>
        <v>-</v>
      </c>
      <c r="Q690" s="88" t="e">
        <f>_xlfn.XLOOKUP(B:B,DROPLIST!G:G,DROPLIST!H:H) &amp; RIGHT(C690,3) &amp; "-" &amp; RIGHT(D690,5) &amp; "-" &amp; IFERROR(LEFT(#REF!, FIND(" ",#REF!)-1),#REF!) &amp; "-" &amp; _xlfn.XLOOKUP(L:L,DROPLIST!D:D,DROPLIST!E:E)</f>
        <v>#REF!</v>
      </c>
      <c r="R690" s="88" t="str">
        <f>IF(N:N&lt;&gt;"APROVADO","N/A",IF(IFERROR(_xlfn.XLOOKUP(P:P,PROJETOS!A:A,PROJETOS!A:A),"INSERIR ID DE PROJETO")="INSERIR ID DE PROJETO","INSERIR ID DE PROJETO","PROJETO INSERIDO"))</f>
        <v>N/A</v>
      </c>
    </row>
    <row r="691" spans="1:18" ht="20.100000000000001" customHeight="1" thickTop="1" thickBot="1" x14ac:dyDescent="0.3">
      <c r="A691" s="109"/>
      <c r="B691" s="84"/>
      <c r="C691" s="84"/>
      <c r="D691" s="115"/>
      <c r="E691" s="132" cm="1">
        <f t="array" ref="E691">_xlfn.XLOOKUP(D691,Tabela2[[#All],[SAP Code]],Tabela2[[#All],[Supplier Name]])</f>
        <v>0</v>
      </c>
      <c r="F691" s="85"/>
      <c r="G691" s="120">
        <v>0</v>
      </c>
      <c r="H691" s="86"/>
      <c r="I691" s="86">
        <v>0</v>
      </c>
      <c r="J691" s="87">
        <f t="shared" si="30"/>
        <v>0</v>
      </c>
      <c r="K691" s="87">
        <f t="shared" si="31"/>
        <v>0</v>
      </c>
      <c r="L691" s="85"/>
      <c r="M691" s="85"/>
      <c r="N691" s="85"/>
      <c r="O691" s="109"/>
      <c r="P691" s="88" t="str">
        <f>IF(D:D&gt;800000000,_xlfn.XLOOKUP(B:B,DROPLIST!G:G,DROPLIST!H:H)&amp;RIGHT(C691,3)&amp;"-"&amp;RIGHT(D691,5),_xlfn.XLOOKUP(B:B,DROPLIST!G:G,DROPLIST!H:H)&amp;RIGHT(C691,3)&amp;"-"&amp;_xlfn.XLOOKUP(D:D,Tabela2[SAP Code],Tabela2[Coluna1]))</f>
        <v>-</v>
      </c>
      <c r="Q691" s="88" t="e">
        <f>_xlfn.XLOOKUP(B:B,DROPLIST!G:G,DROPLIST!H:H) &amp; RIGHT(C691,3) &amp; "-" &amp; RIGHT(D691,5) &amp; "-" &amp; IFERROR(LEFT(#REF!, FIND(" ",#REF!)-1),#REF!) &amp; "-" &amp; _xlfn.XLOOKUP(L:L,DROPLIST!D:D,DROPLIST!E:E)</f>
        <v>#REF!</v>
      </c>
      <c r="R691" s="88" t="str">
        <f>IF(N:N&lt;&gt;"APROVADO","N/A",IF(IFERROR(_xlfn.XLOOKUP(P:P,PROJETOS!A:A,PROJETOS!A:A),"INSERIR ID DE PROJETO")="INSERIR ID DE PROJETO","INSERIR ID DE PROJETO","PROJETO INSERIDO"))</f>
        <v>N/A</v>
      </c>
    </row>
    <row r="692" spans="1:18" ht="20.100000000000001" customHeight="1" thickTop="1" thickBot="1" x14ac:dyDescent="0.3">
      <c r="A692" s="109"/>
      <c r="B692" s="84"/>
      <c r="C692" s="84"/>
      <c r="D692" s="115"/>
      <c r="E692" s="132" cm="1">
        <f t="array" ref="E692">_xlfn.XLOOKUP(D692,Tabela2[[#All],[SAP Code]],Tabela2[[#All],[Supplier Name]])</f>
        <v>0</v>
      </c>
      <c r="F692" s="85"/>
      <c r="G692" s="120">
        <v>0</v>
      </c>
      <c r="H692" s="86"/>
      <c r="I692" s="86">
        <v>0</v>
      </c>
      <c r="J692" s="87">
        <f t="shared" si="30"/>
        <v>0</v>
      </c>
      <c r="K692" s="87">
        <f t="shared" si="31"/>
        <v>0</v>
      </c>
      <c r="L692" s="85"/>
      <c r="M692" s="85"/>
      <c r="N692" s="85"/>
      <c r="O692" s="109"/>
      <c r="P692" s="88" t="str">
        <f>IF(D:D&gt;800000000,_xlfn.XLOOKUP(B:B,DROPLIST!G:G,DROPLIST!H:H)&amp;RIGHT(C692,3)&amp;"-"&amp;RIGHT(D692,5),_xlfn.XLOOKUP(B:B,DROPLIST!G:G,DROPLIST!H:H)&amp;RIGHT(C692,3)&amp;"-"&amp;_xlfn.XLOOKUP(D:D,Tabela2[SAP Code],Tabela2[Coluna1]))</f>
        <v>-</v>
      </c>
      <c r="Q692" s="88" t="e">
        <f>_xlfn.XLOOKUP(B:B,DROPLIST!G:G,DROPLIST!H:H) &amp; RIGHT(C692,3) &amp; "-" &amp; RIGHT(D692,5) &amp; "-" &amp; IFERROR(LEFT(#REF!, FIND(" ",#REF!)-1),#REF!) &amp; "-" &amp; _xlfn.XLOOKUP(L:L,DROPLIST!D:D,DROPLIST!E:E)</f>
        <v>#REF!</v>
      </c>
      <c r="R692" s="88" t="str">
        <f>IF(N:N&lt;&gt;"APROVADO","N/A",IF(IFERROR(_xlfn.XLOOKUP(P:P,PROJETOS!A:A,PROJETOS!A:A),"INSERIR ID DE PROJETO")="INSERIR ID DE PROJETO","INSERIR ID DE PROJETO","PROJETO INSERIDO"))</f>
        <v>N/A</v>
      </c>
    </row>
    <row r="693" spans="1:18" ht="20.100000000000001" customHeight="1" thickTop="1" thickBot="1" x14ac:dyDescent="0.3">
      <c r="A693" s="109"/>
      <c r="B693" s="84"/>
      <c r="C693" s="84"/>
      <c r="D693" s="115"/>
      <c r="E693" s="132" cm="1">
        <f t="array" ref="E693">_xlfn.XLOOKUP(D693,Tabela2[[#All],[SAP Code]],Tabela2[[#All],[Supplier Name]])</f>
        <v>0</v>
      </c>
      <c r="F693" s="85"/>
      <c r="G693" s="120">
        <v>0</v>
      </c>
      <c r="H693" s="86"/>
      <c r="I693" s="86">
        <v>0</v>
      </c>
      <c r="J693" s="87">
        <f t="shared" si="30"/>
        <v>0</v>
      </c>
      <c r="K693" s="87">
        <f t="shared" si="31"/>
        <v>0</v>
      </c>
      <c r="L693" s="85"/>
      <c r="M693" s="85"/>
      <c r="N693" s="85"/>
      <c r="O693" s="109"/>
      <c r="P693" s="88" t="str">
        <f>IF(D:D&gt;800000000,_xlfn.XLOOKUP(B:B,DROPLIST!G:G,DROPLIST!H:H)&amp;RIGHT(C693,3)&amp;"-"&amp;RIGHT(D693,5),_xlfn.XLOOKUP(B:B,DROPLIST!G:G,DROPLIST!H:H)&amp;RIGHT(C693,3)&amp;"-"&amp;_xlfn.XLOOKUP(D:D,Tabela2[SAP Code],Tabela2[Coluna1]))</f>
        <v>-</v>
      </c>
      <c r="Q693" s="88" t="e">
        <f>_xlfn.XLOOKUP(B:B,DROPLIST!G:G,DROPLIST!H:H) &amp; RIGHT(C693,3) &amp; "-" &amp; RIGHT(D693,5) &amp; "-" &amp; IFERROR(LEFT(#REF!, FIND(" ",#REF!)-1),#REF!) &amp; "-" &amp; _xlfn.XLOOKUP(L:L,DROPLIST!D:D,DROPLIST!E:E)</f>
        <v>#REF!</v>
      </c>
      <c r="R693" s="88" t="str">
        <f>IF(N:N&lt;&gt;"APROVADO","N/A",IF(IFERROR(_xlfn.XLOOKUP(P:P,PROJETOS!A:A,PROJETOS!A:A),"INSERIR ID DE PROJETO")="INSERIR ID DE PROJETO","INSERIR ID DE PROJETO","PROJETO INSERIDO"))</f>
        <v>N/A</v>
      </c>
    </row>
    <row r="694" spans="1:18" ht="20.100000000000001" customHeight="1" thickTop="1" thickBot="1" x14ac:dyDescent="0.3">
      <c r="A694" s="109"/>
      <c r="B694" s="84"/>
      <c r="C694" s="84"/>
      <c r="D694" s="115"/>
      <c r="E694" s="132" cm="1">
        <f t="array" ref="E694">_xlfn.XLOOKUP(D694,Tabela2[[#All],[SAP Code]],Tabela2[[#All],[Supplier Name]])</f>
        <v>0</v>
      </c>
      <c r="F694" s="85"/>
      <c r="G694" s="120">
        <v>0</v>
      </c>
      <c r="H694" s="86"/>
      <c r="I694" s="86">
        <v>0</v>
      </c>
      <c r="J694" s="87">
        <f t="shared" si="30"/>
        <v>0</v>
      </c>
      <c r="K694" s="87">
        <f t="shared" si="31"/>
        <v>0</v>
      </c>
      <c r="L694" s="85"/>
      <c r="M694" s="85"/>
      <c r="N694" s="85"/>
      <c r="O694" s="109"/>
      <c r="P694" s="88" t="str">
        <f>IF(D:D&gt;800000000,_xlfn.XLOOKUP(B:B,DROPLIST!G:G,DROPLIST!H:H)&amp;RIGHT(C694,3)&amp;"-"&amp;RIGHT(D694,5),_xlfn.XLOOKUP(B:B,DROPLIST!G:G,DROPLIST!H:H)&amp;RIGHT(C694,3)&amp;"-"&amp;_xlfn.XLOOKUP(D:D,Tabela2[SAP Code],Tabela2[Coluna1]))</f>
        <v>-</v>
      </c>
      <c r="Q694" s="88" t="e">
        <f>_xlfn.XLOOKUP(B:B,DROPLIST!G:G,DROPLIST!H:H) &amp; RIGHT(C694,3) &amp; "-" &amp; RIGHT(D694,5) &amp; "-" &amp; IFERROR(LEFT(#REF!, FIND(" ",#REF!)-1),#REF!) &amp; "-" &amp; _xlfn.XLOOKUP(L:L,DROPLIST!D:D,DROPLIST!E:E)</f>
        <v>#REF!</v>
      </c>
      <c r="R694" s="88" t="str">
        <f>IF(N:N&lt;&gt;"APROVADO","N/A",IF(IFERROR(_xlfn.XLOOKUP(P:P,PROJETOS!A:A,PROJETOS!A:A),"INSERIR ID DE PROJETO")="INSERIR ID DE PROJETO","INSERIR ID DE PROJETO","PROJETO INSERIDO"))</f>
        <v>N/A</v>
      </c>
    </row>
    <row r="695" spans="1:18" ht="20.100000000000001" customHeight="1" thickTop="1" thickBot="1" x14ac:dyDescent="0.3">
      <c r="A695" s="109"/>
      <c r="B695" s="84"/>
      <c r="C695" s="84"/>
      <c r="D695" s="115"/>
      <c r="E695" s="132" cm="1">
        <f t="array" ref="E695">_xlfn.XLOOKUP(D695,Tabela2[[#All],[SAP Code]],Tabela2[[#All],[Supplier Name]])</f>
        <v>0</v>
      </c>
      <c r="F695" s="85"/>
      <c r="G695" s="120">
        <v>0</v>
      </c>
      <c r="H695" s="86"/>
      <c r="I695" s="86">
        <v>0</v>
      </c>
      <c r="J695" s="87">
        <f t="shared" si="30"/>
        <v>0</v>
      </c>
      <c r="K695" s="87">
        <f t="shared" si="31"/>
        <v>0</v>
      </c>
      <c r="L695" s="85"/>
      <c r="M695" s="85"/>
      <c r="N695" s="85"/>
      <c r="O695" s="109"/>
      <c r="P695" s="88" t="str">
        <f>IF(D:D&gt;800000000,_xlfn.XLOOKUP(B:B,DROPLIST!G:G,DROPLIST!H:H)&amp;RIGHT(C695,3)&amp;"-"&amp;RIGHT(D695,5),_xlfn.XLOOKUP(B:B,DROPLIST!G:G,DROPLIST!H:H)&amp;RIGHT(C695,3)&amp;"-"&amp;_xlfn.XLOOKUP(D:D,Tabela2[SAP Code],Tabela2[Coluna1]))</f>
        <v>-</v>
      </c>
      <c r="Q695" s="88" t="e">
        <f>_xlfn.XLOOKUP(B:B,DROPLIST!G:G,DROPLIST!H:H) &amp; RIGHT(C695,3) &amp; "-" &amp; RIGHT(D695,5) &amp; "-" &amp; IFERROR(LEFT(#REF!, FIND(" ",#REF!)-1),#REF!) &amp; "-" &amp; _xlfn.XLOOKUP(L:L,DROPLIST!D:D,DROPLIST!E:E)</f>
        <v>#REF!</v>
      </c>
      <c r="R695" s="88" t="str">
        <f>IF(N:N&lt;&gt;"APROVADO","N/A",IF(IFERROR(_xlfn.XLOOKUP(P:P,PROJETOS!A:A,PROJETOS!A:A),"INSERIR ID DE PROJETO")="INSERIR ID DE PROJETO","INSERIR ID DE PROJETO","PROJETO INSERIDO"))</f>
        <v>N/A</v>
      </c>
    </row>
    <row r="696" spans="1:18" ht="20.100000000000001" customHeight="1" thickTop="1" thickBot="1" x14ac:dyDescent="0.3">
      <c r="A696" s="109"/>
      <c r="B696" s="84"/>
      <c r="C696" s="84"/>
      <c r="D696" s="115"/>
      <c r="E696" s="132" cm="1">
        <f t="array" ref="E696">_xlfn.XLOOKUP(D696,Tabela2[[#All],[SAP Code]],Tabela2[[#All],[Supplier Name]])</f>
        <v>0</v>
      </c>
      <c r="F696" s="85"/>
      <c r="G696" s="120">
        <v>0</v>
      </c>
      <c r="H696" s="86"/>
      <c r="I696" s="86">
        <v>0</v>
      </c>
      <c r="J696" s="87">
        <f t="shared" si="30"/>
        <v>0</v>
      </c>
      <c r="K696" s="87">
        <f t="shared" si="31"/>
        <v>0</v>
      </c>
      <c r="L696" s="85"/>
      <c r="M696" s="85"/>
      <c r="N696" s="85"/>
      <c r="O696" s="109"/>
      <c r="P696" s="88" t="str">
        <f>IF(D:D&gt;800000000,_xlfn.XLOOKUP(B:B,DROPLIST!G:G,DROPLIST!H:H)&amp;RIGHT(C696,3)&amp;"-"&amp;RIGHT(D696,5),_xlfn.XLOOKUP(B:B,DROPLIST!G:G,DROPLIST!H:H)&amp;RIGHT(C696,3)&amp;"-"&amp;_xlfn.XLOOKUP(D:D,Tabela2[SAP Code],Tabela2[Coluna1]))</f>
        <v>-</v>
      </c>
      <c r="Q696" s="88" t="e">
        <f>_xlfn.XLOOKUP(B:B,DROPLIST!G:G,DROPLIST!H:H) &amp; RIGHT(C696,3) &amp; "-" &amp; RIGHT(D696,5) &amp; "-" &amp; IFERROR(LEFT(#REF!, FIND(" ",#REF!)-1),#REF!) &amp; "-" &amp; _xlfn.XLOOKUP(L:L,DROPLIST!D:D,DROPLIST!E:E)</f>
        <v>#REF!</v>
      </c>
      <c r="R696" s="88" t="str">
        <f>IF(N:N&lt;&gt;"APROVADO","N/A",IF(IFERROR(_xlfn.XLOOKUP(P:P,PROJETOS!A:A,PROJETOS!A:A),"INSERIR ID DE PROJETO")="INSERIR ID DE PROJETO","INSERIR ID DE PROJETO","PROJETO INSERIDO"))</f>
        <v>N/A</v>
      </c>
    </row>
    <row r="697" spans="1:18" ht="20.100000000000001" customHeight="1" thickTop="1" thickBot="1" x14ac:dyDescent="0.3">
      <c r="A697" s="109"/>
      <c r="B697" s="84"/>
      <c r="C697" s="84"/>
      <c r="D697" s="115"/>
      <c r="E697" s="132" cm="1">
        <f t="array" ref="E697">_xlfn.XLOOKUP(D697,Tabela2[[#All],[SAP Code]],Tabela2[[#All],[Supplier Name]])</f>
        <v>0</v>
      </c>
      <c r="F697" s="85"/>
      <c r="G697" s="120">
        <v>0</v>
      </c>
      <c r="H697" s="86"/>
      <c r="I697" s="86">
        <v>0</v>
      </c>
      <c r="J697" s="87">
        <f t="shared" si="30"/>
        <v>0</v>
      </c>
      <c r="K697" s="87">
        <f t="shared" si="31"/>
        <v>0</v>
      </c>
      <c r="L697" s="85"/>
      <c r="M697" s="85"/>
      <c r="N697" s="85"/>
      <c r="O697" s="109"/>
      <c r="P697" s="88" t="str">
        <f>IF(D:D&gt;800000000,_xlfn.XLOOKUP(B:B,DROPLIST!G:G,DROPLIST!H:H)&amp;RIGHT(C697,3)&amp;"-"&amp;RIGHT(D697,5),_xlfn.XLOOKUP(B:B,DROPLIST!G:G,DROPLIST!H:H)&amp;RIGHT(C697,3)&amp;"-"&amp;_xlfn.XLOOKUP(D:D,Tabela2[SAP Code],Tabela2[Coluna1]))</f>
        <v>-</v>
      </c>
      <c r="Q697" s="88" t="e">
        <f>_xlfn.XLOOKUP(B:B,DROPLIST!G:G,DROPLIST!H:H) &amp; RIGHT(C697,3) &amp; "-" &amp; RIGHT(D697,5) &amp; "-" &amp; IFERROR(LEFT(#REF!, FIND(" ",#REF!)-1),#REF!) &amp; "-" &amp; _xlfn.XLOOKUP(L:L,DROPLIST!D:D,DROPLIST!E:E)</f>
        <v>#REF!</v>
      </c>
      <c r="R697" s="88" t="str">
        <f>IF(N:N&lt;&gt;"APROVADO","N/A",IF(IFERROR(_xlfn.XLOOKUP(P:P,PROJETOS!A:A,PROJETOS!A:A),"INSERIR ID DE PROJETO")="INSERIR ID DE PROJETO","INSERIR ID DE PROJETO","PROJETO INSERIDO"))</f>
        <v>N/A</v>
      </c>
    </row>
    <row r="698" spans="1:18" ht="20.100000000000001" customHeight="1" thickTop="1" thickBot="1" x14ac:dyDescent="0.3">
      <c r="A698" s="109"/>
      <c r="B698" s="84"/>
      <c r="C698" s="84"/>
      <c r="D698" s="115"/>
      <c r="E698" s="132" cm="1">
        <f t="array" ref="E698">_xlfn.XLOOKUP(D698,Tabela2[[#All],[SAP Code]],Tabela2[[#All],[Supplier Name]])</f>
        <v>0</v>
      </c>
      <c r="F698" s="85"/>
      <c r="G698" s="120">
        <v>0</v>
      </c>
      <c r="H698" s="86"/>
      <c r="I698" s="86">
        <v>0</v>
      </c>
      <c r="J698" s="87">
        <f t="shared" si="30"/>
        <v>0</v>
      </c>
      <c r="K698" s="87">
        <f t="shared" si="31"/>
        <v>0</v>
      </c>
      <c r="L698" s="85"/>
      <c r="M698" s="85"/>
      <c r="N698" s="85"/>
      <c r="O698" s="109"/>
      <c r="P698" s="88" t="str">
        <f>IF(D:D&gt;800000000,_xlfn.XLOOKUP(B:B,DROPLIST!G:G,DROPLIST!H:H)&amp;RIGHT(C698,3)&amp;"-"&amp;RIGHT(D698,5),_xlfn.XLOOKUP(B:B,DROPLIST!G:G,DROPLIST!H:H)&amp;RIGHT(C698,3)&amp;"-"&amp;_xlfn.XLOOKUP(D:D,Tabela2[SAP Code],Tabela2[Coluna1]))</f>
        <v>-</v>
      </c>
      <c r="Q698" s="88" t="e">
        <f>_xlfn.XLOOKUP(B:B,DROPLIST!G:G,DROPLIST!H:H) &amp; RIGHT(C698,3) &amp; "-" &amp; RIGHT(D698,5) &amp; "-" &amp; IFERROR(LEFT(#REF!, FIND(" ",#REF!)-1),#REF!) &amp; "-" &amp; _xlfn.XLOOKUP(L:L,DROPLIST!D:D,DROPLIST!E:E)</f>
        <v>#REF!</v>
      </c>
      <c r="R698" s="88" t="str">
        <f>IF(N:N&lt;&gt;"APROVADO","N/A",IF(IFERROR(_xlfn.XLOOKUP(P:P,PROJETOS!A:A,PROJETOS!A:A),"INSERIR ID DE PROJETO")="INSERIR ID DE PROJETO","INSERIR ID DE PROJETO","PROJETO INSERIDO"))</f>
        <v>N/A</v>
      </c>
    </row>
    <row r="699" spans="1:18" ht="20.100000000000001" customHeight="1" thickTop="1" thickBot="1" x14ac:dyDescent="0.3">
      <c r="A699" s="109"/>
      <c r="B699" s="84"/>
      <c r="C699" s="84"/>
      <c r="D699" s="115"/>
      <c r="E699" s="132" cm="1">
        <f t="array" ref="E699">_xlfn.XLOOKUP(D699,Tabela2[[#All],[SAP Code]],Tabela2[[#All],[Supplier Name]])</f>
        <v>0</v>
      </c>
      <c r="F699" s="85"/>
      <c r="G699" s="120">
        <v>0</v>
      </c>
      <c r="H699" s="86"/>
      <c r="I699" s="86">
        <v>0</v>
      </c>
      <c r="J699" s="87">
        <f t="shared" si="30"/>
        <v>0</v>
      </c>
      <c r="K699" s="87">
        <f t="shared" si="31"/>
        <v>0</v>
      </c>
      <c r="L699" s="85"/>
      <c r="M699" s="85"/>
      <c r="N699" s="85"/>
      <c r="O699" s="109"/>
      <c r="P699" s="88" t="str">
        <f>IF(D:D&gt;800000000,_xlfn.XLOOKUP(B:B,DROPLIST!G:G,DROPLIST!H:H)&amp;RIGHT(C699,3)&amp;"-"&amp;RIGHT(D699,5),_xlfn.XLOOKUP(B:B,DROPLIST!G:G,DROPLIST!H:H)&amp;RIGHT(C699,3)&amp;"-"&amp;_xlfn.XLOOKUP(D:D,Tabela2[SAP Code],Tabela2[Coluna1]))</f>
        <v>-</v>
      </c>
      <c r="Q699" s="88" t="e">
        <f>_xlfn.XLOOKUP(B:B,DROPLIST!G:G,DROPLIST!H:H) &amp; RIGHT(C699,3) &amp; "-" &amp; RIGHT(D699,5) &amp; "-" &amp; IFERROR(LEFT(#REF!, FIND(" ",#REF!)-1),#REF!) &amp; "-" &amp; _xlfn.XLOOKUP(L:L,DROPLIST!D:D,DROPLIST!E:E)</f>
        <v>#REF!</v>
      </c>
      <c r="R699" s="88" t="str">
        <f>IF(N:N&lt;&gt;"APROVADO","N/A",IF(IFERROR(_xlfn.XLOOKUP(P:P,PROJETOS!A:A,PROJETOS!A:A),"INSERIR ID DE PROJETO")="INSERIR ID DE PROJETO","INSERIR ID DE PROJETO","PROJETO INSERIDO"))</f>
        <v>N/A</v>
      </c>
    </row>
    <row r="700" spans="1:18" ht="20.100000000000001" customHeight="1" thickTop="1" thickBot="1" x14ac:dyDescent="0.3">
      <c r="A700" s="109"/>
      <c r="B700" s="84"/>
      <c r="C700" s="84"/>
      <c r="D700" s="115"/>
      <c r="E700" s="132" cm="1">
        <f t="array" ref="E700">_xlfn.XLOOKUP(D700,Tabela2[[#All],[SAP Code]],Tabela2[[#All],[Supplier Name]])</f>
        <v>0</v>
      </c>
      <c r="F700" s="85"/>
      <c r="G700" s="120">
        <v>0</v>
      </c>
      <c r="H700" s="86"/>
      <c r="I700" s="86">
        <v>0</v>
      </c>
      <c r="J700" s="87">
        <f t="shared" ref="J700:J763" si="32">H700-I700</f>
        <v>0</v>
      </c>
      <c r="K700" s="87">
        <f t="shared" si="31"/>
        <v>0</v>
      </c>
      <c r="L700" s="85"/>
      <c r="M700" s="85"/>
      <c r="N700" s="85"/>
      <c r="O700" s="109"/>
      <c r="P700" s="88" t="str">
        <f>IF(D:D&gt;800000000,_xlfn.XLOOKUP(B:B,DROPLIST!G:G,DROPLIST!H:H)&amp;RIGHT(C700,3)&amp;"-"&amp;RIGHT(D700,5),_xlfn.XLOOKUP(B:B,DROPLIST!G:G,DROPLIST!H:H)&amp;RIGHT(C700,3)&amp;"-"&amp;_xlfn.XLOOKUP(D:D,Tabela2[SAP Code],Tabela2[Coluna1]))</f>
        <v>-</v>
      </c>
      <c r="Q700" s="88" t="e">
        <f>_xlfn.XLOOKUP(B:B,DROPLIST!G:G,DROPLIST!H:H) &amp; RIGHT(C700,3) &amp; "-" &amp; RIGHT(D700,5) &amp; "-" &amp; IFERROR(LEFT(#REF!, FIND(" ",#REF!)-1),#REF!) &amp; "-" &amp; _xlfn.XLOOKUP(L:L,DROPLIST!D:D,DROPLIST!E:E)</f>
        <v>#REF!</v>
      </c>
      <c r="R700" s="88" t="str">
        <f>IF(N:N&lt;&gt;"APROVADO","N/A",IF(IFERROR(_xlfn.XLOOKUP(P:P,PROJETOS!A:A,PROJETOS!A:A),"INSERIR ID DE PROJETO")="INSERIR ID DE PROJETO","INSERIR ID DE PROJETO","PROJETO INSERIDO"))</f>
        <v>N/A</v>
      </c>
    </row>
    <row r="701" spans="1:18" ht="20.100000000000001" customHeight="1" thickTop="1" thickBot="1" x14ac:dyDescent="0.3">
      <c r="A701" s="109"/>
      <c r="B701" s="84"/>
      <c r="C701" s="84"/>
      <c r="D701" s="115"/>
      <c r="E701" s="132" cm="1">
        <f t="array" ref="E701">_xlfn.XLOOKUP(D701,Tabela2[[#All],[SAP Code]],Tabela2[[#All],[Supplier Name]])</f>
        <v>0</v>
      </c>
      <c r="F701" s="85"/>
      <c r="G701" s="120">
        <v>0</v>
      </c>
      <c r="H701" s="86"/>
      <c r="I701" s="86">
        <v>0</v>
      </c>
      <c r="J701" s="87">
        <f t="shared" si="32"/>
        <v>0</v>
      </c>
      <c r="K701" s="87">
        <f t="shared" si="31"/>
        <v>0</v>
      </c>
      <c r="L701" s="85"/>
      <c r="M701" s="85"/>
      <c r="N701" s="85"/>
      <c r="O701" s="109"/>
      <c r="P701" s="88" t="str">
        <f>IF(D:D&gt;800000000,_xlfn.XLOOKUP(B:B,DROPLIST!G:G,DROPLIST!H:H)&amp;RIGHT(C701,3)&amp;"-"&amp;RIGHT(D701,5),_xlfn.XLOOKUP(B:B,DROPLIST!G:G,DROPLIST!H:H)&amp;RIGHT(C701,3)&amp;"-"&amp;_xlfn.XLOOKUP(D:D,Tabela2[SAP Code],Tabela2[Coluna1]))</f>
        <v>-</v>
      </c>
      <c r="Q701" s="88" t="e">
        <f>_xlfn.XLOOKUP(B:B,DROPLIST!G:G,DROPLIST!H:H) &amp; RIGHT(C701,3) &amp; "-" &amp; RIGHT(D701,5) &amp; "-" &amp; IFERROR(LEFT(#REF!, FIND(" ",#REF!)-1),#REF!) &amp; "-" &amp; _xlfn.XLOOKUP(L:L,DROPLIST!D:D,DROPLIST!E:E)</f>
        <v>#REF!</v>
      </c>
      <c r="R701" s="88" t="str">
        <f>IF(N:N&lt;&gt;"APROVADO","N/A",IF(IFERROR(_xlfn.XLOOKUP(P:P,PROJETOS!A:A,PROJETOS!A:A),"INSERIR ID DE PROJETO")="INSERIR ID DE PROJETO","INSERIR ID DE PROJETO","PROJETO INSERIDO"))</f>
        <v>N/A</v>
      </c>
    </row>
    <row r="702" spans="1:18" ht="20.100000000000001" customHeight="1" thickTop="1" thickBot="1" x14ac:dyDescent="0.3">
      <c r="A702" s="109"/>
      <c r="B702" s="84"/>
      <c r="C702" s="84"/>
      <c r="D702" s="115"/>
      <c r="E702" s="132" cm="1">
        <f t="array" ref="E702">_xlfn.XLOOKUP(D702,Tabela2[[#All],[SAP Code]],Tabela2[[#All],[Supplier Name]])</f>
        <v>0</v>
      </c>
      <c r="F702" s="85"/>
      <c r="G702" s="120">
        <v>0</v>
      </c>
      <c r="H702" s="86"/>
      <c r="I702" s="86">
        <v>0</v>
      </c>
      <c r="J702" s="87">
        <f t="shared" si="32"/>
        <v>0</v>
      </c>
      <c r="K702" s="87">
        <f t="shared" si="31"/>
        <v>0</v>
      </c>
      <c r="L702" s="85"/>
      <c r="M702" s="85"/>
      <c r="N702" s="85"/>
      <c r="O702" s="109"/>
      <c r="P702" s="88" t="str">
        <f>IF(D:D&gt;800000000,_xlfn.XLOOKUP(B:B,DROPLIST!G:G,DROPLIST!H:H)&amp;RIGHT(C702,3)&amp;"-"&amp;RIGHT(D702,5),_xlfn.XLOOKUP(B:B,DROPLIST!G:G,DROPLIST!H:H)&amp;RIGHT(C702,3)&amp;"-"&amp;_xlfn.XLOOKUP(D:D,Tabela2[SAP Code],Tabela2[Coluna1]))</f>
        <v>-</v>
      </c>
      <c r="Q702" s="88" t="e">
        <f>_xlfn.XLOOKUP(B:B,DROPLIST!G:G,DROPLIST!H:H) &amp; RIGHT(C702,3) &amp; "-" &amp; RIGHT(D702,5) &amp; "-" &amp; IFERROR(LEFT(#REF!, FIND(" ",#REF!)-1),#REF!) &amp; "-" &amp; _xlfn.XLOOKUP(L:L,DROPLIST!D:D,DROPLIST!E:E)</f>
        <v>#REF!</v>
      </c>
      <c r="R702" s="88" t="str">
        <f>IF(N:N&lt;&gt;"APROVADO","N/A",IF(IFERROR(_xlfn.XLOOKUP(P:P,PROJETOS!A:A,PROJETOS!A:A),"INSERIR ID DE PROJETO")="INSERIR ID DE PROJETO","INSERIR ID DE PROJETO","PROJETO INSERIDO"))</f>
        <v>N/A</v>
      </c>
    </row>
    <row r="703" spans="1:18" ht="20.100000000000001" customHeight="1" thickTop="1" thickBot="1" x14ac:dyDescent="0.3">
      <c r="A703" s="109"/>
      <c r="B703" s="84"/>
      <c r="C703" s="84"/>
      <c r="D703" s="115"/>
      <c r="E703" s="132" cm="1">
        <f t="array" ref="E703">_xlfn.XLOOKUP(D703,Tabela2[[#All],[SAP Code]],Tabela2[[#All],[Supplier Name]])</f>
        <v>0</v>
      </c>
      <c r="F703" s="85"/>
      <c r="G703" s="120">
        <v>0</v>
      </c>
      <c r="H703" s="86"/>
      <c r="I703" s="86">
        <v>0</v>
      </c>
      <c r="J703" s="87">
        <f t="shared" si="32"/>
        <v>0</v>
      </c>
      <c r="K703" s="87">
        <f t="shared" si="31"/>
        <v>0</v>
      </c>
      <c r="L703" s="85"/>
      <c r="M703" s="85"/>
      <c r="N703" s="85"/>
      <c r="O703" s="109"/>
      <c r="P703" s="88" t="str">
        <f>IF(D:D&gt;800000000,_xlfn.XLOOKUP(B:B,DROPLIST!G:G,DROPLIST!H:H)&amp;RIGHT(C703,3)&amp;"-"&amp;RIGHT(D703,5),_xlfn.XLOOKUP(B:B,DROPLIST!G:G,DROPLIST!H:H)&amp;RIGHT(C703,3)&amp;"-"&amp;_xlfn.XLOOKUP(D:D,Tabela2[SAP Code],Tabela2[Coluna1]))</f>
        <v>-</v>
      </c>
      <c r="Q703" s="88" t="e">
        <f>_xlfn.XLOOKUP(B:B,DROPLIST!G:G,DROPLIST!H:H) &amp; RIGHT(C703,3) &amp; "-" &amp; RIGHT(D703,5) &amp; "-" &amp; IFERROR(LEFT(#REF!, FIND(" ",#REF!)-1),#REF!) &amp; "-" &amp; _xlfn.XLOOKUP(L:L,DROPLIST!D:D,DROPLIST!E:E)</f>
        <v>#REF!</v>
      </c>
      <c r="R703" s="88" t="str">
        <f>IF(N:N&lt;&gt;"APROVADO","N/A",IF(IFERROR(_xlfn.XLOOKUP(P:P,PROJETOS!A:A,PROJETOS!A:A),"INSERIR ID DE PROJETO")="INSERIR ID DE PROJETO","INSERIR ID DE PROJETO","PROJETO INSERIDO"))</f>
        <v>N/A</v>
      </c>
    </row>
    <row r="704" spans="1:18" ht="20.100000000000001" customHeight="1" thickTop="1" thickBot="1" x14ac:dyDescent="0.3">
      <c r="A704" s="109"/>
      <c r="B704" s="84"/>
      <c r="C704" s="84"/>
      <c r="D704" s="115"/>
      <c r="E704" s="132" cm="1">
        <f t="array" ref="E704">_xlfn.XLOOKUP(D704,Tabela2[[#All],[SAP Code]],Tabela2[[#All],[Supplier Name]])</f>
        <v>0</v>
      </c>
      <c r="F704" s="85"/>
      <c r="G704" s="120">
        <v>0</v>
      </c>
      <c r="H704" s="86"/>
      <c r="I704" s="86">
        <v>0</v>
      </c>
      <c r="J704" s="87">
        <f t="shared" si="32"/>
        <v>0</v>
      </c>
      <c r="K704" s="87">
        <f t="shared" si="31"/>
        <v>0</v>
      </c>
      <c r="L704" s="85"/>
      <c r="M704" s="85"/>
      <c r="N704" s="85"/>
      <c r="O704" s="109"/>
      <c r="P704" s="88" t="str">
        <f>IF(D:D&gt;800000000,_xlfn.XLOOKUP(B:B,DROPLIST!G:G,DROPLIST!H:H)&amp;RIGHT(C704,3)&amp;"-"&amp;RIGHT(D704,5),_xlfn.XLOOKUP(B:B,DROPLIST!G:G,DROPLIST!H:H)&amp;RIGHT(C704,3)&amp;"-"&amp;_xlfn.XLOOKUP(D:D,Tabela2[SAP Code],Tabela2[Coluna1]))</f>
        <v>-</v>
      </c>
      <c r="Q704" s="88" t="e">
        <f>_xlfn.XLOOKUP(B:B,DROPLIST!G:G,DROPLIST!H:H) &amp; RIGHT(C704,3) &amp; "-" &amp; RIGHT(D704,5) &amp; "-" &amp; IFERROR(LEFT(#REF!, FIND(" ",#REF!)-1),#REF!) &amp; "-" &amp; _xlfn.XLOOKUP(L:L,DROPLIST!D:D,DROPLIST!E:E)</f>
        <v>#REF!</v>
      </c>
      <c r="R704" s="88" t="str">
        <f>IF(N:N&lt;&gt;"APROVADO","N/A",IF(IFERROR(_xlfn.XLOOKUP(P:P,PROJETOS!A:A,PROJETOS!A:A),"INSERIR ID DE PROJETO")="INSERIR ID DE PROJETO","INSERIR ID DE PROJETO","PROJETO INSERIDO"))</f>
        <v>N/A</v>
      </c>
    </row>
    <row r="705" spans="1:18" ht="20.100000000000001" customHeight="1" thickTop="1" thickBot="1" x14ac:dyDescent="0.3">
      <c r="A705" s="109"/>
      <c r="B705" s="84"/>
      <c r="C705" s="84"/>
      <c r="D705" s="115"/>
      <c r="E705" s="132" cm="1">
        <f t="array" ref="E705">_xlfn.XLOOKUP(D705,Tabela2[[#All],[SAP Code]],Tabela2[[#All],[Supplier Name]])</f>
        <v>0</v>
      </c>
      <c r="F705" s="85"/>
      <c r="G705" s="120">
        <v>0</v>
      </c>
      <c r="H705" s="86"/>
      <c r="I705" s="86">
        <v>0</v>
      </c>
      <c r="J705" s="87">
        <f t="shared" si="32"/>
        <v>0</v>
      </c>
      <c r="K705" s="87">
        <f t="shared" si="31"/>
        <v>0</v>
      </c>
      <c r="L705" s="85"/>
      <c r="M705" s="85"/>
      <c r="N705" s="85"/>
      <c r="O705" s="109"/>
      <c r="P705" s="88" t="str">
        <f>IF(D:D&gt;800000000,_xlfn.XLOOKUP(B:B,DROPLIST!G:G,DROPLIST!H:H)&amp;RIGHT(C705,3)&amp;"-"&amp;RIGHT(D705,5),_xlfn.XLOOKUP(B:B,DROPLIST!G:G,DROPLIST!H:H)&amp;RIGHT(C705,3)&amp;"-"&amp;_xlfn.XLOOKUP(D:D,Tabela2[SAP Code],Tabela2[Coluna1]))</f>
        <v>-</v>
      </c>
      <c r="Q705" s="88" t="e">
        <f>_xlfn.XLOOKUP(B:B,DROPLIST!G:G,DROPLIST!H:H) &amp; RIGHT(C705,3) &amp; "-" &amp; RIGHT(D705,5) &amp; "-" &amp; IFERROR(LEFT(#REF!, FIND(" ",#REF!)-1),#REF!) &amp; "-" &amp; _xlfn.XLOOKUP(L:L,DROPLIST!D:D,DROPLIST!E:E)</f>
        <v>#REF!</v>
      </c>
      <c r="R705" s="88" t="str">
        <f>IF(N:N&lt;&gt;"APROVADO","N/A",IF(IFERROR(_xlfn.XLOOKUP(P:P,PROJETOS!A:A,PROJETOS!A:A),"INSERIR ID DE PROJETO")="INSERIR ID DE PROJETO","INSERIR ID DE PROJETO","PROJETO INSERIDO"))</f>
        <v>N/A</v>
      </c>
    </row>
    <row r="706" spans="1:18" ht="20.100000000000001" customHeight="1" thickTop="1" thickBot="1" x14ac:dyDescent="0.3">
      <c r="A706" s="109"/>
      <c r="B706" s="84"/>
      <c r="C706" s="84"/>
      <c r="D706" s="115"/>
      <c r="E706" s="132" cm="1">
        <f t="array" ref="E706">_xlfn.XLOOKUP(D706,Tabela2[[#All],[SAP Code]],Tabela2[[#All],[Supplier Name]])</f>
        <v>0</v>
      </c>
      <c r="F706" s="85"/>
      <c r="G706" s="120">
        <v>0</v>
      </c>
      <c r="H706" s="86"/>
      <c r="I706" s="86">
        <v>0</v>
      </c>
      <c r="J706" s="87">
        <f t="shared" si="32"/>
        <v>0</v>
      </c>
      <c r="K706" s="87">
        <f t="shared" si="31"/>
        <v>0</v>
      </c>
      <c r="L706" s="85"/>
      <c r="M706" s="85"/>
      <c r="N706" s="85"/>
      <c r="O706" s="109"/>
      <c r="P706" s="88" t="str">
        <f>IF(D:D&gt;800000000,_xlfn.XLOOKUP(B:B,DROPLIST!G:G,DROPLIST!H:H)&amp;RIGHT(C706,3)&amp;"-"&amp;RIGHT(D706,5),_xlfn.XLOOKUP(B:B,DROPLIST!G:G,DROPLIST!H:H)&amp;RIGHT(C706,3)&amp;"-"&amp;_xlfn.XLOOKUP(D:D,Tabela2[SAP Code],Tabela2[Coluna1]))</f>
        <v>-</v>
      </c>
      <c r="Q706" s="88" t="e">
        <f>_xlfn.XLOOKUP(B:B,DROPLIST!G:G,DROPLIST!H:H) &amp; RIGHT(C706,3) &amp; "-" &amp; RIGHT(D706,5) &amp; "-" &amp; IFERROR(LEFT(#REF!, FIND(" ",#REF!)-1),#REF!) &amp; "-" &amp; _xlfn.XLOOKUP(L:L,DROPLIST!D:D,DROPLIST!E:E)</f>
        <v>#REF!</v>
      </c>
      <c r="R706" s="88" t="str">
        <f>IF(N:N&lt;&gt;"APROVADO","N/A",IF(IFERROR(_xlfn.XLOOKUP(P:P,PROJETOS!A:A,PROJETOS!A:A),"INSERIR ID DE PROJETO")="INSERIR ID DE PROJETO","INSERIR ID DE PROJETO","PROJETO INSERIDO"))</f>
        <v>N/A</v>
      </c>
    </row>
    <row r="707" spans="1:18" ht="20.100000000000001" customHeight="1" thickTop="1" thickBot="1" x14ac:dyDescent="0.3">
      <c r="A707" s="109"/>
      <c r="B707" s="84"/>
      <c r="C707" s="84"/>
      <c r="D707" s="115"/>
      <c r="E707" s="132" cm="1">
        <f t="array" ref="E707">_xlfn.XLOOKUP(D707,Tabela2[[#All],[SAP Code]],Tabela2[[#All],[Supplier Name]])</f>
        <v>0</v>
      </c>
      <c r="F707" s="85"/>
      <c r="G707" s="120">
        <v>0</v>
      </c>
      <c r="H707" s="86"/>
      <c r="I707" s="86">
        <v>0</v>
      </c>
      <c r="J707" s="87">
        <f t="shared" si="32"/>
        <v>0</v>
      </c>
      <c r="K707" s="87">
        <f t="shared" si="31"/>
        <v>0</v>
      </c>
      <c r="L707" s="85"/>
      <c r="M707" s="85"/>
      <c r="N707" s="85"/>
      <c r="O707" s="109"/>
      <c r="P707" s="88" t="str">
        <f>IF(D:D&gt;800000000,_xlfn.XLOOKUP(B:B,DROPLIST!G:G,DROPLIST!H:H)&amp;RIGHT(C707,3)&amp;"-"&amp;RIGHT(D707,5),_xlfn.XLOOKUP(B:B,DROPLIST!G:G,DROPLIST!H:H)&amp;RIGHT(C707,3)&amp;"-"&amp;_xlfn.XLOOKUP(D:D,Tabela2[SAP Code],Tabela2[Coluna1]))</f>
        <v>-</v>
      </c>
      <c r="Q707" s="88" t="e">
        <f>_xlfn.XLOOKUP(B:B,DROPLIST!G:G,DROPLIST!H:H) &amp; RIGHT(C707,3) &amp; "-" &amp; RIGHT(D707,5) &amp; "-" &amp; IFERROR(LEFT(#REF!, FIND(" ",#REF!)-1),#REF!) &amp; "-" &amp; _xlfn.XLOOKUP(L:L,DROPLIST!D:D,DROPLIST!E:E)</f>
        <v>#REF!</v>
      </c>
      <c r="R707" s="88" t="str">
        <f>IF(N:N&lt;&gt;"APROVADO","N/A",IF(IFERROR(_xlfn.XLOOKUP(P:P,PROJETOS!A:A,PROJETOS!A:A),"INSERIR ID DE PROJETO")="INSERIR ID DE PROJETO","INSERIR ID DE PROJETO","PROJETO INSERIDO"))</f>
        <v>N/A</v>
      </c>
    </row>
    <row r="708" spans="1:18" ht="20.100000000000001" customHeight="1" thickTop="1" thickBot="1" x14ac:dyDescent="0.3">
      <c r="A708" s="109"/>
      <c r="B708" s="84"/>
      <c r="C708" s="84"/>
      <c r="D708" s="115"/>
      <c r="E708" s="132" cm="1">
        <f t="array" ref="E708">_xlfn.XLOOKUP(D708,Tabela2[[#All],[SAP Code]],Tabela2[[#All],[Supplier Name]])</f>
        <v>0</v>
      </c>
      <c r="F708" s="85"/>
      <c r="G708" s="120">
        <v>0</v>
      </c>
      <c r="H708" s="86"/>
      <c r="I708" s="86">
        <v>0</v>
      </c>
      <c r="J708" s="87">
        <f t="shared" si="32"/>
        <v>0</v>
      </c>
      <c r="K708" s="87">
        <f t="shared" si="31"/>
        <v>0</v>
      </c>
      <c r="L708" s="85"/>
      <c r="M708" s="85"/>
      <c r="N708" s="85"/>
      <c r="O708" s="109"/>
      <c r="P708" s="88" t="str">
        <f>IF(D:D&gt;800000000,_xlfn.XLOOKUP(B:B,DROPLIST!G:G,DROPLIST!H:H)&amp;RIGHT(C708,3)&amp;"-"&amp;RIGHT(D708,5),_xlfn.XLOOKUP(B:B,DROPLIST!G:G,DROPLIST!H:H)&amp;RIGHT(C708,3)&amp;"-"&amp;_xlfn.XLOOKUP(D:D,Tabela2[SAP Code],Tabela2[Coluna1]))</f>
        <v>-</v>
      </c>
      <c r="Q708" s="88" t="e">
        <f>_xlfn.XLOOKUP(B:B,DROPLIST!G:G,DROPLIST!H:H) &amp; RIGHT(C708,3) &amp; "-" &amp; RIGHT(D708,5) &amp; "-" &amp; IFERROR(LEFT(#REF!, FIND(" ",#REF!)-1),#REF!) &amp; "-" &amp; _xlfn.XLOOKUP(L:L,DROPLIST!D:D,DROPLIST!E:E)</f>
        <v>#REF!</v>
      </c>
      <c r="R708" s="88" t="str">
        <f>IF(N:N&lt;&gt;"APROVADO","N/A",IF(IFERROR(_xlfn.XLOOKUP(P:P,PROJETOS!A:A,PROJETOS!A:A),"INSERIR ID DE PROJETO")="INSERIR ID DE PROJETO","INSERIR ID DE PROJETO","PROJETO INSERIDO"))</f>
        <v>N/A</v>
      </c>
    </row>
    <row r="709" spans="1:18" ht="20.100000000000001" customHeight="1" thickTop="1" thickBot="1" x14ac:dyDescent="0.3">
      <c r="A709" s="109"/>
      <c r="B709" s="84"/>
      <c r="C709" s="84"/>
      <c r="D709" s="115"/>
      <c r="E709" s="132" cm="1">
        <f t="array" ref="E709">_xlfn.XLOOKUP(D709,Tabela2[[#All],[SAP Code]],Tabela2[[#All],[Supplier Name]])</f>
        <v>0</v>
      </c>
      <c r="F709" s="85"/>
      <c r="G709" s="120">
        <v>0</v>
      </c>
      <c r="H709" s="86"/>
      <c r="I709" s="86">
        <v>0</v>
      </c>
      <c r="J709" s="87">
        <f t="shared" si="32"/>
        <v>0</v>
      </c>
      <c r="K709" s="87">
        <f t="shared" si="31"/>
        <v>0</v>
      </c>
      <c r="L709" s="85"/>
      <c r="M709" s="85"/>
      <c r="N709" s="85"/>
      <c r="O709" s="109"/>
      <c r="P709" s="88" t="str">
        <f>IF(D:D&gt;800000000,_xlfn.XLOOKUP(B:B,DROPLIST!G:G,DROPLIST!H:H)&amp;RIGHT(C709,3)&amp;"-"&amp;RIGHT(D709,5),_xlfn.XLOOKUP(B:B,DROPLIST!G:G,DROPLIST!H:H)&amp;RIGHT(C709,3)&amp;"-"&amp;_xlfn.XLOOKUP(D:D,Tabela2[SAP Code],Tabela2[Coluna1]))</f>
        <v>-</v>
      </c>
      <c r="Q709" s="88" t="e">
        <f>_xlfn.XLOOKUP(B:B,DROPLIST!G:G,DROPLIST!H:H) &amp; RIGHT(C709,3) &amp; "-" &amp; RIGHT(D709,5) &amp; "-" &amp; IFERROR(LEFT(#REF!, FIND(" ",#REF!)-1),#REF!) &amp; "-" &amp; _xlfn.XLOOKUP(L:L,DROPLIST!D:D,DROPLIST!E:E)</f>
        <v>#REF!</v>
      </c>
      <c r="R709" s="88" t="str">
        <f>IF(N:N&lt;&gt;"APROVADO","N/A",IF(IFERROR(_xlfn.XLOOKUP(P:P,PROJETOS!A:A,PROJETOS!A:A),"INSERIR ID DE PROJETO")="INSERIR ID DE PROJETO","INSERIR ID DE PROJETO","PROJETO INSERIDO"))</f>
        <v>N/A</v>
      </c>
    </row>
    <row r="710" spans="1:18" ht="20.100000000000001" customHeight="1" thickTop="1" thickBot="1" x14ac:dyDescent="0.3">
      <c r="A710" s="109"/>
      <c r="B710" s="84"/>
      <c r="C710" s="84"/>
      <c r="D710" s="115"/>
      <c r="E710" s="132" cm="1">
        <f t="array" ref="E710">_xlfn.XLOOKUP(D710,Tabela2[[#All],[SAP Code]],Tabela2[[#All],[Supplier Name]])</f>
        <v>0</v>
      </c>
      <c r="F710" s="85"/>
      <c r="G710" s="120">
        <v>0</v>
      </c>
      <c r="H710" s="86"/>
      <c r="I710" s="86">
        <v>0</v>
      </c>
      <c r="J710" s="87">
        <f t="shared" si="32"/>
        <v>0</v>
      </c>
      <c r="K710" s="87">
        <f t="shared" si="31"/>
        <v>0</v>
      </c>
      <c r="L710" s="85"/>
      <c r="M710" s="85"/>
      <c r="N710" s="85"/>
      <c r="O710" s="109"/>
      <c r="P710" s="88" t="str">
        <f>IF(D:D&gt;800000000,_xlfn.XLOOKUP(B:B,DROPLIST!G:G,DROPLIST!H:H)&amp;RIGHT(C710,3)&amp;"-"&amp;RIGHT(D710,5),_xlfn.XLOOKUP(B:B,DROPLIST!G:G,DROPLIST!H:H)&amp;RIGHT(C710,3)&amp;"-"&amp;_xlfn.XLOOKUP(D:D,Tabela2[SAP Code],Tabela2[Coluna1]))</f>
        <v>-</v>
      </c>
      <c r="Q710" s="88" t="e">
        <f>_xlfn.XLOOKUP(B:B,DROPLIST!G:G,DROPLIST!H:H) &amp; RIGHT(C710,3) &amp; "-" &amp; RIGHT(D710,5) &amp; "-" &amp; IFERROR(LEFT(#REF!, FIND(" ",#REF!)-1),#REF!) &amp; "-" &amp; _xlfn.XLOOKUP(L:L,DROPLIST!D:D,DROPLIST!E:E)</f>
        <v>#REF!</v>
      </c>
      <c r="R710" s="88" t="str">
        <f>IF(N:N&lt;&gt;"APROVADO","N/A",IF(IFERROR(_xlfn.XLOOKUP(P:P,PROJETOS!A:A,PROJETOS!A:A),"INSERIR ID DE PROJETO")="INSERIR ID DE PROJETO","INSERIR ID DE PROJETO","PROJETO INSERIDO"))</f>
        <v>N/A</v>
      </c>
    </row>
    <row r="711" spans="1:18" ht="20.100000000000001" customHeight="1" thickTop="1" thickBot="1" x14ac:dyDescent="0.3">
      <c r="A711" s="109"/>
      <c r="B711" s="84"/>
      <c r="C711" s="84"/>
      <c r="D711" s="115"/>
      <c r="E711" s="132" cm="1">
        <f t="array" ref="E711">_xlfn.XLOOKUP(D711,Tabela2[[#All],[SAP Code]],Tabela2[[#All],[Supplier Name]])</f>
        <v>0</v>
      </c>
      <c r="F711" s="85"/>
      <c r="G711" s="120">
        <v>0</v>
      </c>
      <c r="H711" s="86"/>
      <c r="I711" s="86">
        <v>0</v>
      </c>
      <c r="J711" s="87">
        <f t="shared" si="32"/>
        <v>0</v>
      </c>
      <c r="K711" s="87">
        <f t="shared" si="31"/>
        <v>0</v>
      </c>
      <c r="L711" s="85"/>
      <c r="M711" s="85"/>
      <c r="N711" s="85"/>
      <c r="O711" s="109"/>
      <c r="P711" s="88" t="str">
        <f>IF(D:D&gt;800000000,_xlfn.XLOOKUP(B:B,DROPLIST!G:G,DROPLIST!H:H)&amp;RIGHT(C711,3)&amp;"-"&amp;RIGHT(D711,5),_xlfn.XLOOKUP(B:B,DROPLIST!G:G,DROPLIST!H:H)&amp;RIGHT(C711,3)&amp;"-"&amp;_xlfn.XLOOKUP(D:D,Tabela2[SAP Code],Tabela2[Coluna1]))</f>
        <v>-</v>
      </c>
      <c r="Q711" s="88" t="e">
        <f>_xlfn.XLOOKUP(B:B,DROPLIST!G:G,DROPLIST!H:H) &amp; RIGHT(C711,3) &amp; "-" &amp; RIGHT(D711,5) &amp; "-" &amp; IFERROR(LEFT(#REF!, FIND(" ",#REF!)-1),#REF!) &amp; "-" &amp; _xlfn.XLOOKUP(L:L,DROPLIST!D:D,DROPLIST!E:E)</f>
        <v>#REF!</v>
      </c>
      <c r="R711" s="88" t="str">
        <f>IF(N:N&lt;&gt;"APROVADO","N/A",IF(IFERROR(_xlfn.XLOOKUP(P:P,PROJETOS!A:A,PROJETOS!A:A),"INSERIR ID DE PROJETO")="INSERIR ID DE PROJETO","INSERIR ID DE PROJETO","PROJETO INSERIDO"))</f>
        <v>N/A</v>
      </c>
    </row>
    <row r="712" spans="1:18" ht="20.100000000000001" customHeight="1" thickTop="1" thickBot="1" x14ac:dyDescent="0.3">
      <c r="A712" s="109"/>
      <c r="B712" s="84"/>
      <c r="C712" s="84"/>
      <c r="D712" s="115"/>
      <c r="E712" s="132" cm="1">
        <f t="array" ref="E712">_xlfn.XLOOKUP(D712,Tabela2[[#All],[SAP Code]],Tabela2[[#All],[Supplier Name]])</f>
        <v>0</v>
      </c>
      <c r="F712" s="85"/>
      <c r="G712" s="120">
        <v>0</v>
      </c>
      <c r="H712" s="86"/>
      <c r="I712" s="86">
        <v>0</v>
      </c>
      <c r="J712" s="87">
        <f t="shared" si="32"/>
        <v>0</v>
      </c>
      <c r="K712" s="87">
        <f t="shared" si="31"/>
        <v>0</v>
      </c>
      <c r="L712" s="85"/>
      <c r="M712" s="85"/>
      <c r="N712" s="85"/>
      <c r="O712" s="109"/>
      <c r="P712" s="88" t="str">
        <f>IF(D:D&gt;800000000,_xlfn.XLOOKUP(B:B,DROPLIST!G:G,DROPLIST!H:H)&amp;RIGHT(C712,3)&amp;"-"&amp;RIGHT(D712,5),_xlfn.XLOOKUP(B:B,DROPLIST!G:G,DROPLIST!H:H)&amp;RIGHT(C712,3)&amp;"-"&amp;_xlfn.XLOOKUP(D:D,Tabela2[SAP Code],Tabela2[Coluna1]))</f>
        <v>-</v>
      </c>
      <c r="Q712" s="88" t="e">
        <f>_xlfn.XLOOKUP(B:B,DROPLIST!G:G,DROPLIST!H:H) &amp; RIGHT(C712,3) &amp; "-" &amp; RIGHT(D712,5) &amp; "-" &amp; IFERROR(LEFT(#REF!, FIND(" ",#REF!)-1),#REF!) &amp; "-" &amp; _xlfn.XLOOKUP(L:L,DROPLIST!D:D,DROPLIST!E:E)</f>
        <v>#REF!</v>
      </c>
      <c r="R712" s="88" t="str">
        <f>IF(N:N&lt;&gt;"APROVADO","N/A",IF(IFERROR(_xlfn.XLOOKUP(P:P,PROJETOS!A:A,PROJETOS!A:A),"INSERIR ID DE PROJETO")="INSERIR ID DE PROJETO","INSERIR ID DE PROJETO","PROJETO INSERIDO"))</f>
        <v>N/A</v>
      </c>
    </row>
    <row r="713" spans="1:18" ht="20.100000000000001" customHeight="1" thickTop="1" thickBot="1" x14ac:dyDescent="0.3">
      <c r="A713" s="109"/>
      <c r="B713" s="84"/>
      <c r="C713" s="84"/>
      <c r="D713" s="115"/>
      <c r="E713" s="132" cm="1">
        <f t="array" ref="E713">_xlfn.XLOOKUP(D713,Tabela2[[#All],[SAP Code]],Tabela2[[#All],[Supplier Name]])</f>
        <v>0</v>
      </c>
      <c r="F713" s="85"/>
      <c r="G713" s="120">
        <v>0</v>
      </c>
      <c r="H713" s="86"/>
      <c r="I713" s="86">
        <v>0</v>
      </c>
      <c r="J713" s="87">
        <f t="shared" si="32"/>
        <v>0</v>
      </c>
      <c r="K713" s="87">
        <f t="shared" si="31"/>
        <v>0</v>
      </c>
      <c r="L713" s="85"/>
      <c r="M713" s="85"/>
      <c r="N713" s="85"/>
      <c r="O713" s="109"/>
      <c r="P713" s="88" t="str">
        <f>IF(D:D&gt;800000000,_xlfn.XLOOKUP(B:B,DROPLIST!G:G,DROPLIST!H:H)&amp;RIGHT(C713,3)&amp;"-"&amp;RIGHT(D713,5),_xlfn.XLOOKUP(B:B,DROPLIST!G:G,DROPLIST!H:H)&amp;RIGHT(C713,3)&amp;"-"&amp;_xlfn.XLOOKUP(D:D,Tabela2[SAP Code],Tabela2[Coluna1]))</f>
        <v>-</v>
      </c>
      <c r="Q713" s="88" t="e">
        <f>_xlfn.XLOOKUP(B:B,DROPLIST!G:G,DROPLIST!H:H) &amp; RIGHT(C713,3) &amp; "-" &amp; RIGHT(D713,5) &amp; "-" &amp; IFERROR(LEFT(#REF!, FIND(" ",#REF!)-1),#REF!) &amp; "-" &amp; _xlfn.XLOOKUP(L:L,DROPLIST!D:D,DROPLIST!E:E)</f>
        <v>#REF!</v>
      </c>
      <c r="R713" s="88" t="str">
        <f>IF(N:N&lt;&gt;"APROVADO","N/A",IF(IFERROR(_xlfn.XLOOKUP(P:P,PROJETOS!A:A,PROJETOS!A:A),"INSERIR ID DE PROJETO")="INSERIR ID DE PROJETO","INSERIR ID DE PROJETO","PROJETO INSERIDO"))</f>
        <v>N/A</v>
      </c>
    </row>
    <row r="714" spans="1:18" ht="20.100000000000001" customHeight="1" thickTop="1" thickBot="1" x14ac:dyDescent="0.3">
      <c r="A714" s="109"/>
      <c r="B714" s="84"/>
      <c r="C714" s="84"/>
      <c r="D714" s="115"/>
      <c r="E714" s="132" cm="1">
        <f t="array" ref="E714">_xlfn.XLOOKUP(D714,Tabela2[[#All],[SAP Code]],Tabela2[[#All],[Supplier Name]])</f>
        <v>0</v>
      </c>
      <c r="F714" s="85"/>
      <c r="G714" s="120">
        <v>0</v>
      </c>
      <c r="H714" s="86"/>
      <c r="I714" s="86">
        <v>0</v>
      </c>
      <c r="J714" s="87">
        <f t="shared" si="32"/>
        <v>0</v>
      </c>
      <c r="K714" s="87">
        <f t="shared" ref="K714:K777" si="33">IF(I714=0,H714,J714)</f>
        <v>0</v>
      </c>
      <c r="L714" s="85"/>
      <c r="M714" s="85"/>
      <c r="N714" s="85"/>
      <c r="O714" s="109"/>
      <c r="P714" s="88" t="str">
        <f>IF(D:D&gt;800000000,_xlfn.XLOOKUP(B:B,DROPLIST!G:G,DROPLIST!H:H)&amp;RIGHT(C714,3)&amp;"-"&amp;RIGHT(D714,5),_xlfn.XLOOKUP(B:B,DROPLIST!G:G,DROPLIST!H:H)&amp;RIGHT(C714,3)&amp;"-"&amp;_xlfn.XLOOKUP(D:D,Tabela2[SAP Code],Tabela2[Coluna1]))</f>
        <v>-</v>
      </c>
      <c r="Q714" s="88" t="e">
        <f>_xlfn.XLOOKUP(B:B,DROPLIST!G:G,DROPLIST!H:H) &amp; RIGHT(C714,3) &amp; "-" &amp; RIGHT(D714,5) &amp; "-" &amp; IFERROR(LEFT(#REF!, FIND(" ",#REF!)-1),#REF!) &amp; "-" &amp; _xlfn.XLOOKUP(L:L,DROPLIST!D:D,DROPLIST!E:E)</f>
        <v>#REF!</v>
      </c>
      <c r="R714" s="88" t="str">
        <f>IF(N:N&lt;&gt;"APROVADO","N/A",IF(IFERROR(_xlfn.XLOOKUP(P:P,PROJETOS!A:A,PROJETOS!A:A),"INSERIR ID DE PROJETO")="INSERIR ID DE PROJETO","INSERIR ID DE PROJETO","PROJETO INSERIDO"))</f>
        <v>N/A</v>
      </c>
    </row>
    <row r="715" spans="1:18" ht="20.100000000000001" customHeight="1" thickTop="1" thickBot="1" x14ac:dyDescent="0.3">
      <c r="A715" s="109"/>
      <c r="B715" s="84"/>
      <c r="C715" s="84"/>
      <c r="D715" s="115"/>
      <c r="E715" s="132" cm="1">
        <f t="array" ref="E715">_xlfn.XLOOKUP(D715,Tabela2[[#All],[SAP Code]],Tabela2[[#All],[Supplier Name]])</f>
        <v>0</v>
      </c>
      <c r="F715" s="85"/>
      <c r="G715" s="120">
        <v>0</v>
      </c>
      <c r="H715" s="86"/>
      <c r="I715" s="86">
        <v>0</v>
      </c>
      <c r="J715" s="87">
        <f t="shared" si="32"/>
        <v>0</v>
      </c>
      <c r="K715" s="87">
        <f t="shared" si="33"/>
        <v>0</v>
      </c>
      <c r="L715" s="85"/>
      <c r="M715" s="85"/>
      <c r="N715" s="85"/>
      <c r="O715" s="109"/>
      <c r="P715" s="88" t="str">
        <f>IF(D:D&gt;800000000,_xlfn.XLOOKUP(B:B,DROPLIST!G:G,DROPLIST!H:H)&amp;RIGHT(C715,3)&amp;"-"&amp;RIGHT(D715,5),_xlfn.XLOOKUP(B:B,DROPLIST!G:G,DROPLIST!H:H)&amp;RIGHT(C715,3)&amp;"-"&amp;_xlfn.XLOOKUP(D:D,Tabela2[SAP Code],Tabela2[Coluna1]))</f>
        <v>-</v>
      </c>
      <c r="Q715" s="88" t="e">
        <f>_xlfn.XLOOKUP(B:B,DROPLIST!G:G,DROPLIST!H:H) &amp; RIGHT(C715,3) &amp; "-" &amp; RIGHT(D715,5) &amp; "-" &amp; IFERROR(LEFT(#REF!, FIND(" ",#REF!)-1),#REF!) &amp; "-" &amp; _xlfn.XLOOKUP(L:L,DROPLIST!D:D,DROPLIST!E:E)</f>
        <v>#REF!</v>
      </c>
      <c r="R715" s="88" t="str">
        <f>IF(N:N&lt;&gt;"APROVADO","N/A",IF(IFERROR(_xlfn.XLOOKUP(P:P,PROJETOS!A:A,PROJETOS!A:A),"INSERIR ID DE PROJETO")="INSERIR ID DE PROJETO","INSERIR ID DE PROJETO","PROJETO INSERIDO"))</f>
        <v>N/A</v>
      </c>
    </row>
    <row r="716" spans="1:18" ht="20.100000000000001" customHeight="1" thickTop="1" thickBot="1" x14ac:dyDescent="0.3">
      <c r="A716" s="109"/>
      <c r="B716" s="84"/>
      <c r="C716" s="84"/>
      <c r="D716" s="115"/>
      <c r="E716" s="132" cm="1">
        <f t="array" ref="E716">_xlfn.XLOOKUP(D716,Tabela2[[#All],[SAP Code]],Tabela2[[#All],[Supplier Name]])</f>
        <v>0</v>
      </c>
      <c r="F716" s="85"/>
      <c r="G716" s="120">
        <v>0</v>
      </c>
      <c r="H716" s="86"/>
      <c r="I716" s="86">
        <v>0</v>
      </c>
      <c r="J716" s="87">
        <f t="shared" si="32"/>
        <v>0</v>
      </c>
      <c r="K716" s="87">
        <f t="shared" si="33"/>
        <v>0</v>
      </c>
      <c r="L716" s="85"/>
      <c r="M716" s="85"/>
      <c r="N716" s="85"/>
      <c r="O716" s="109"/>
      <c r="P716" s="88" t="str">
        <f>IF(D:D&gt;800000000,_xlfn.XLOOKUP(B:B,DROPLIST!G:G,DROPLIST!H:H)&amp;RIGHT(C716,3)&amp;"-"&amp;RIGHT(D716,5),_xlfn.XLOOKUP(B:B,DROPLIST!G:G,DROPLIST!H:H)&amp;RIGHT(C716,3)&amp;"-"&amp;_xlfn.XLOOKUP(D:D,Tabela2[SAP Code],Tabela2[Coluna1]))</f>
        <v>-</v>
      </c>
      <c r="Q716" s="88" t="e">
        <f>_xlfn.XLOOKUP(B:B,DROPLIST!G:G,DROPLIST!H:H) &amp; RIGHT(C716,3) &amp; "-" &amp; RIGHT(D716,5) &amp; "-" &amp; IFERROR(LEFT(#REF!, FIND(" ",#REF!)-1),#REF!) &amp; "-" &amp; _xlfn.XLOOKUP(L:L,DROPLIST!D:D,DROPLIST!E:E)</f>
        <v>#REF!</v>
      </c>
      <c r="R716" s="88" t="str">
        <f>IF(N:N&lt;&gt;"APROVADO","N/A",IF(IFERROR(_xlfn.XLOOKUP(P:P,PROJETOS!A:A,PROJETOS!A:A),"INSERIR ID DE PROJETO")="INSERIR ID DE PROJETO","INSERIR ID DE PROJETO","PROJETO INSERIDO"))</f>
        <v>N/A</v>
      </c>
    </row>
    <row r="717" spans="1:18" ht="20.100000000000001" customHeight="1" thickTop="1" thickBot="1" x14ac:dyDescent="0.3">
      <c r="A717" s="109"/>
      <c r="B717" s="84"/>
      <c r="C717" s="84"/>
      <c r="D717" s="115"/>
      <c r="E717" s="132" cm="1">
        <f t="array" ref="E717">_xlfn.XLOOKUP(D717,Tabela2[[#All],[SAP Code]],Tabela2[[#All],[Supplier Name]])</f>
        <v>0</v>
      </c>
      <c r="F717" s="85"/>
      <c r="G717" s="120">
        <v>0</v>
      </c>
      <c r="H717" s="86"/>
      <c r="I717" s="86">
        <v>0</v>
      </c>
      <c r="J717" s="87">
        <f t="shared" si="32"/>
        <v>0</v>
      </c>
      <c r="K717" s="87">
        <f t="shared" si="33"/>
        <v>0</v>
      </c>
      <c r="L717" s="85"/>
      <c r="M717" s="85"/>
      <c r="N717" s="85"/>
      <c r="O717" s="109"/>
      <c r="P717" s="88" t="str">
        <f>IF(D:D&gt;800000000,_xlfn.XLOOKUP(B:B,DROPLIST!G:G,DROPLIST!H:H)&amp;RIGHT(C717,3)&amp;"-"&amp;RIGHT(D717,5),_xlfn.XLOOKUP(B:B,DROPLIST!G:G,DROPLIST!H:H)&amp;RIGHT(C717,3)&amp;"-"&amp;_xlfn.XLOOKUP(D:D,Tabela2[SAP Code],Tabela2[Coluna1]))</f>
        <v>-</v>
      </c>
      <c r="Q717" s="88" t="e">
        <f>_xlfn.XLOOKUP(B:B,DROPLIST!G:G,DROPLIST!H:H) &amp; RIGHT(C717,3) &amp; "-" &amp; RIGHT(D717,5) &amp; "-" &amp; IFERROR(LEFT(#REF!, FIND(" ",#REF!)-1),#REF!) &amp; "-" &amp; _xlfn.XLOOKUP(L:L,DROPLIST!D:D,DROPLIST!E:E)</f>
        <v>#REF!</v>
      </c>
      <c r="R717" s="88" t="str">
        <f>IF(N:N&lt;&gt;"APROVADO","N/A",IF(IFERROR(_xlfn.XLOOKUP(P:P,PROJETOS!A:A,PROJETOS!A:A),"INSERIR ID DE PROJETO")="INSERIR ID DE PROJETO","INSERIR ID DE PROJETO","PROJETO INSERIDO"))</f>
        <v>N/A</v>
      </c>
    </row>
    <row r="718" spans="1:18" ht="20.100000000000001" customHeight="1" thickTop="1" thickBot="1" x14ac:dyDescent="0.3">
      <c r="A718" s="109"/>
      <c r="B718" s="84"/>
      <c r="C718" s="84"/>
      <c r="D718" s="115"/>
      <c r="E718" s="132" cm="1">
        <f t="array" ref="E718">_xlfn.XLOOKUP(D718,Tabela2[[#All],[SAP Code]],Tabela2[[#All],[Supplier Name]])</f>
        <v>0</v>
      </c>
      <c r="F718" s="85"/>
      <c r="G718" s="120">
        <v>0</v>
      </c>
      <c r="H718" s="86"/>
      <c r="I718" s="86">
        <v>0</v>
      </c>
      <c r="J718" s="87">
        <f t="shared" si="32"/>
        <v>0</v>
      </c>
      <c r="K718" s="87">
        <f t="shared" si="33"/>
        <v>0</v>
      </c>
      <c r="L718" s="85"/>
      <c r="M718" s="85"/>
      <c r="N718" s="85"/>
      <c r="O718" s="109"/>
      <c r="P718" s="88" t="str">
        <f>IF(D:D&gt;800000000,_xlfn.XLOOKUP(B:B,DROPLIST!G:G,DROPLIST!H:H)&amp;RIGHT(C718,3)&amp;"-"&amp;RIGHT(D718,5),_xlfn.XLOOKUP(B:B,DROPLIST!G:G,DROPLIST!H:H)&amp;RIGHT(C718,3)&amp;"-"&amp;_xlfn.XLOOKUP(D:D,Tabela2[SAP Code],Tabela2[Coluna1]))</f>
        <v>-</v>
      </c>
      <c r="Q718" s="88" t="e">
        <f>_xlfn.XLOOKUP(B:B,DROPLIST!G:G,DROPLIST!H:H) &amp; RIGHT(C718,3) &amp; "-" &amp; RIGHT(D718,5) &amp; "-" &amp; IFERROR(LEFT(#REF!, FIND(" ",#REF!)-1),#REF!) &amp; "-" &amp; _xlfn.XLOOKUP(L:L,DROPLIST!D:D,DROPLIST!E:E)</f>
        <v>#REF!</v>
      </c>
      <c r="R718" s="88" t="str">
        <f>IF(N:N&lt;&gt;"APROVADO","N/A",IF(IFERROR(_xlfn.XLOOKUP(P:P,PROJETOS!A:A,PROJETOS!A:A),"INSERIR ID DE PROJETO")="INSERIR ID DE PROJETO","INSERIR ID DE PROJETO","PROJETO INSERIDO"))</f>
        <v>N/A</v>
      </c>
    </row>
    <row r="719" spans="1:18" ht="20.100000000000001" customHeight="1" thickTop="1" thickBot="1" x14ac:dyDescent="0.3">
      <c r="A719" s="109"/>
      <c r="B719" s="84"/>
      <c r="C719" s="84"/>
      <c r="D719" s="115"/>
      <c r="E719" s="132" cm="1">
        <f t="array" ref="E719">_xlfn.XLOOKUP(D719,Tabela2[[#All],[SAP Code]],Tabela2[[#All],[Supplier Name]])</f>
        <v>0</v>
      </c>
      <c r="F719" s="85"/>
      <c r="G719" s="120">
        <v>0</v>
      </c>
      <c r="H719" s="86"/>
      <c r="I719" s="86">
        <v>0</v>
      </c>
      <c r="J719" s="87">
        <f t="shared" si="32"/>
        <v>0</v>
      </c>
      <c r="K719" s="87">
        <f t="shared" si="33"/>
        <v>0</v>
      </c>
      <c r="L719" s="85"/>
      <c r="M719" s="85"/>
      <c r="N719" s="85"/>
      <c r="O719" s="109"/>
      <c r="P719" s="88" t="str">
        <f>IF(D:D&gt;800000000,_xlfn.XLOOKUP(B:B,DROPLIST!G:G,DROPLIST!H:H)&amp;RIGHT(C719,3)&amp;"-"&amp;RIGHT(D719,5),_xlfn.XLOOKUP(B:B,DROPLIST!G:G,DROPLIST!H:H)&amp;RIGHT(C719,3)&amp;"-"&amp;_xlfn.XLOOKUP(D:D,Tabela2[SAP Code],Tabela2[Coluna1]))</f>
        <v>-</v>
      </c>
      <c r="Q719" s="88" t="e">
        <f>_xlfn.XLOOKUP(B:B,DROPLIST!G:G,DROPLIST!H:H) &amp; RIGHT(C719,3) &amp; "-" &amp; RIGHT(D719,5) &amp; "-" &amp; IFERROR(LEFT(#REF!, FIND(" ",#REF!)-1),#REF!) &amp; "-" &amp; _xlfn.XLOOKUP(L:L,DROPLIST!D:D,DROPLIST!E:E)</f>
        <v>#REF!</v>
      </c>
      <c r="R719" s="88" t="str">
        <f>IF(N:N&lt;&gt;"APROVADO","N/A",IF(IFERROR(_xlfn.XLOOKUP(P:P,PROJETOS!A:A,PROJETOS!A:A),"INSERIR ID DE PROJETO")="INSERIR ID DE PROJETO","INSERIR ID DE PROJETO","PROJETO INSERIDO"))</f>
        <v>N/A</v>
      </c>
    </row>
    <row r="720" spans="1:18" ht="20.100000000000001" customHeight="1" thickTop="1" thickBot="1" x14ac:dyDescent="0.3">
      <c r="A720" s="109"/>
      <c r="B720" s="84"/>
      <c r="C720" s="84"/>
      <c r="D720" s="115"/>
      <c r="E720" s="132" cm="1">
        <f t="array" ref="E720">_xlfn.XLOOKUP(D720,Tabela2[[#All],[SAP Code]],Tabela2[[#All],[Supplier Name]])</f>
        <v>0</v>
      </c>
      <c r="F720" s="85"/>
      <c r="G720" s="120">
        <v>0</v>
      </c>
      <c r="H720" s="86"/>
      <c r="I720" s="86">
        <v>0</v>
      </c>
      <c r="J720" s="87">
        <f t="shared" si="32"/>
        <v>0</v>
      </c>
      <c r="K720" s="87">
        <f t="shared" si="33"/>
        <v>0</v>
      </c>
      <c r="L720" s="85"/>
      <c r="M720" s="85"/>
      <c r="N720" s="85"/>
      <c r="O720" s="109"/>
      <c r="P720" s="88" t="str">
        <f>IF(D:D&gt;800000000,_xlfn.XLOOKUP(B:B,DROPLIST!G:G,DROPLIST!H:H)&amp;RIGHT(C720,3)&amp;"-"&amp;RIGHT(D720,5),_xlfn.XLOOKUP(B:B,DROPLIST!G:G,DROPLIST!H:H)&amp;RIGHT(C720,3)&amp;"-"&amp;_xlfn.XLOOKUP(D:D,Tabela2[SAP Code],Tabela2[Coluna1]))</f>
        <v>-</v>
      </c>
      <c r="Q720" s="88" t="e">
        <f>_xlfn.XLOOKUP(B:B,DROPLIST!G:G,DROPLIST!H:H) &amp; RIGHT(C720,3) &amp; "-" &amp; RIGHT(D720,5) &amp; "-" &amp; IFERROR(LEFT(#REF!, FIND(" ",#REF!)-1),#REF!) &amp; "-" &amp; _xlfn.XLOOKUP(L:L,DROPLIST!D:D,DROPLIST!E:E)</f>
        <v>#REF!</v>
      </c>
      <c r="R720" s="88" t="str">
        <f>IF(N:N&lt;&gt;"APROVADO","N/A",IF(IFERROR(_xlfn.XLOOKUP(P:P,PROJETOS!A:A,PROJETOS!A:A),"INSERIR ID DE PROJETO")="INSERIR ID DE PROJETO","INSERIR ID DE PROJETO","PROJETO INSERIDO"))</f>
        <v>N/A</v>
      </c>
    </row>
    <row r="721" spans="1:18" ht="20.100000000000001" customHeight="1" thickTop="1" thickBot="1" x14ac:dyDescent="0.3">
      <c r="A721" s="109"/>
      <c r="B721" s="84"/>
      <c r="C721" s="84"/>
      <c r="D721" s="115"/>
      <c r="E721" s="132" cm="1">
        <f t="array" ref="E721">_xlfn.XLOOKUP(D721,Tabela2[[#All],[SAP Code]],Tabela2[[#All],[Supplier Name]])</f>
        <v>0</v>
      </c>
      <c r="F721" s="85"/>
      <c r="G721" s="120">
        <v>0</v>
      </c>
      <c r="H721" s="86"/>
      <c r="I721" s="86">
        <v>0</v>
      </c>
      <c r="J721" s="87">
        <f t="shared" si="32"/>
        <v>0</v>
      </c>
      <c r="K721" s="87">
        <f t="shared" si="33"/>
        <v>0</v>
      </c>
      <c r="L721" s="85"/>
      <c r="M721" s="85"/>
      <c r="N721" s="85"/>
      <c r="O721" s="109"/>
      <c r="P721" s="88" t="str">
        <f>IF(D:D&gt;800000000,_xlfn.XLOOKUP(B:B,DROPLIST!G:G,DROPLIST!H:H)&amp;RIGHT(C721,3)&amp;"-"&amp;RIGHT(D721,5),_xlfn.XLOOKUP(B:B,DROPLIST!G:G,DROPLIST!H:H)&amp;RIGHT(C721,3)&amp;"-"&amp;_xlfn.XLOOKUP(D:D,Tabela2[SAP Code],Tabela2[Coluna1]))</f>
        <v>-</v>
      </c>
      <c r="Q721" s="88" t="e">
        <f>_xlfn.XLOOKUP(B:B,DROPLIST!G:G,DROPLIST!H:H) &amp; RIGHT(C721,3) &amp; "-" &amp; RIGHT(D721,5) &amp; "-" &amp; IFERROR(LEFT(#REF!, FIND(" ",#REF!)-1),#REF!) &amp; "-" &amp; _xlfn.XLOOKUP(L:L,DROPLIST!D:D,DROPLIST!E:E)</f>
        <v>#REF!</v>
      </c>
      <c r="R721" s="88" t="str">
        <f>IF(N:N&lt;&gt;"APROVADO","N/A",IF(IFERROR(_xlfn.XLOOKUP(P:P,PROJETOS!A:A,PROJETOS!A:A),"INSERIR ID DE PROJETO")="INSERIR ID DE PROJETO","INSERIR ID DE PROJETO","PROJETO INSERIDO"))</f>
        <v>N/A</v>
      </c>
    </row>
    <row r="722" spans="1:18" ht="20.100000000000001" customHeight="1" thickTop="1" thickBot="1" x14ac:dyDescent="0.3">
      <c r="A722" s="109"/>
      <c r="B722" s="84"/>
      <c r="C722" s="84"/>
      <c r="D722" s="115"/>
      <c r="E722" s="132" cm="1">
        <f t="array" ref="E722">_xlfn.XLOOKUP(D722,Tabela2[[#All],[SAP Code]],Tabela2[[#All],[Supplier Name]])</f>
        <v>0</v>
      </c>
      <c r="F722" s="85"/>
      <c r="G722" s="120">
        <v>0</v>
      </c>
      <c r="H722" s="86"/>
      <c r="I722" s="86">
        <v>0</v>
      </c>
      <c r="J722" s="87">
        <f t="shared" si="32"/>
        <v>0</v>
      </c>
      <c r="K722" s="87">
        <f t="shared" si="33"/>
        <v>0</v>
      </c>
      <c r="L722" s="85"/>
      <c r="M722" s="85"/>
      <c r="N722" s="85"/>
      <c r="O722" s="109"/>
      <c r="P722" s="88" t="str">
        <f>IF(D:D&gt;800000000,_xlfn.XLOOKUP(B:B,DROPLIST!G:G,DROPLIST!H:H)&amp;RIGHT(C722,3)&amp;"-"&amp;RIGHT(D722,5),_xlfn.XLOOKUP(B:B,DROPLIST!G:G,DROPLIST!H:H)&amp;RIGHT(C722,3)&amp;"-"&amp;_xlfn.XLOOKUP(D:D,Tabela2[SAP Code],Tabela2[Coluna1]))</f>
        <v>-</v>
      </c>
      <c r="Q722" s="88" t="e">
        <f>_xlfn.XLOOKUP(B:B,DROPLIST!G:G,DROPLIST!H:H) &amp; RIGHT(C722,3) &amp; "-" &amp; RIGHT(D722,5) &amp; "-" &amp; IFERROR(LEFT(#REF!, FIND(" ",#REF!)-1),#REF!) &amp; "-" &amp; _xlfn.XLOOKUP(L:L,DROPLIST!D:D,DROPLIST!E:E)</f>
        <v>#REF!</v>
      </c>
      <c r="R722" s="88" t="str">
        <f>IF(N:N&lt;&gt;"APROVADO","N/A",IF(IFERROR(_xlfn.XLOOKUP(P:P,PROJETOS!A:A,PROJETOS!A:A),"INSERIR ID DE PROJETO")="INSERIR ID DE PROJETO","INSERIR ID DE PROJETO","PROJETO INSERIDO"))</f>
        <v>N/A</v>
      </c>
    </row>
    <row r="723" spans="1:18" ht="20.100000000000001" customHeight="1" thickTop="1" thickBot="1" x14ac:dyDescent="0.3">
      <c r="A723" s="109"/>
      <c r="B723" s="84"/>
      <c r="C723" s="84"/>
      <c r="D723" s="115"/>
      <c r="E723" s="132" cm="1">
        <f t="array" ref="E723">_xlfn.XLOOKUP(D723,Tabela2[[#All],[SAP Code]],Tabela2[[#All],[Supplier Name]])</f>
        <v>0</v>
      </c>
      <c r="F723" s="85"/>
      <c r="G723" s="120">
        <v>0</v>
      </c>
      <c r="H723" s="86"/>
      <c r="I723" s="86">
        <v>0</v>
      </c>
      <c r="J723" s="87">
        <f t="shared" si="32"/>
        <v>0</v>
      </c>
      <c r="K723" s="87">
        <f t="shared" si="33"/>
        <v>0</v>
      </c>
      <c r="L723" s="85"/>
      <c r="M723" s="85"/>
      <c r="N723" s="85"/>
      <c r="O723" s="109"/>
      <c r="P723" s="88" t="str">
        <f>IF(D:D&gt;800000000,_xlfn.XLOOKUP(B:B,DROPLIST!G:G,DROPLIST!H:H)&amp;RIGHT(C723,3)&amp;"-"&amp;RIGHT(D723,5),_xlfn.XLOOKUP(B:B,DROPLIST!G:G,DROPLIST!H:H)&amp;RIGHT(C723,3)&amp;"-"&amp;_xlfn.XLOOKUP(D:D,Tabela2[SAP Code],Tabela2[Coluna1]))</f>
        <v>-</v>
      </c>
      <c r="Q723" s="88" t="e">
        <f>_xlfn.XLOOKUP(B:B,DROPLIST!G:G,DROPLIST!H:H) &amp; RIGHT(C723,3) &amp; "-" &amp; RIGHT(D723,5) &amp; "-" &amp; IFERROR(LEFT(#REF!, FIND(" ",#REF!)-1),#REF!) &amp; "-" &amp; _xlfn.XLOOKUP(L:L,DROPLIST!D:D,DROPLIST!E:E)</f>
        <v>#REF!</v>
      </c>
      <c r="R723" s="88" t="str">
        <f>IF(N:N&lt;&gt;"APROVADO","N/A",IF(IFERROR(_xlfn.XLOOKUP(P:P,PROJETOS!A:A,PROJETOS!A:A),"INSERIR ID DE PROJETO")="INSERIR ID DE PROJETO","INSERIR ID DE PROJETO","PROJETO INSERIDO"))</f>
        <v>N/A</v>
      </c>
    </row>
    <row r="724" spans="1:18" ht="20.100000000000001" customHeight="1" thickTop="1" thickBot="1" x14ac:dyDescent="0.3">
      <c r="A724" s="109"/>
      <c r="B724" s="84"/>
      <c r="C724" s="84"/>
      <c r="D724" s="115"/>
      <c r="E724" s="132" cm="1">
        <f t="array" ref="E724">_xlfn.XLOOKUP(D724,Tabela2[[#All],[SAP Code]],Tabela2[[#All],[Supplier Name]])</f>
        <v>0</v>
      </c>
      <c r="F724" s="85"/>
      <c r="G724" s="120">
        <v>0</v>
      </c>
      <c r="H724" s="86"/>
      <c r="I724" s="86">
        <v>0</v>
      </c>
      <c r="J724" s="87">
        <f t="shared" si="32"/>
        <v>0</v>
      </c>
      <c r="K724" s="87">
        <f t="shared" si="33"/>
        <v>0</v>
      </c>
      <c r="L724" s="85"/>
      <c r="M724" s="85"/>
      <c r="N724" s="85"/>
      <c r="O724" s="109"/>
      <c r="P724" s="88" t="str">
        <f>IF(D:D&gt;800000000,_xlfn.XLOOKUP(B:B,DROPLIST!G:G,DROPLIST!H:H)&amp;RIGHT(C724,3)&amp;"-"&amp;RIGHT(D724,5),_xlfn.XLOOKUP(B:B,DROPLIST!G:G,DROPLIST!H:H)&amp;RIGHT(C724,3)&amp;"-"&amp;_xlfn.XLOOKUP(D:D,Tabela2[SAP Code],Tabela2[Coluna1]))</f>
        <v>-</v>
      </c>
      <c r="Q724" s="88" t="e">
        <f>_xlfn.XLOOKUP(B:B,DROPLIST!G:G,DROPLIST!H:H) &amp; RIGHT(C724,3) &amp; "-" &amp; RIGHT(D724,5) &amp; "-" &amp; IFERROR(LEFT(#REF!, FIND(" ",#REF!)-1),#REF!) &amp; "-" &amp; _xlfn.XLOOKUP(L:L,DROPLIST!D:D,DROPLIST!E:E)</f>
        <v>#REF!</v>
      </c>
      <c r="R724" s="88" t="str">
        <f>IF(N:N&lt;&gt;"APROVADO","N/A",IF(IFERROR(_xlfn.XLOOKUP(P:P,PROJETOS!A:A,PROJETOS!A:A),"INSERIR ID DE PROJETO")="INSERIR ID DE PROJETO","INSERIR ID DE PROJETO","PROJETO INSERIDO"))</f>
        <v>N/A</v>
      </c>
    </row>
    <row r="725" spans="1:18" ht="20.100000000000001" customHeight="1" thickTop="1" thickBot="1" x14ac:dyDescent="0.3">
      <c r="A725" s="109"/>
      <c r="B725" s="84"/>
      <c r="C725" s="84"/>
      <c r="D725" s="115"/>
      <c r="E725" s="132" cm="1">
        <f t="array" ref="E725">_xlfn.XLOOKUP(D725,Tabela2[[#All],[SAP Code]],Tabela2[[#All],[Supplier Name]])</f>
        <v>0</v>
      </c>
      <c r="F725" s="85"/>
      <c r="G725" s="120">
        <v>0</v>
      </c>
      <c r="H725" s="86"/>
      <c r="I725" s="86">
        <v>0</v>
      </c>
      <c r="J725" s="87">
        <f t="shared" si="32"/>
        <v>0</v>
      </c>
      <c r="K725" s="87">
        <f t="shared" si="33"/>
        <v>0</v>
      </c>
      <c r="L725" s="85"/>
      <c r="M725" s="85"/>
      <c r="N725" s="85"/>
      <c r="O725" s="109"/>
      <c r="P725" s="88" t="str">
        <f>IF(D:D&gt;800000000,_xlfn.XLOOKUP(B:B,DROPLIST!G:G,DROPLIST!H:H)&amp;RIGHT(C725,3)&amp;"-"&amp;RIGHT(D725,5),_xlfn.XLOOKUP(B:B,DROPLIST!G:G,DROPLIST!H:H)&amp;RIGHT(C725,3)&amp;"-"&amp;_xlfn.XLOOKUP(D:D,Tabela2[SAP Code],Tabela2[Coluna1]))</f>
        <v>-</v>
      </c>
      <c r="Q725" s="88" t="e">
        <f>_xlfn.XLOOKUP(B:B,DROPLIST!G:G,DROPLIST!H:H) &amp; RIGHT(C725,3) &amp; "-" &amp; RIGHT(D725,5) &amp; "-" &amp; IFERROR(LEFT(#REF!, FIND(" ",#REF!)-1),#REF!) &amp; "-" &amp; _xlfn.XLOOKUP(L:L,DROPLIST!D:D,DROPLIST!E:E)</f>
        <v>#REF!</v>
      </c>
      <c r="R725" s="88" t="str">
        <f>IF(N:N&lt;&gt;"APROVADO","N/A",IF(IFERROR(_xlfn.XLOOKUP(P:P,PROJETOS!A:A,PROJETOS!A:A),"INSERIR ID DE PROJETO")="INSERIR ID DE PROJETO","INSERIR ID DE PROJETO","PROJETO INSERIDO"))</f>
        <v>N/A</v>
      </c>
    </row>
    <row r="726" spans="1:18" ht="20.100000000000001" customHeight="1" thickTop="1" thickBot="1" x14ac:dyDescent="0.3">
      <c r="A726" s="109"/>
      <c r="B726" s="84"/>
      <c r="C726" s="84"/>
      <c r="D726" s="115"/>
      <c r="E726" s="132" cm="1">
        <f t="array" ref="E726">_xlfn.XLOOKUP(D726,Tabela2[[#All],[SAP Code]],Tabela2[[#All],[Supplier Name]])</f>
        <v>0</v>
      </c>
      <c r="F726" s="85"/>
      <c r="G726" s="120">
        <v>0</v>
      </c>
      <c r="H726" s="86"/>
      <c r="I726" s="86">
        <v>0</v>
      </c>
      <c r="J726" s="87">
        <f t="shared" si="32"/>
        <v>0</v>
      </c>
      <c r="K726" s="87">
        <f t="shared" si="33"/>
        <v>0</v>
      </c>
      <c r="L726" s="85"/>
      <c r="M726" s="85"/>
      <c r="N726" s="85"/>
      <c r="O726" s="109"/>
      <c r="P726" s="88" t="str">
        <f>IF(D:D&gt;800000000,_xlfn.XLOOKUP(B:B,DROPLIST!G:G,DROPLIST!H:H)&amp;RIGHT(C726,3)&amp;"-"&amp;RIGHT(D726,5),_xlfn.XLOOKUP(B:B,DROPLIST!G:G,DROPLIST!H:H)&amp;RIGHT(C726,3)&amp;"-"&amp;_xlfn.XLOOKUP(D:D,Tabela2[SAP Code],Tabela2[Coluna1]))</f>
        <v>-</v>
      </c>
      <c r="Q726" s="88" t="e">
        <f>_xlfn.XLOOKUP(B:B,DROPLIST!G:G,DROPLIST!H:H) &amp; RIGHT(C726,3) &amp; "-" &amp; RIGHT(D726,5) &amp; "-" &amp; IFERROR(LEFT(#REF!, FIND(" ",#REF!)-1),#REF!) &amp; "-" &amp; _xlfn.XLOOKUP(L:L,DROPLIST!D:D,DROPLIST!E:E)</f>
        <v>#REF!</v>
      </c>
      <c r="R726" s="88" t="str">
        <f>IF(N:N&lt;&gt;"APROVADO","N/A",IF(IFERROR(_xlfn.XLOOKUP(P:P,PROJETOS!A:A,PROJETOS!A:A),"INSERIR ID DE PROJETO")="INSERIR ID DE PROJETO","INSERIR ID DE PROJETO","PROJETO INSERIDO"))</f>
        <v>N/A</v>
      </c>
    </row>
    <row r="727" spans="1:18" ht="20.100000000000001" customHeight="1" thickTop="1" thickBot="1" x14ac:dyDescent="0.3">
      <c r="A727" s="109"/>
      <c r="B727" s="84"/>
      <c r="C727" s="84"/>
      <c r="D727" s="115"/>
      <c r="E727" s="132" cm="1">
        <f t="array" ref="E727">_xlfn.XLOOKUP(D727,Tabela2[[#All],[SAP Code]],Tabela2[[#All],[Supplier Name]])</f>
        <v>0</v>
      </c>
      <c r="F727" s="85"/>
      <c r="G727" s="120">
        <v>0</v>
      </c>
      <c r="H727" s="86"/>
      <c r="I727" s="86">
        <v>0</v>
      </c>
      <c r="J727" s="87">
        <f t="shared" si="32"/>
        <v>0</v>
      </c>
      <c r="K727" s="87">
        <f t="shared" si="33"/>
        <v>0</v>
      </c>
      <c r="L727" s="85"/>
      <c r="M727" s="85"/>
      <c r="N727" s="85"/>
      <c r="O727" s="109"/>
      <c r="P727" s="88" t="str">
        <f>IF(D:D&gt;800000000,_xlfn.XLOOKUP(B:B,DROPLIST!G:G,DROPLIST!H:H)&amp;RIGHT(C727,3)&amp;"-"&amp;RIGHT(D727,5),_xlfn.XLOOKUP(B:B,DROPLIST!G:G,DROPLIST!H:H)&amp;RIGHT(C727,3)&amp;"-"&amp;_xlfn.XLOOKUP(D:D,Tabela2[SAP Code],Tabela2[Coluna1]))</f>
        <v>-</v>
      </c>
      <c r="Q727" s="88" t="e">
        <f>_xlfn.XLOOKUP(B:B,DROPLIST!G:G,DROPLIST!H:H) &amp; RIGHT(C727,3) &amp; "-" &amp; RIGHT(D727,5) &amp; "-" &amp; IFERROR(LEFT(#REF!, FIND(" ",#REF!)-1),#REF!) &amp; "-" &amp; _xlfn.XLOOKUP(L:L,DROPLIST!D:D,DROPLIST!E:E)</f>
        <v>#REF!</v>
      </c>
      <c r="R727" s="88" t="str">
        <f>IF(N:N&lt;&gt;"APROVADO","N/A",IF(IFERROR(_xlfn.XLOOKUP(P:P,PROJETOS!A:A,PROJETOS!A:A),"INSERIR ID DE PROJETO")="INSERIR ID DE PROJETO","INSERIR ID DE PROJETO","PROJETO INSERIDO"))</f>
        <v>N/A</v>
      </c>
    </row>
    <row r="728" spans="1:18" ht="20.100000000000001" customHeight="1" thickTop="1" thickBot="1" x14ac:dyDescent="0.3">
      <c r="A728" s="109"/>
      <c r="B728" s="84"/>
      <c r="C728" s="84"/>
      <c r="D728" s="115"/>
      <c r="E728" s="132" cm="1">
        <f t="array" ref="E728">_xlfn.XLOOKUP(D728,Tabela2[[#All],[SAP Code]],Tabela2[[#All],[Supplier Name]])</f>
        <v>0</v>
      </c>
      <c r="F728" s="85"/>
      <c r="G728" s="120">
        <v>0</v>
      </c>
      <c r="H728" s="86"/>
      <c r="I728" s="86">
        <v>0</v>
      </c>
      <c r="J728" s="87">
        <f t="shared" si="32"/>
        <v>0</v>
      </c>
      <c r="K728" s="87">
        <f t="shared" si="33"/>
        <v>0</v>
      </c>
      <c r="L728" s="85"/>
      <c r="M728" s="85"/>
      <c r="N728" s="85"/>
      <c r="O728" s="109"/>
      <c r="P728" s="88" t="str">
        <f>IF(D:D&gt;800000000,_xlfn.XLOOKUP(B:B,DROPLIST!G:G,DROPLIST!H:H)&amp;RIGHT(C728,3)&amp;"-"&amp;RIGHT(D728,5),_xlfn.XLOOKUP(B:B,DROPLIST!G:G,DROPLIST!H:H)&amp;RIGHT(C728,3)&amp;"-"&amp;_xlfn.XLOOKUP(D:D,Tabela2[SAP Code],Tabela2[Coluna1]))</f>
        <v>-</v>
      </c>
      <c r="Q728" s="88" t="e">
        <f>_xlfn.XLOOKUP(B:B,DROPLIST!G:G,DROPLIST!H:H) &amp; RIGHT(C728,3) &amp; "-" &amp; RIGHT(D728,5) &amp; "-" &amp; IFERROR(LEFT(#REF!, FIND(" ",#REF!)-1),#REF!) &amp; "-" &amp; _xlfn.XLOOKUP(L:L,DROPLIST!D:D,DROPLIST!E:E)</f>
        <v>#REF!</v>
      </c>
      <c r="R728" s="88" t="str">
        <f>IF(N:N&lt;&gt;"APROVADO","N/A",IF(IFERROR(_xlfn.XLOOKUP(P:P,PROJETOS!A:A,PROJETOS!A:A),"INSERIR ID DE PROJETO")="INSERIR ID DE PROJETO","INSERIR ID DE PROJETO","PROJETO INSERIDO"))</f>
        <v>N/A</v>
      </c>
    </row>
    <row r="729" spans="1:18" ht="20.100000000000001" customHeight="1" thickTop="1" thickBot="1" x14ac:dyDescent="0.3">
      <c r="A729" s="109"/>
      <c r="B729" s="84"/>
      <c r="C729" s="84"/>
      <c r="D729" s="115"/>
      <c r="E729" s="132" cm="1">
        <f t="array" ref="E729">_xlfn.XLOOKUP(D729,Tabela2[[#All],[SAP Code]],Tabela2[[#All],[Supplier Name]])</f>
        <v>0</v>
      </c>
      <c r="F729" s="85"/>
      <c r="G729" s="120">
        <v>0</v>
      </c>
      <c r="H729" s="86"/>
      <c r="I729" s="86">
        <v>0</v>
      </c>
      <c r="J729" s="87">
        <f t="shared" si="32"/>
        <v>0</v>
      </c>
      <c r="K729" s="87">
        <f t="shared" si="33"/>
        <v>0</v>
      </c>
      <c r="L729" s="85"/>
      <c r="M729" s="85"/>
      <c r="N729" s="85"/>
      <c r="O729" s="109"/>
      <c r="P729" s="88" t="str">
        <f>IF(D:D&gt;800000000,_xlfn.XLOOKUP(B:B,DROPLIST!G:G,DROPLIST!H:H)&amp;RIGHT(C729,3)&amp;"-"&amp;RIGHT(D729,5),_xlfn.XLOOKUP(B:B,DROPLIST!G:G,DROPLIST!H:H)&amp;RIGHT(C729,3)&amp;"-"&amp;_xlfn.XLOOKUP(D:D,Tabela2[SAP Code],Tabela2[Coluna1]))</f>
        <v>-</v>
      </c>
      <c r="Q729" s="88" t="e">
        <f>_xlfn.XLOOKUP(B:B,DROPLIST!G:G,DROPLIST!H:H) &amp; RIGHT(C729,3) &amp; "-" &amp; RIGHT(D729,5) &amp; "-" &amp; IFERROR(LEFT(#REF!, FIND(" ",#REF!)-1),#REF!) &amp; "-" &amp; _xlfn.XLOOKUP(L:L,DROPLIST!D:D,DROPLIST!E:E)</f>
        <v>#REF!</v>
      </c>
      <c r="R729" s="88" t="str">
        <f>IF(N:N&lt;&gt;"APROVADO","N/A",IF(IFERROR(_xlfn.XLOOKUP(P:P,PROJETOS!A:A,PROJETOS!A:A),"INSERIR ID DE PROJETO")="INSERIR ID DE PROJETO","INSERIR ID DE PROJETO","PROJETO INSERIDO"))</f>
        <v>N/A</v>
      </c>
    </row>
    <row r="730" spans="1:18" ht="20.100000000000001" customHeight="1" thickTop="1" thickBot="1" x14ac:dyDescent="0.3">
      <c r="A730" s="109"/>
      <c r="B730" s="84"/>
      <c r="C730" s="84"/>
      <c r="D730" s="115"/>
      <c r="E730" s="132" cm="1">
        <f t="array" ref="E730">_xlfn.XLOOKUP(D730,Tabela2[[#All],[SAP Code]],Tabela2[[#All],[Supplier Name]])</f>
        <v>0</v>
      </c>
      <c r="F730" s="85"/>
      <c r="G730" s="120">
        <v>0</v>
      </c>
      <c r="H730" s="86"/>
      <c r="I730" s="86">
        <v>0</v>
      </c>
      <c r="J730" s="87">
        <f t="shared" si="32"/>
        <v>0</v>
      </c>
      <c r="K730" s="87">
        <f t="shared" si="33"/>
        <v>0</v>
      </c>
      <c r="L730" s="85"/>
      <c r="M730" s="85"/>
      <c r="N730" s="85"/>
      <c r="O730" s="109"/>
      <c r="P730" s="88" t="str">
        <f>IF(D:D&gt;800000000,_xlfn.XLOOKUP(B:B,DROPLIST!G:G,DROPLIST!H:H)&amp;RIGHT(C730,3)&amp;"-"&amp;RIGHT(D730,5),_xlfn.XLOOKUP(B:B,DROPLIST!G:G,DROPLIST!H:H)&amp;RIGHT(C730,3)&amp;"-"&amp;_xlfn.XLOOKUP(D:D,Tabela2[SAP Code],Tabela2[Coluna1]))</f>
        <v>-</v>
      </c>
      <c r="Q730" s="88" t="e">
        <f>_xlfn.XLOOKUP(B:B,DROPLIST!G:G,DROPLIST!H:H) &amp; RIGHT(C730,3) &amp; "-" &amp; RIGHT(D730,5) &amp; "-" &amp; IFERROR(LEFT(#REF!, FIND(" ",#REF!)-1),#REF!) &amp; "-" &amp; _xlfn.XLOOKUP(L:L,DROPLIST!D:D,DROPLIST!E:E)</f>
        <v>#REF!</v>
      </c>
      <c r="R730" s="88" t="str">
        <f>IF(N:N&lt;&gt;"APROVADO","N/A",IF(IFERROR(_xlfn.XLOOKUP(P:P,PROJETOS!A:A,PROJETOS!A:A),"INSERIR ID DE PROJETO")="INSERIR ID DE PROJETO","INSERIR ID DE PROJETO","PROJETO INSERIDO"))</f>
        <v>N/A</v>
      </c>
    </row>
    <row r="731" spans="1:18" ht="20.100000000000001" customHeight="1" thickTop="1" thickBot="1" x14ac:dyDescent="0.3">
      <c r="A731" s="109"/>
      <c r="B731" s="84"/>
      <c r="C731" s="84"/>
      <c r="D731" s="115"/>
      <c r="E731" s="132" cm="1">
        <f t="array" ref="E731">_xlfn.XLOOKUP(D731,Tabela2[[#All],[SAP Code]],Tabela2[[#All],[Supplier Name]])</f>
        <v>0</v>
      </c>
      <c r="F731" s="85"/>
      <c r="G731" s="120">
        <v>0</v>
      </c>
      <c r="H731" s="86"/>
      <c r="I731" s="86">
        <v>0</v>
      </c>
      <c r="J731" s="87">
        <f t="shared" si="32"/>
        <v>0</v>
      </c>
      <c r="K731" s="87">
        <f t="shared" si="33"/>
        <v>0</v>
      </c>
      <c r="L731" s="85"/>
      <c r="M731" s="85"/>
      <c r="N731" s="85"/>
      <c r="O731" s="109"/>
      <c r="P731" s="88" t="str">
        <f>IF(D:D&gt;800000000,_xlfn.XLOOKUP(B:B,DROPLIST!G:G,DROPLIST!H:H)&amp;RIGHT(C731,3)&amp;"-"&amp;RIGHT(D731,5),_xlfn.XLOOKUP(B:B,DROPLIST!G:G,DROPLIST!H:H)&amp;RIGHT(C731,3)&amp;"-"&amp;_xlfn.XLOOKUP(D:D,Tabela2[SAP Code],Tabela2[Coluna1]))</f>
        <v>-</v>
      </c>
      <c r="Q731" s="88" t="e">
        <f>_xlfn.XLOOKUP(B:B,DROPLIST!G:G,DROPLIST!H:H) &amp; RIGHT(C731,3) &amp; "-" &amp; RIGHT(D731,5) &amp; "-" &amp; IFERROR(LEFT(#REF!, FIND(" ",#REF!)-1),#REF!) &amp; "-" &amp; _xlfn.XLOOKUP(L:L,DROPLIST!D:D,DROPLIST!E:E)</f>
        <v>#REF!</v>
      </c>
      <c r="R731" s="88" t="str">
        <f>IF(N:N&lt;&gt;"APROVADO","N/A",IF(IFERROR(_xlfn.XLOOKUP(P:P,PROJETOS!A:A,PROJETOS!A:A),"INSERIR ID DE PROJETO")="INSERIR ID DE PROJETO","INSERIR ID DE PROJETO","PROJETO INSERIDO"))</f>
        <v>N/A</v>
      </c>
    </row>
    <row r="732" spans="1:18" ht="20.100000000000001" customHeight="1" thickTop="1" thickBot="1" x14ac:dyDescent="0.3">
      <c r="A732" s="109"/>
      <c r="B732" s="84"/>
      <c r="C732" s="84"/>
      <c r="D732" s="115"/>
      <c r="E732" s="132" cm="1">
        <f t="array" ref="E732">_xlfn.XLOOKUP(D732,Tabela2[[#All],[SAP Code]],Tabela2[[#All],[Supplier Name]])</f>
        <v>0</v>
      </c>
      <c r="F732" s="85"/>
      <c r="G732" s="120">
        <v>0</v>
      </c>
      <c r="H732" s="86"/>
      <c r="I732" s="86">
        <v>0</v>
      </c>
      <c r="J732" s="87">
        <f t="shared" si="32"/>
        <v>0</v>
      </c>
      <c r="K732" s="87">
        <f t="shared" si="33"/>
        <v>0</v>
      </c>
      <c r="L732" s="85"/>
      <c r="M732" s="85"/>
      <c r="N732" s="85"/>
      <c r="O732" s="109"/>
      <c r="P732" s="88" t="str">
        <f>IF(D:D&gt;800000000,_xlfn.XLOOKUP(B:B,DROPLIST!G:G,DROPLIST!H:H)&amp;RIGHT(C732,3)&amp;"-"&amp;RIGHT(D732,5),_xlfn.XLOOKUP(B:B,DROPLIST!G:G,DROPLIST!H:H)&amp;RIGHT(C732,3)&amp;"-"&amp;_xlfn.XLOOKUP(D:D,Tabela2[SAP Code],Tabela2[Coluna1]))</f>
        <v>-</v>
      </c>
      <c r="Q732" s="88" t="e">
        <f>_xlfn.XLOOKUP(B:B,DROPLIST!G:G,DROPLIST!H:H) &amp; RIGHT(C732,3) &amp; "-" &amp; RIGHT(D732,5) &amp; "-" &amp; IFERROR(LEFT(#REF!, FIND(" ",#REF!)-1),#REF!) &amp; "-" &amp; _xlfn.XLOOKUP(L:L,DROPLIST!D:D,DROPLIST!E:E)</f>
        <v>#REF!</v>
      </c>
      <c r="R732" s="88" t="str">
        <f>IF(N:N&lt;&gt;"APROVADO","N/A",IF(IFERROR(_xlfn.XLOOKUP(P:P,PROJETOS!A:A,PROJETOS!A:A),"INSERIR ID DE PROJETO")="INSERIR ID DE PROJETO","INSERIR ID DE PROJETO","PROJETO INSERIDO"))</f>
        <v>N/A</v>
      </c>
    </row>
    <row r="733" spans="1:18" ht="20.100000000000001" customHeight="1" thickTop="1" thickBot="1" x14ac:dyDescent="0.3">
      <c r="A733" s="109"/>
      <c r="B733" s="84"/>
      <c r="C733" s="84"/>
      <c r="D733" s="115"/>
      <c r="E733" s="132" cm="1">
        <f t="array" ref="E733">_xlfn.XLOOKUP(D733,Tabela2[[#All],[SAP Code]],Tabela2[[#All],[Supplier Name]])</f>
        <v>0</v>
      </c>
      <c r="F733" s="85"/>
      <c r="G733" s="120">
        <v>0</v>
      </c>
      <c r="H733" s="86"/>
      <c r="I733" s="86">
        <v>0</v>
      </c>
      <c r="J733" s="87">
        <f t="shared" si="32"/>
        <v>0</v>
      </c>
      <c r="K733" s="87">
        <f t="shared" si="33"/>
        <v>0</v>
      </c>
      <c r="L733" s="85"/>
      <c r="M733" s="85"/>
      <c r="N733" s="85"/>
      <c r="O733" s="109"/>
      <c r="P733" s="88" t="str">
        <f>IF(D:D&gt;800000000,_xlfn.XLOOKUP(B:B,DROPLIST!G:G,DROPLIST!H:H)&amp;RIGHT(C733,3)&amp;"-"&amp;RIGHT(D733,5),_xlfn.XLOOKUP(B:B,DROPLIST!G:G,DROPLIST!H:H)&amp;RIGHT(C733,3)&amp;"-"&amp;_xlfn.XLOOKUP(D:D,Tabela2[SAP Code],Tabela2[Coluna1]))</f>
        <v>-</v>
      </c>
      <c r="Q733" s="88" t="e">
        <f>_xlfn.XLOOKUP(B:B,DROPLIST!G:G,DROPLIST!H:H) &amp; RIGHT(C733,3) &amp; "-" &amp; RIGHT(D733,5) &amp; "-" &amp; IFERROR(LEFT(#REF!, FIND(" ",#REF!)-1),#REF!) &amp; "-" &amp; _xlfn.XLOOKUP(L:L,DROPLIST!D:D,DROPLIST!E:E)</f>
        <v>#REF!</v>
      </c>
      <c r="R733" s="88" t="str">
        <f>IF(N:N&lt;&gt;"APROVADO","N/A",IF(IFERROR(_xlfn.XLOOKUP(P:P,PROJETOS!A:A,PROJETOS!A:A),"INSERIR ID DE PROJETO")="INSERIR ID DE PROJETO","INSERIR ID DE PROJETO","PROJETO INSERIDO"))</f>
        <v>N/A</v>
      </c>
    </row>
    <row r="734" spans="1:18" ht="20.100000000000001" customHeight="1" thickTop="1" thickBot="1" x14ac:dyDescent="0.3">
      <c r="A734" s="109"/>
      <c r="B734" s="84"/>
      <c r="C734" s="84"/>
      <c r="D734" s="115"/>
      <c r="E734" s="132" cm="1">
        <f t="array" ref="E734">_xlfn.XLOOKUP(D734,Tabela2[[#All],[SAP Code]],Tabela2[[#All],[Supplier Name]])</f>
        <v>0</v>
      </c>
      <c r="F734" s="85"/>
      <c r="G734" s="120">
        <v>0</v>
      </c>
      <c r="H734" s="86"/>
      <c r="I734" s="86">
        <v>0</v>
      </c>
      <c r="J734" s="87">
        <f t="shared" si="32"/>
        <v>0</v>
      </c>
      <c r="K734" s="87">
        <f t="shared" si="33"/>
        <v>0</v>
      </c>
      <c r="L734" s="85"/>
      <c r="M734" s="85"/>
      <c r="N734" s="85"/>
      <c r="O734" s="109"/>
      <c r="P734" s="88" t="str">
        <f>IF(D:D&gt;800000000,_xlfn.XLOOKUP(B:B,DROPLIST!G:G,DROPLIST!H:H)&amp;RIGHT(C734,3)&amp;"-"&amp;RIGHT(D734,5),_xlfn.XLOOKUP(B:B,DROPLIST!G:G,DROPLIST!H:H)&amp;RIGHT(C734,3)&amp;"-"&amp;_xlfn.XLOOKUP(D:D,Tabela2[SAP Code],Tabela2[Coluna1]))</f>
        <v>-</v>
      </c>
      <c r="Q734" s="88" t="e">
        <f>_xlfn.XLOOKUP(B:B,DROPLIST!G:G,DROPLIST!H:H) &amp; RIGHT(C734,3) &amp; "-" &amp; RIGHT(D734,5) &amp; "-" &amp; IFERROR(LEFT(#REF!, FIND(" ",#REF!)-1),#REF!) &amp; "-" &amp; _xlfn.XLOOKUP(L:L,DROPLIST!D:D,DROPLIST!E:E)</f>
        <v>#REF!</v>
      </c>
      <c r="R734" s="88" t="str">
        <f>IF(N:N&lt;&gt;"APROVADO","N/A",IF(IFERROR(_xlfn.XLOOKUP(P:P,PROJETOS!A:A,PROJETOS!A:A),"INSERIR ID DE PROJETO")="INSERIR ID DE PROJETO","INSERIR ID DE PROJETO","PROJETO INSERIDO"))</f>
        <v>N/A</v>
      </c>
    </row>
    <row r="735" spans="1:18" ht="20.100000000000001" customHeight="1" thickTop="1" thickBot="1" x14ac:dyDescent="0.3">
      <c r="A735" s="109"/>
      <c r="B735" s="84"/>
      <c r="C735" s="84"/>
      <c r="D735" s="115"/>
      <c r="E735" s="132" cm="1">
        <f t="array" ref="E735">_xlfn.XLOOKUP(D735,Tabela2[[#All],[SAP Code]],Tabela2[[#All],[Supplier Name]])</f>
        <v>0</v>
      </c>
      <c r="F735" s="85"/>
      <c r="G735" s="120">
        <v>0</v>
      </c>
      <c r="H735" s="86"/>
      <c r="I735" s="86">
        <v>0</v>
      </c>
      <c r="J735" s="87">
        <f t="shared" si="32"/>
        <v>0</v>
      </c>
      <c r="K735" s="87">
        <f t="shared" si="33"/>
        <v>0</v>
      </c>
      <c r="L735" s="85"/>
      <c r="M735" s="85"/>
      <c r="N735" s="85"/>
      <c r="O735" s="109"/>
      <c r="P735" s="88" t="str">
        <f>IF(D:D&gt;800000000,_xlfn.XLOOKUP(B:B,DROPLIST!G:G,DROPLIST!H:H)&amp;RIGHT(C735,3)&amp;"-"&amp;RIGHT(D735,5),_xlfn.XLOOKUP(B:B,DROPLIST!G:G,DROPLIST!H:H)&amp;RIGHT(C735,3)&amp;"-"&amp;_xlfn.XLOOKUP(D:D,Tabela2[SAP Code],Tabela2[Coluna1]))</f>
        <v>-</v>
      </c>
      <c r="Q735" s="88" t="e">
        <f>_xlfn.XLOOKUP(B:B,DROPLIST!G:G,DROPLIST!H:H) &amp; RIGHT(C735,3) &amp; "-" &amp; RIGHT(D735,5) &amp; "-" &amp; IFERROR(LEFT(#REF!, FIND(" ",#REF!)-1),#REF!) &amp; "-" &amp; _xlfn.XLOOKUP(L:L,DROPLIST!D:D,DROPLIST!E:E)</f>
        <v>#REF!</v>
      </c>
      <c r="R735" s="88" t="str">
        <f>IF(N:N&lt;&gt;"APROVADO","N/A",IF(IFERROR(_xlfn.XLOOKUP(P:P,PROJETOS!A:A,PROJETOS!A:A),"INSERIR ID DE PROJETO")="INSERIR ID DE PROJETO","INSERIR ID DE PROJETO","PROJETO INSERIDO"))</f>
        <v>N/A</v>
      </c>
    </row>
    <row r="736" spans="1:18" ht="20.100000000000001" customHeight="1" thickTop="1" thickBot="1" x14ac:dyDescent="0.3">
      <c r="A736" s="109"/>
      <c r="B736" s="84"/>
      <c r="C736" s="84"/>
      <c r="D736" s="115"/>
      <c r="E736" s="132" cm="1">
        <f t="array" ref="E736">_xlfn.XLOOKUP(D736,Tabela2[[#All],[SAP Code]],Tabela2[[#All],[Supplier Name]])</f>
        <v>0</v>
      </c>
      <c r="F736" s="85"/>
      <c r="G736" s="120">
        <v>0</v>
      </c>
      <c r="H736" s="86"/>
      <c r="I736" s="86">
        <v>0</v>
      </c>
      <c r="J736" s="87">
        <f t="shared" si="32"/>
        <v>0</v>
      </c>
      <c r="K736" s="87">
        <f t="shared" si="33"/>
        <v>0</v>
      </c>
      <c r="L736" s="85"/>
      <c r="M736" s="85"/>
      <c r="N736" s="85"/>
      <c r="O736" s="109"/>
      <c r="P736" s="88" t="str">
        <f>IF(D:D&gt;800000000,_xlfn.XLOOKUP(B:B,DROPLIST!G:G,DROPLIST!H:H)&amp;RIGHT(C736,3)&amp;"-"&amp;RIGHT(D736,5),_xlfn.XLOOKUP(B:B,DROPLIST!G:G,DROPLIST!H:H)&amp;RIGHT(C736,3)&amp;"-"&amp;_xlfn.XLOOKUP(D:D,Tabela2[SAP Code],Tabela2[Coluna1]))</f>
        <v>-</v>
      </c>
      <c r="Q736" s="88" t="e">
        <f>_xlfn.XLOOKUP(B:B,DROPLIST!G:G,DROPLIST!H:H) &amp; RIGHT(C736,3) &amp; "-" &amp; RIGHT(D736,5) &amp; "-" &amp; IFERROR(LEFT(#REF!, FIND(" ",#REF!)-1),#REF!) &amp; "-" &amp; _xlfn.XLOOKUP(L:L,DROPLIST!D:D,DROPLIST!E:E)</f>
        <v>#REF!</v>
      </c>
      <c r="R736" s="88" t="str">
        <f>IF(N:N&lt;&gt;"APROVADO","N/A",IF(IFERROR(_xlfn.XLOOKUP(P:P,PROJETOS!A:A,PROJETOS!A:A),"INSERIR ID DE PROJETO")="INSERIR ID DE PROJETO","INSERIR ID DE PROJETO","PROJETO INSERIDO"))</f>
        <v>N/A</v>
      </c>
    </row>
    <row r="737" spans="1:18" ht="20.100000000000001" customHeight="1" thickTop="1" thickBot="1" x14ac:dyDescent="0.3">
      <c r="A737" s="109"/>
      <c r="B737" s="84"/>
      <c r="C737" s="84"/>
      <c r="D737" s="115"/>
      <c r="E737" s="132" cm="1">
        <f t="array" ref="E737">_xlfn.XLOOKUP(D737,Tabela2[[#All],[SAP Code]],Tabela2[[#All],[Supplier Name]])</f>
        <v>0</v>
      </c>
      <c r="F737" s="85"/>
      <c r="G737" s="120">
        <v>0</v>
      </c>
      <c r="H737" s="86"/>
      <c r="I737" s="86">
        <v>0</v>
      </c>
      <c r="J737" s="87">
        <f t="shared" si="32"/>
        <v>0</v>
      </c>
      <c r="K737" s="87">
        <f t="shared" si="33"/>
        <v>0</v>
      </c>
      <c r="L737" s="85"/>
      <c r="M737" s="85"/>
      <c r="N737" s="85"/>
      <c r="O737" s="109"/>
      <c r="P737" s="88" t="str">
        <f>IF(D:D&gt;800000000,_xlfn.XLOOKUP(B:B,DROPLIST!G:G,DROPLIST!H:H)&amp;RIGHT(C737,3)&amp;"-"&amp;RIGHT(D737,5),_xlfn.XLOOKUP(B:B,DROPLIST!G:G,DROPLIST!H:H)&amp;RIGHT(C737,3)&amp;"-"&amp;_xlfn.XLOOKUP(D:D,Tabela2[SAP Code],Tabela2[Coluna1]))</f>
        <v>-</v>
      </c>
      <c r="Q737" s="88" t="e">
        <f>_xlfn.XLOOKUP(B:B,DROPLIST!G:G,DROPLIST!H:H) &amp; RIGHT(C737,3) &amp; "-" &amp; RIGHT(D737,5) &amp; "-" &amp; IFERROR(LEFT(#REF!, FIND(" ",#REF!)-1),#REF!) &amp; "-" &amp; _xlfn.XLOOKUP(L:L,DROPLIST!D:D,DROPLIST!E:E)</f>
        <v>#REF!</v>
      </c>
      <c r="R737" s="88" t="str">
        <f>IF(N:N&lt;&gt;"APROVADO","N/A",IF(IFERROR(_xlfn.XLOOKUP(P:P,PROJETOS!A:A,PROJETOS!A:A),"INSERIR ID DE PROJETO")="INSERIR ID DE PROJETO","INSERIR ID DE PROJETO","PROJETO INSERIDO"))</f>
        <v>N/A</v>
      </c>
    </row>
    <row r="738" spans="1:18" ht="20.100000000000001" customHeight="1" thickTop="1" thickBot="1" x14ac:dyDescent="0.3">
      <c r="A738" s="109"/>
      <c r="B738" s="84"/>
      <c r="C738" s="84"/>
      <c r="D738" s="115"/>
      <c r="E738" s="132" cm="1">
        <f t="array" ref="E738">_xlfn.XLOOKUP(D738,Tabela2[[#All],[SAP Code]],Tabela2[[#All],[Supplier Name]])</f>
        <v>0</v>
      </c>
      <c r="F738" s="85"/>
      <c r="G738" s="120">
        <v>0</v>
      </c>
      <c r="H738" s="86"/>
      <c r="I738" s="86">
        <v>0</v>
      </c>
      <c r="J738" s="87">
        <f t="shared" si="32"/>
        <v>0</v>
      </c>
      <c r="K738" s="87">
        <f t="shared" si="33"/>
        <v>0</v>
      </c>
      <c r="L738" s="85"/>
      <c r="M738" s="85"/>
      <c r="N738" s="85"/>
      <c r="O738" s="109"/>
      <c r="P738" s="88" t="str">
        <f>IF(D:D&gt;800000000,_xlfn.XLOOKUP(B:B,DROPLIST!G:G,DROPLIST!H:H)&amp;RIGHT(C738,3)&amp;"-"&amp;RIGHT(D738,5),_xlfn.XLOOKUP(B:B,DROPLIST!G:G,DROPLIST!H:H)&amp;RIGHT(C738,3)&amp;"-"&amp;_xlfn.XLOOKUP(D:D,Tabela2[SAP Code],Tabela2[Coluna1]))</f>
        <v>-</v>
      </c>
      <c r="Q738" s="88" t="e">
        <f>_xlfn.XLOOKUP(B:B,DROPLIST!G:G,DROPLIST!H:H) &amp; RIGHT(C738,3) &amp; "-" &amp; RIGHT(D738,5) &amp; "-" &amp; IFERROR(LEFT(#REF!, FIND(" ",#REF!)-1),#REF!) &amp; "-" &amp; _xlfn.XLOOKUP(L:L,DROPLIST!D:D,DROPLIST!E:E)</f>
        <v>#REF!</v>
      </c>
      <c r="R738" s="88" t="str">
        <f>IF(N:N&lt;&gt;"APROVADO","N/A",IF(IFERROR(_xlfn.XLOOKUP(P:P,PROJETOS!A:A,PROJETOS!A:A),"INSERIR ID DE PROJETO")="INSERIR ID DE PROJETO","INSERIR ID DE PROJETO","PROJETO INSERIDO"))</f>
        <v>N/A</v>
      </c>
    </row>
    <row r="739" spans="1:18" ht="20.100000000000001" customHeight="1" thickTop="1" thickBot="1" x14ac:dyDescent="0.3">
      <c r="A739" s="109"/>
      <c r="B739" s="84"/>
      <c r="C739" s="84"/>
      <c r="D739" s="115"/>
      <c r="E739" s="132" cm="1">
        <f t="array" ref="E739">_xlfn.XLOOKUP(D739,Tabela2[[#All],[SAP Code]],Tabela2[[#All],[Supplier Name]])</f>
        <v>0</v>
      </c>
      <c r="F739" s="85"/>
      <c r="G739" s="120">
        <v>0</v>
      </c>
      <c r="H739" s="86"/>
      <c r="I739" s="86">
        <v>0</v>
      </c>
      <c r="J739" s="87">
        <f t="shared" si="32"/>
        <v>0</v>
      </c>
      <c r="K739" s="87">
        <f t="shared" si="33"/>
        <v>0</v>
      </c>
      <c r="L739" s="85"/>
      <c r="M739" s="85"/>
      <c r="N739" s="85"/>
      <c r="O739" s="109"/>
      <c r="P739" s="88" t="str">
        <f>IF(D:D&gt;800000000,_xlfn.XLOOKUP(B:B,DROPLIST!G:G,DROPLIST!H:H)&amp;RIGHT(C739,3)&amp;"-"&amp;RIGHT(D739,5),_xlfn.XLOOKUP(B:B,DROPLIST!G:G,DROPLIST!H:H)&amp;RIGHT(C739,3)&amp;"-"&amp;_xlfn.XLOOKUP(D:D,Tabela2[SAP Code],Tabela2[Coluna1]))</f>
        <v>-</v>
      </c>
      <c r="Q739" s="88" t="e">
        <f>_xlfn.XLOOKUP(B:B,DROPLIST!G:G,DROPLIST!H:H) &amp; RIGHT(C739,3) &amp; "-" &amp; RIGHT(D739,5) &amp; "-" &amp; IFERROR(LEFT(#REF!, FIND(" ",#REF!)-1),#REF!) &amp; "-" &amp; _xlfn.XLOOKUP(L:L,DROPLIST!D:D,DROPLIST!E:E)</f>
        <v>#REF!</v>
      </c>
      <c r="R739" s="88" t="str">
        <f>IF(N:N&lt;&gt;"APROVADO","N/A",IF(IFERROR(_xlfn.XLOOKUP(P:P,PROJETOS!A:A,PROJETOS!A:A),"INSERIR ID DE PROJETO")="INSERIR ID DE PROJETO","INSERIR ID DE PROJETO","PROJETO INSERIDO"))</f>
        <v>N/A</v>
      </c>
    </row>
    <row r="740" spans="1:18" ht="20.100000000000001" customHeight="1" thickTop="1" thickBot="1" x14ac:dyDescent="0.3">
      <c r="A740" s="109"/>
      <c r="B740" s="84"/>
      <c r="C740" s="84"/>
      <c r="D740" s="115"/>
      <c r="E740" s="132" cm="1">
        <f t="array" ref="E740">_xlfn.XLOOKUP(D740,Tabela2[[#All],[SAP Code]],Tabela2[[#All],[Supplier Name]])</f>
        <v>0</v>
      </c>
      <c r="F740" s="85"/>
      <c r="G740" s="120">
        <v>0</v>
      </c>
      <c r="H740" s="86"/>
      <c r="I740" s="86">
        <v>0</v>
      </c>
      <c r="J740" s="87">
        <f t="shared" si="32"/>
        <v>0</v>
      </c>
      <c r="K740" s="87">
        <f t="shared" si="33"/>
        <v>0</v>
      </c>
      <c r="L740" s="85"/>
      <c r="M740" s="85"/>
      <c r="N740" s="85"/>
      <c r="O740" s="109"/>
      <c r="P740" s="88" t="str">
        <f>IF(D:D&gt;800000000,_xlfn.XLOOKUP(B:B,DROPLIST!G:G,DROPLIST!H:H)&amp;RIGHT(C740,3)&amp;"-"&amp;RIGHT(D740,5),_xlfn.XLOOKUP(B:B,DROPLIST!G:G,DROPLIST!H:H)&amp;RIGHT(C740,3)&amp;"-"&amp;_xlfn.XLOOKUP(D:D,Tabela2[SAP Code],Tabela2[Coluna1]))</f>
        <v>-</v>
      </c>
      <c r="Q740" s="88" t="e">
        <f>_xlfn.XLOOKUP(B:B,DROPLIST!G:G,DROPLIST!H:H) &amp; RIGHT(C740,3) &amp; "-" &amp; RIGHT(D740,5) &amp; "-" &amp; IFERROR(LEFT(#REF!, FIND(" ",#REF!)-1),#REF!) &amp; "-" &amp; _xlfn.XLOOKUP(L:L,DROPLIST!D:D,DROPLIST!E:E)</f>
        <v>#REF!</v>
      </c>
      <c r="R740" s="88" t="str">
        <f>IF(N:N&lt;&gt;"APROVADO","N/A",IF(IFERROR(_xlfn.XLOOKUP(P:P,PROJETOS!A:A,PROJETOS!A:A),"INSERIR ID DE PROJETO")="INSERIR ID DE PROJETO","INSERIR ID DE PROJETO","PROJETO INSERIDO"))</f>
        <v>N/A</v>
      </c>
    </row>
    <row r="741" spans="1:18" ht="20.100000000000001" customHeight="1" thickTop="1" thickBot="1" x14ac:dyDescent="0.3">
      <c r="A741" s="109"/>
      <c r="B741" s="84"/>
      <c r="C741" s="84"/>
      <c r="D741" s="115"/>
      <c r="E741" s="132" cm="1">
        <f t="array" ref="E741">_xlfn.XLOOKUP(D741,Tabela2[[#All],[SAP Code]],Tabela2[[#All],[Supplier Name]])</f>
        <v>0</v>
      </c>
      <c r="F741" s="85"/>
      <c r="G741" s="120">
        <v>0</v>
      </c>
      <c r="H741" s="86"/>
      <c r="I741" s="86">
        <v>0</v>
      </c>
      <c r="J741" s="87">
        <f t="shared" si="32"/>
        <v>0</v>
      </c>
      <c r="K741" s="87">
        <f t="shared" si="33"/>
        <v>0</v>
      </c>
      <c r="L741" s="85"/>
      <c r="M741" s="85"/>
      <c r="N741" s="85"/>
      <c r="O741" s="109"/>
      <c r="P741" s="88" t="str">
        <f>IF(D:D&gt;800000000,_xlfn.XLOOKUP(B:B,DROPLIST!G:G,DROPLIST!H:H)&amp;RIGHT(C741,3)&amp;"-"&amp;RIGHT(D741,5),_xlfn.XLOOKUP(B:B,DROPLIST!G:G,DROPLIST!H:H)&amp;RIGHT(C741,3)&amp;"-"&amp;_xlfn.XLOOKUP(D:D,Tabela2[SAP Code],Tabela2[Coluna1]))</f>
        <v>-</v>
      </c>
      <c r="Q741" s="88" t="e">
        <f>_xlfn.XLOOKUP(B:B,DROPLIST!G:G,DROPLIST!H:H) &amp; RIGHT(C741,3) &amp; "-" &amp; RIGHT(D741,5) &amp; "-" &amp; IFERROR(LEFT(#REF!, FIND(" ",#REF!)-1),#REF!) &amp; "-" &amp; _xlfn.XLOOKUP(L:L,DROPLIST!D:D,DROPLIST!E:E)</f>
        <v>#REF!</v>
      </c>
      <c r="R741" s="88" t="str">
        <f>IF(N:N&lt;&gt;"APROVADO","N/A",IF(IFERROR(_xlfn.XLOOKUP(P:P,PROJETOS!A:A,PROJETOS!A:A),"INSERIR ID DE PROJETO")="INSERIR ID DE PROJETO","INSERIR ID DE PROJETO","PROJETO INSERIDO"))</f>
        <v>N/A</v>
      </c>
    </row>
    <row r="742" spans="1:18" ht="20.100000000000001" customHeight="1" thickTop="1" thickBot="1" x14ac:dyDescent="0.3">
      <c r="A742" s="109"/>
      <c r="B742" s="84"/>
      <c r="C742" s="84"/>
      <c r="D742" s="115"/>
      <c r="E742" s="132" cm="1">
        <f t="array" ref="E742">_xlfn.XLOOKUP(D742,Tabela2[[#All],[SAP Code]],Tabela2[[#All],[Supplier Name]])</f>
        <v>0</v>
      </c>
      <c r="F742" s="85"/>
      <c r="G742" s="120">
        <v>0</v>
      </c>
      <c r="H742" s="86"/>
      <c r="I742" s="86">
        <v>0</v>
      </c>
      <c r="J742" s="87">
        <f t="shared" si="32"/>
        <v>0</v>
      </c>
      <c r="K742" s="87">
        <f t="shared" si="33"/>
        <v>0</v>
      </c>
      <c r="L742" s="85"/>
      <c r="M742" s="85"/>
      <c r="N742" s="85"/>
      <c r="O742" s="109"/>
      <c r="P742" s="88" t="str">
        <f>IF(D:D&gt;800000000,_xlfn.XLOOKUP(B:B,DROPLIST!G:G,DROPLIST!H:H)&amp;RIGHT(C742,3)&amp;"-"&amp;RIGHT(D742,5),_xlfn.XLOOKUP(B:B,DROPLIST!G:G,DROPLIST!H:H)&amp;RIGHT(C742,3)&amp;"-"&amp;_xlfn.XLOOKUP(D:D,Tabela2[SAP Code],Tabela2[Coluna1]))</f>
        <v>-</v>
      </c>
      <c r="Q742" s="88" t="e">
        <f>_xlfn.XLOOKUP(B:B,DROPLIST!G:G,DROPLIST!H:H) &amp; RIGHT(C742,3) &amp; "-" &amp; RIGHT(D742,5) &amp; "-" &amp; IFERROR(LEFT(#REF!, FIND(" ",#REF!)-1),#REF!) &amp; "-" &amp; _xlfn.XLOOKUP(L:L,DROPLIST!D:D,DROPLIST!E:E)</f>
        <v>#REF!</v>
      </c>
      <c r="R742" s="88" t="str">
        <f>IF(N:N&lt;&gt;"APROVADO","N/A",IF(IFERROR(_xlfn.XLOOKUP(P:P,PROJETOS!A:A,PROJETOS!A:A),"INSERIR ID DE PROJETO")="INSERIR ID DE PROJETO","INSERIR ID DE PROJETO","PROJETO INSERIDO"))</f>
        <v>N/A</v>
      </c>
    </row>
    <row r="743" spans="1:18" ht="20.100000000000001" customHeight="1" thickTop="1" thickBot="1" x14ac:dyDescent="0.3">
      <c r="A743" s="109"/>
      <c r="B743" s="84"/>
      <c r="C743" s="84"/>
      <c r="D743" s="115"/>
      <c r="E743" s="132" cm="1">
        <f t="array" ref="E743">_xlfn.XLOOKUP(D743,Tabela2[[#All],[SAP Code]],Tabela2[[#All],[Supplier Name]])</f>
        <v>0</v>
      </c>
      <c r="F743" s="85"/>
      <c r="G743" s="120">
        <v>0</v>
      </c>
      <c r="H743" s="86"/>
      <c r="I743" s="86">
        <v>0</v>
      </c>
      <c r="J743" s="87">
        <f t="shared" si="32"/>
        <v>0</v>
      </c>
      <c r="K743" s="87">
        <f t="shared" si="33"/>
        <v>0</v>
      </c>
      <c r="L743" s="85"/>
      <c r="M743" s="85"/>
      <c r="N743" s="85"/>
      <c r="O743" s="109"/>
      <c r="P743" s="88" t="str">
        <f>IF(D:D&gt;800000000,_xlfn.XLOOKUP(B:B,DROPLIST!G:G,DROPLIST!H:H)&amp;RIGHT(C743,3)&amp;"-"&amp;RIGHT(D743,5),_xlfn.XLOOKUP(B:B,DROPLIST!G:G,DROPLIST!H:H)&amp;RIGHT(C743,3)&amp;"-"&amp;_xlfn.XLOOKUP(D:D,Tabela2[SAP Code],Tabela2[Coluna1]))</f>
        <v>-</v>
      </c>
      <c r="Q743" s="88" t="e">
        <f>_xlfn.XLOOKUP(B:B,DROPLIST!G:G,DROPLIST!H:H) &amp; RIGHT(C743,3) &amp; "-" &amp; RIGHT(D743,5) &amp; "-" &amp; IFERROR(LEFT(#REF!, FIND(" ",#REF!)-1),#REF!) &amp; "-" &amp; _xlfn.XLOOKUP(L:L,DROPLIST!D:D,DROPLIST!E:E)</f>
        <v>#REF!</v>
      </c>
      <c r="R743" s="88" t="str">
        <f>IF(N:N&lt;&gt;"APROVADO","N/A",IF(IFERROR(_xlfn.XLOOKUP(P:P,PROJETOS!A:A,PROJETOS!A:A),"INSERIR ID DE PROJETO")="INSERIR ID DE PROJETO","INSERIR ID DE PROJETO","PROJETO INSERIDO"))</f>
        <v>N/A</v>
      </c>
    </row>
    <row r="744" spans="1:18" ht="20.100000000000001" customHeight="1" thickTop="1" thickBot="1" x14ac:dyDescent="0.3">
      <c r="A744" s="109"/>
      <c r="B744" s="84"/>
      <c r="C744" s="84"/>
      <c r="D744" s="115"/>
      <c r="E744" s="132" cm="1">
        <f t="array" ref="E744">_xlfn.XLOOKUP(D744,Tabela2[[#All],[SAP Code]],Tabela2[[#All],[Supplier Name]])</f>
        <v>0</v>
      </c>
      <c r="F744" s="85"/>
      <c r="G744" s="120">
        <v>0</v>
      </c>
      <c r="H744" s="86"/>
      <c r="I744" s="86">
        <v>0</v>
      </c>
      <c r="J744" s="87">
        <f t="shared" si="32"/>
        <v>0</v>
      </c>
      <c r="K744" s="87">
        <f t="shared" si="33"/>
        <v>0</v>
      </c>
      <c r="L744" s="85"/>
      <c r="M744" s="85"/>
      <c r="N744" s="85"/>
      <c r="O744" s="109"/>
      <c r="P744" s="88" t="str">
        <f>IF(D:D&gt;800000000,_xlfn.XLOOKUP(B:B,DROPLIST!G:G,DROPLIST!H:H)&amp;RIGHT(C744,3)&amp;"-"&amp;RIGHT(D744,5),_xlfn.XLOOKUP(B:B,DROPLIST!G:G,DROPLIST!H:H)&amp;RIGHT(C744,3)&amp;"-"&amp;_xlfn.XLOOKUP(D:D,Tabela2[SAP Code],Tabela2[Coluna1]))</f>
        <v>-</v>
      </c>
      <c r="Q744" s="88" t="e">
        <f>_xlfn.XLOOKUP(B:B,DROPLIST!G:G,DROPLIST!H:H) &amp; RIGHT(C744,3) &amp; "-" &amp; RIGHT(D744,5) &amp; "-" &amp; IFERROR(LEFT(#REF!, FIND(" ",#REF!)-1),#REF!) &amp; "-" &amp; _xlfn.XLOOKUP(L:L,DROPLIST!D:D,DROPLIST!E:E)</f>
        <v>#REF!</v>
      </c>
      <c r="R744" s="88" t="str">
        <f>IF(N:N&lt;&gt;"APROVADO","N/A",IF(IFERROR(_xlfn.XLOOKUP(P:P,PROJETOS!A:A,PROJETOS!A:A),"INSERIR ID DE PROJETO")="INSERIR ID DE PROJETO","INSERIR ID DE PROJETO","PROJETO INSERIDO"))</f>
        <v>N/A</v>
      </c>
    </row>
    <row r="745" spans="1:18" ht="20.100000000000001" customHeight="1" thickTop="1" thickBot="1" x14ac:dyDescent="0.3">
      <c r="A745" s="109"/>
      <c r="B745" s="84"/>
      <c r="C745" s="84"/>
      <c r="D745" s="115"/>
      <c r="E745" s="132" cm="1">
        <f t="array" ref="E745">_xlfn.XLOOKUP(D745,Tabela2[[#All],[SAP Code]],Tabela2[[#All],[Supplier Name]])</f>
        <v>0</v>
      </c>
      <c r="F745" s="85"/>
      <c r="G745" s="120">
        <v>0</v>
      </c>
      <c r="H745" s="86"/>
      <c r="I745" s="86">
        <v>0</v>
      </c>
      <c r="J745" s="87">
        <f t="shared" si="32"/>
        <v>0</v>
      </c>
      <c r="K745" s="87">
        <f t="shared" si="33"/>
        <v>0</v>
      </c>
      <c r="L745" s="85"/>
      <c r="M745" s="85"/>
      <c r="N745" s="85"/>
      <c r="O745" s="109"/>
      <c r="P745" s="88" t="str">
        <f>IF(D:D&gt;800000000,_xlfn.XLOOKUP(B:B,DROPLIST!G:G,DROPLIST!H:H)&amp;RIGHT(C745,3)&amp;"-"&amp;RIGHT(D745,5),_xlfn.XLOOKUP(B:B,DROPLIST!G:G,DROPLIST!H:H)&amp;RIGHT(C745,3)&amp;"-"&amp;_xlfn.XLOOKUP(D:D,Tabela2[SAP Code],Tabela2[Coluna1]))</f>
        <v>-</v>
      </c>
      <c r="Q745" s="88" t="e">
        <f>_xlfn.XLOOKUP(B:B,DROPLIST!G:G,DROPLIST!H:H) &amp; RIGHT(C745,3) &amp; "-" &amp; RIGHT(D745,5) &amp; "-" &amp; IFERROR(LEFT(#REF!, FIND(" ",#REF!)-1),#REF!) &amp; "-" &amp; _xlfn.XLOOKUP(L:L,DROPLIST!D:D,DROPLIST!E:E)</f>
        <v>#REF!</v>
      </c>
      <c r="R745" s="88" t="str">
        <f>IF(N:N&lt;&gt;"APROVADO","N/A",IF(IFERROR(_xlfn.XLOOKUP(P:P,PROJETOS!A:A,PROJETOS!A:A),"INSERIR ID DE PROJETO")="INSERIR ID DE PROJETO","INSERIR ID DE PROJETO","PROJETO INSERIDO"))</f>
        <v>N/A</v>
      </c>
    </row>
    <row r="746" spans="1:18" ht="20.100000000000001" customHeight="1" thickTop="1" thickBot="1" x14ac:dyDescent="0.3">
      <c r="A746" s="109"/>
      <c r="B746" s="84"/>
      <c r="C746" s="84"/>
      <c r="D746" s="115"/>
      <c r="E746" s="132" cm="1">
        <f t="array" ref="E746">_xlfn.XLOOKUP(D746,Tabela2[[#All],[SAP Code]],Tabela2[[#All],[Supplier Name]])</f>
        <v>0</v>
      </c>
      <c r="F746" s="85"/>
      <c r="G746" s="120">
        <v>0</v>
      </c>
      <c r="H746" s="86"/>
      <c r="I746" s="86">
        <v>0</v>
      </c>
      <c r="J746" s="87">
        <f t="shared" si="32"/>
        <v>0</v>
      </c>
      <c r="K746" s="87">
        <f t="shared" si="33"/>
        <v>0</v>
      </c>
      <c r="L746" s="85"/>
      <c r="M746" s="85"/>
      <c r="N746" s="85"/>
      <c r="O746" s="109"/>
      <c r="P746" s="88" t="str">
        <f>IF(D:D&gt;800000000,_xlfn.XLOOKUP(B:B,DROPLIST!G:G,DROPLIST!H:H)&amp;RIGHT(C746,3)&amp;"-"&amp;RIGHT(D746,5),_xlfn.XLOOKUP(B:B,DROPLIST!G:G,DROPLIST!H:H)&amp;RIGHT(C746,3)&amp;"-"&amp;_xlfn.XLOOKUP(D:D,Tabela2[SAP Code],Tabela2[Coluna1]))</f>
        <v>-</v>
      </c>
      <c r="Q746" s="88" t="e">
        <f>_xlfn.XLOOKUP(B:B,DROPLIST!G:G,DROPLIST!H:H) &amp; RIGHT(C746,3) &amp; "-" &amp; RIGHT(D746,5) &amp; "-" &amp; IFERROR(LEFT(#REF!, FIND(" ",#REF!)-1),#REF!) &amp; "-" &amp; _xlfn.XLOOKUP(L:L,DROPLIST!D:D,DROPLIST!E:E)</f>
        <v>#REF!</v>
      </c>
      <c r="R746" s="88" t="str">
        <f>IF(N:N&lt;&gt;"APROVADO","N/A",IF(IFERROR(_xlfn.XLOOKUP(P:P,PROJETOS!A:A,PROJETOS!A:A),"INSERIR ID DE PROJETO")="INSERIR ID DE PROJETO","INSERIR ID DE PROJETO","PROJETO INSERIDO"))</f>
        <v>N/A</v>
      </c>
    </row>
    <row r="747" spans="1:18" ht="20.100000000000001" customHeight="1" thickTop="1" thickBot="1" x14ac:dyDescent="0.3">
      <c r="A747" s="109"/>
      <c r="B747" s="84"/>
      <c r="C747" s="84"/>
      <c r="D747" s="115"/>
      <c r="E747" s="132" cm="1">
        <f t="array" ref="E747">_xlfn.XLOOKUP(D747,Tabela2[[#All],[SAP Code]],Tabela2[[#All],[Supplier Name]])</f>
        <v>0</v>
      </c>
      <c r="F747" s="85"/>
      <c r="G747" s="120">
        <v>0</v>
      </c>
      <c r="H747" s="86"/>
      <c r="I747" s="86">
        <v>0</v>
      </c>
      <c r="J747" s="87">
        <f t="shared" si="32"/>
        <v>0</v>
      </c>
      <c r="K747" s="87">
        <f t="shared" si="33"/>
        <v>0</v>
      </c>
      <c r="L747" s="85"/>
      <c r="M747" s="85"/>
      <c r="N747" s="85"/>
      <c r="O747" s="109"/>
      <c r="P747" s="88" t="str">
        <f>IF(D:D&gt;800000000,_xlfn.XLOOKUP(B:B,DROPLIST!G:G,DROPLIST!H:H)&amp;RIGHT(C747,3)&amp;"-"&amp;RIGHT(D747,5),_xlfn.XLOOKUP(B:B,DROPLIST!G:G,DROPLIST!H:H)&amp;RIGHT(C747,3)&amp;"-"&amp;_xlfn.XLOOKUP(D:D,Tabela2[SAP Code],Tabela2[Coluna1]))</f>
        <v>-</v>
      </c>
      <c r="Q747" s="88" t="e">
        <f>_xlfn.XLOOKUP(B:B,DROPLIST!G:G,DROPLIST!H:H) &amp; RIGHT(C747,3) &amp; "-" &amp; RIGHT(D747,5) &amp; "-" &amp; IFERROR(LEFT(#REF!, FIND(" ",#REF!)-1),#REF!) &amp; "-" &amp; _xlfn.XLOOKUP(L:L,DROPLIST!D:D,DROPLIST!E:E)</f>
        <v>#REF!</v>
      </c>
      <c r="R747" s="88" t="str">
        <f>IF(N:N&lt;&gt;"APROVADO","N/A",IF(IFERROR(_xlfn.XLOOKUP(P:P,PROJETOS!A:A,PROJETOS!A:A),"INSERIR ID DE PROJETO")="INSERIR ID DE PROJETO","INSERIR ID DE PROJETO","PROJETO INSERIDO"))</f>
        <v>N/A</v>
      </c>
    </row>
    <row r="748" spans="1:18" ht="20.100000000000001" customHeight="1" thickTop="1" thickBot="1" x14ac:dyDescent="0.3">
      <c r="A748" s="109"/>
      <c r="B748" s="84"/>
      <c r="C748" s="84"/>
      <c r="D748" s="115"/>
      <c r="E748" s="132" cm="1">
        <f t="array" ref="E748">_xlfn.XLOOKUP(D748,Tabela2[[#All],[SAP Code]],Tabela2[[#All],[Supplier Name]])</f>
        <v>0</v>
      </c>
      <c r="F748" s="85"/>
      <c r="G748" s="120">
        <v>0</v>
      </c>
      <c r="H748" s="86"/>
      <c r="I748" s="86">
        <v>0</v>
      </c>
      <c r="J748" s="87">
        <f t="shared" si="32"/>
        <v>0</v>
      </c>
      <c r="K748" s="87">
        <f t="shared" si="33"/>
        <v>0</v>
      </c>
      <c r="L748" s="85"/>
      <c r="M748" s="85"/>
      <c r="N748" s="85"/>
      <c r="O748" s="109"/>
      <c r="P748" s="88" t="str">
        <f>IF(D:D&gt;800000000,_xlfn.XLOOKUP(B:B,DROPLIST!G:G,DROPLIST!H:H)&amp;RIGHT(C748,3)&amp;"-"&amp;RIGHT(D748,5),_xlfn.XLOOKUP(B:B,DROPLIST!G:G,DROPLIST!H:H)&amp;RIGHT(C748,3)&amp;"-"&amp;_xlfn.XLOOKUP(D:D,Tabela2[SAP Code],Tabela2[Coluna1]))</f>
        <v>-</v>
      </c>
      <c r="Q748" s="88" t="e">
        <f>_xlfn.XLOOKUP(B:B,DROPLIST!G:G,DROPLIST!H:H) &amp; RIGHT(C748,3) &amp; "-" &amp; RIGHT(D748,5) &amp; "-" &amp; IFERROR(LEFT(#REF!, FIND(" ",#REF!)-1),#REF!) &amp; "-" &amp; _xlfn.XLOOKUP(L:L,DROPLIST!D:D,DROPLIST!E:E)</f>
        <v>#REF!</v>
      </c>
      <c r="R748" s="88" t="str">
        <f>IF(N:N&lt;&gt;"APROVADO","N/A",IF(IFERROR(_xlfn.XLOOKUP(P:P,PROJETOS!A:A,PROJETOS!A:A),"INSERIR ID DE PROJETO")="INSERIR ID DE PROJETO","INSERIR ID DE PROJETO","PROJETO INSERIDO"))</f>
        <v>N/A</v>
      </c>
    </row>
    <row r="749" spans="1:18" ht="20.100000000000001" customHeight="1" thickTop="1" thickBot="1" x14ac:dyDescent="0.3">
      <c r="A749" s="109"/>
      <c r="B749" s="84"/>
      <c r="C749" s="84"/>
      <c r="D749" s="115"/>
      <c r="E749" s="132" cm="1">
        <f t="array" ref="E749">_xlfn.XLOOKUP(D749,Tabela2[[#All],[SAP Code]],Tabela2[[#All],[Supplier Name]])</f>
        <v>0</v>
      </c>
      <c r="F749" s="85"/>
      <c r="G749" s="120">
        <v>0</v>
      </c>
      <c r="H749" s="86"/>
      <c r="I749" s="86">
        <v>0</v>
      </c>
      <c r="J749" s="87">
        <f t="shared" si="32"/>
        <v>0</v>
      </c>
      <c r="K749" s="87">
        <f t="shared" si="33"/>
        <v>0</v>
      </c>
      <c r="L749" s="85"/>
      <c r="M749" s="85"/>
      <c r="N749" s="85"/>
      <c r="O749" s="109"/>
      <c r="P749" s="88" t="str">
        <f>IF(D:D&gt;800000000,_xlfn.XLOOKUP(B:B,DROPLIST!G:G,DROPLIST!H:H)&amp;RIGHT(C749,3)&amp;"-"&amp;RIGHT(D749,5),_xlfn.XLOOKUP(B:B,DROPLIST!G:G,DROPLIST!H:H)&amp;RIGHT(C749,3)&amp;"-"&amp;_xlfn.XLOOKUP(D:D,Tabela2[SAP Code],Tabela2[Coluna1]))</f>
        <v>-</v>
      </c>
      <c r="Q749" s="88" t="e">
        <f>_xlfn.XLOOKUP(B:B,DROPLIST!G:G,DROPLIST!H:H) &amp; RIGHT(C749,3) &amp; "-" &amp; RIGHT(D749,5) &amp; "-" &amp; IFERROR(LEFT(#REF!, FIND(" ",#REF!)-1),#REF!) &amp; "-" &amp; _xlfn.XLOOKUP(L:L,DROPLIST!D:D,DROPLIST!E:E)</f>
        <v>#REF!</v>
      </c>
      <c r="R749" s="88" t="str">
        <f>IF(N:N&lt;&gt;"APROVADO","N/A",IF(IFERROR(_xlfn.XLOOKUP(P:P,PROJETOS!A:A,PROJETOS!A:A),"INSERIR ID DE PROJETO")="INSERIR ID DE PROJETO","INSERIR ID DE PROJETO","PROJETO INSERIDO"))</f>
        <v>N/A</v>
      </c>
    </row>
    <row r="750" spans="1:18" ht="20.100000000000001" customHeight="1" thickTop="1" thickBot="1" x14ac:dyDescent="0.3">
      <c r="A750" s="109"/>
      <c r="B750" s="84"/>
      <c r="C750" s="84"/>
      <c r="D750" s="115"/>
      <c r="E750" s="132" cm="1">
        <f t="array" ref="E750">_xlfn.XLOOKUP(D750,Tabela2[[#All],[SAP Code]],Tabela2[[#All],[Supplier Name]])</f>
        <v>0</v>
      </c>
      <c r="F750" s="85"/>
      <c r="G750" s="120">
        <v>0</v>
      </c>
      <c r="H750" s="86"/>
      <c r="I750" s="86">
        <v>0</v>
      </c>
      <c r="J750" s="87">
        <f t="shared" si="32"/>
        <v>0</v>
      </c>
      <c r="K750" s="87">
        <f t="shared" si="33"/>
        <v>0</v>
      </c>
      <c r="L750" s="85"/>
      <c r="M750" s="85"/>
      <c r="N750" s="85"/>
      <c r="O750" s="109"/>
      <c r="P750" s="88" t="str">
        <f>IF(D:D&gt;800000000,_xlfn.XLOOKUP(B:B,DROPLIST!G:G,DROPLIST!H:H)&amp;RIGHT(C750,3)&amp;"-"&amp;RIGHT(D750,5),_xlfn.XLOOKUP(B:B,DROPLIST!G:G,DROPLIST!H:H)&amp;RIGHT(C750,3)&amp;"-"&amp;_xlfn.XLOOKUP(D:D,Tabela2[SAP Code],Tabela2[Coluna1]))</f>
        <v>-</v>
      </c>
      <c r="Q750" s="88" t="e">
        <f>_xlfn.XLOOKUP(B:B,DROPLIST!G:G,DROPLIST!H:H) &amp; RIGHT(C750,3) &amp; "-" &amp; RIGHT(D750,5) &amp; "-" &amp; IFERROR(LEFT(#REF!, FIND(" ",#REF!)-1),#REF!) &amp; "-" &amp; _xlfn.XLOOKUP(L:L,DROPLIST!D:D,DROPLIST!E:E)</f>
        <v>#REF!</v>
      </c>
      <c r="R750" s="88" t="str">
        <f>IF(N:N&lt;&gt;"APROVADO","N/A",IF(IFERROR(_xlfn.XLOOKUP(P:P,PROJETOS!A:A,PROJETOS!A:A),"INSERIR ID DE PROJETO")="INSERIR ID DE PROJETO","INSERIR ID DE PROJETO","PROJETO INSERIDO"))</f>
        <v>N/A</v>
      </c>
    </row>
    <row r="751" spans="1:18" ht="20.100000000000001" customHeight="1" thickTop="1" thickBot="1" x14ac:dyDescent="0.3">
      <c r="A751" s="109"/>
      <c r="B751" s="84"/>
      <c r="C751" s="84"/>
      <c r="D751" s="115"/>
      <c r="E751" s="132" cm="1">
        <f t="array" ref="E751">_xlfn.XLOOKUP(D751,Tabela2[[#All],[SAP Code]],Tabela2[[#All],[Supplier Name]])</f>
        <v>0</v>
      </c>
      <c r="F751" s="85"/>
      <c r="G751" s="120">
        <v>0</v>
      </c>
      <c r="H751" s="86"/>
      <c r="I751" s="86">
        <v>0</v>
      </c>
      <c r="J751" s="87">
        <f t="shared" si="32"/>
        <v>0</v>
      </c>
      <c r="K751" s="87">
        <f t="shared" si="33"/>
        <v>0</v>
      </c>
      <c r="L751" s="85"/>
      <c r="M751" s="85"/>
      <c r="N751" s="85"/>
      <c r="O751" s="109"/>
      <c r="P751" s="88" t="str">
        <f>IF(D:D&gt;800000000,_xlfn.XLOOKUP(B:B,DROPLIST!G:G,DROPLIST!H:H)&amp;RIGHT(C751,3)&amp;"-"&amp;RIGHT(D751,5),_xlfn.XLOOKUP(B:B,DROPLIST!G:G,DROPLIST!H:H)&amp;RIGHT(C751,3)&amp;"-"&amp;_xlfn.XLOOKUP(D:D,Tabela2[SAP Code],Tabela2[Coluna1]))</f>
        <v>-</v>
      </c>
      <c r="Q751" s="88" t="e">
        <f>_xlfn.XLOOKUP(B:B,DROPLIST!G:G,DROPLIST!H:H) &amp; RIGHT(C751,3) &amp; "-" &amp; RIGHT(D751,5) &amp; "-" &amp; IFERROR(LEFT(#REF!, FIND(" ",#REF!)-1),#REF!) &amp; "-" &amp; _xlfn.XLOOKUP(L:L,DROPLIST!D:D,DROPLIST!E:E)</f>
        <v>#REF!</v>
      </c>
      <c r="R751" s="88" t="str">
        <f>IF(N:N&lt;&gt;"APROVADO","N/A",IF(IFERROR(_xlfn.XLOOKUP(P:P,PROJETOS!A:A,PROJETOS!A:A),"INSERIR ID DE PROJETO")="INSERIR ID DE PROJETO","INSERIR ID DE PROJETO","PROJETO INSERIDO"))</f>
        <v>N/A</v>
      </c>
    </row>
    <row r="752" spans="1:18" ht="20.100000000000001" customHeight="1" thickTop="1" thickBot="1" x14ac:dyDescent="0.3">
      <c r="A752" s="109"/>
      <c r="B752" s="84"/>
      <c r="C752" s="84"/>
      <c r="D752" s="115"/>
      <c r="E752" s="132" cm="1">
        <f t="array" ref="E752">_xlfn.XLOOKUP(D752,Tabela2[[#All],[SAP Code]],Tabela2[[#All],[Supplier Name]])</f>
        <v>0</v>
      </c>
      <c r="F752" s="85"/>
      <c r="G752" s="120">
        <v>0</v>
      </c>
      <c r="H752" s="86"/>
      <c r="I752" s="86">
        <v>0</v>
      </c>
      <c r="J752" s="87">
        <f t="shared" si="32"/>
        <v>0</v>
      </c>
      <c r="K752" s="87">
        <f t="shared" si="33"/>
        <v>0</v>
      </c>
      <c r="L752" s="85"/>
      <c r="M752" s="85"/>
      <c r="N752" s="85"/>
      <c r="O752" s="109"/>
      <c r="P752" s="88" t="str">
        <f>IF(D:D&gt;800000000,_xlfn.XLOOKUP(B:B,DROPLIST!G:G,DROPLIST!H:H)&amp;RIGHT(C752,3)&amp;"-"&amp;RIGHT(D752,5),_xlfn.XLOOKUP(B:B,DROPLIST!G:G,DROPLIST!H:H)&amp;RIGHT(C752,3)&amp;"-"&amp;_xlfn.XLOOKUP(D:D,Tabela2[SAP Code],Tabela2[Coluna1]))</f>
        <v>-</v>
      </c>
      <c r="Q752" s="88" t="e">
        <f>_xlfn.XLOOKUP(B:B,DROPLIST!G:G,DROPLIST!H:H) &amp; RIGHT(C752,3) &amp; "-" &amp; RIGHT(D752,5) &amp; "-" &amp; IFERROR(LEFT(#REF!, FIND(" ",#REF!)-1),#REF!) &amp; "-" &amp; _xlfn.XLOOKUP(L:L,DROPLIST!D:D,DROPLIST!E:E)</f>
        <v>#REF!</v>
      </c>
      <c r="R752" s="88" t="str">
        <f>IF(N:N&lt;&gt;"APROVADO","N/A",IF(IFERROR(_xlfn.XLOOKUP(P:P,PROJETOS!A:A,PROJETOS!A:A),"INSERIR ID DE PROJETO")="INSERIR ID DE PROJETO","INSERIR ID DE PROJETO","PROJETO INSERIDO"))</f>
        <v>N/A</v>
      </c>
    </row>
    <row r="753" spans="1:18" ht="20.100000000000001" customHeight="1" thickTop="1" thickBot="1" x14ac:dyDescent="0.3">
      <c r="A753" s="109"/>
      <c r="B753" s="84"/>
      <c r="C753" s="84"/>
      <c r="D753" s="115"/>
      <c r="E753" s="132" cm="1">
        <f t="array" ref="E753">_xlfn.XLOOKUP(D753,Tabela2[[#All],[SAP Code]],Tabela2[[#All],[Supplier Name]])</f>
        <v>0</v>
      </c>
      <c r="F753" s="85"/>
      <c r="G753" s="120">
        <v>0</v>
      </c>
      <c r="H753" s="86"/>
      <c r="I753" s="86">
        <v>0</v>
      </c>
      <c r="J753" s="87">
        <f t="shared" si="32"/>
        <v>0</v>
      </c>
      <c r="K753" s="87">
        <f t="shared" si="33"/>
        <v>0</v>
      </c>
      <c r="L753" s="85"/>
      <c r="M753" s="85"/>
      <c r="N753" s="85"/>
      <c r="O753" s="109"/>
      <c r="P753" s="88" t="str">
        <f>IF(D:D&gt;800000000,_xlfn.XLOOKUP(B:B,DROPLIST!G:G,DROPLIST!H:H)&amp;RIGHT(C753,3)&amp;"-"&amp;RIGHT(D753,5),_xlfn.XLOOKUP(B:B,DROPLIST!G:G,DROPLIST!H:H)&amp;RIGHT(C753,3)&amp;"-"&amp;_xlfn.XLOOKUP(D:D,Tabela2[SAP Code],Tabela2[Coluna1]))</f>
        <v>-</v>
      </c>
      <c r="Q753" s="88" t="e">
        <f>_xlfn.XLOOKUP(B:B,DROPLIST!G:G,DROPLIST!H:H) &amp; RIGHT(C753,3) &amp; "-" &amp; RIGHT(D753,5) &amp; "-" &amp; IFERROR(LEFT(#REF!, FIND(" ",#REF!)-1),#REF!) &amp; "-" &amp; _xlfn.XLOOKUP(L:L,DROPLIST!D:D,DROPLIST!E:E)</f>
        <v>#REF!</v>
      </c>
      <c r="R753" s="88" t="str">
        <f>IF(N:N&lt;&gt;"APROVADO","N/A",IF(IFERROR(_xlfn.XLOOKUP(P:P,PROJETOS!A:A,PROJETOS!A:A),"INSERIR ID DE PROJETO")="INSERIR ID DE PROJETO","INSERIR ID DE PROJETO","PROJETO INSERIDO"))</f>
        <v>N/A</v>
      </c>
    </row>
    <row r="754" spans="1:18" ht="20.100000000000001" customHeight="1" thickTop="1" thickBot="1" x14ac:dyDescent="0.3">
      <c r="A754" s="109"/>
      <c r="B754" s="84"/>
      <c r="C754" s="84"/>
      <c r="D754" s="115"/>
      <c r="E754" s="132" cm="1">
        <f t="array" ref="E754">_xlfn.XLOOKUP(D754,Tabela2[[#All],[SAP Code]],Tabela2[[#All],[Supplier Name]])</f>
        <v>0</v>
      </c>
      <c r="F754" s="85"/>
      <c r="G754" s="120">
        <v>0</v>
      </c>
      <c r="H754" s="86"/>
      <c r="I754" s="86">
        <v>0</v>
      </c>
      <c r="J754" s="87">
        <f t="shared" si="32"/>
        <v>0</v>
      </c>
      <c r="K754" s="87">
        <f t="shared" si="33"/>
        <v>0</v>
      </c>
      <c r="L754" s="85"/>
      <c r="M754" s="85"/>
      <c r="N754" s="85"/>
      <c r="O754" s="109"/>
      <c r="P754" s="88" t="str">
        <f>IF(D:D&gt;800000000,_xlfn.XLOOKUP(B:B,DROPLIST!G:G,DROPLIST!H:H)&amp;RIGHT(C754,3)&amp;"-"&amp;RIGHT(D754,5),_xlfn.XLOOKUP(B:B,DROPLIST!G:G,DROPLIST!H:H)&amp;RIGHT(C754,3)&amp;"-"&amp;_xlfn.XLOOKUP(D:D,Tabela2[SAP Code],Tabela2[Coluna1]))</f>
        <v>-</v>
      </c>
      <c r="Q754" s="88" t="e">
        <f>_xlfn.XLOOKUP(B:B,DROPLIST!G:G,DROPLIST!H:H) &amp; RIGHT(C754,3) &amp; "-" &amp; RIGHT(D754,5) &amp; "-" &amp; IFERROR(LEFT(#REF!, FIND(" ",#REF!)-1),#REF!) &amp; "-" &amp; _xlfn.XLOOKUP(L:L,DROPLIST!D:D,DROPLIST!E:E)</f>
        <v>#REF!</v>
      </c>
      <c r="R754" s="88" t="str">
        <f>IF(N:N&lt;&gt;"APROVADO","N/A",IF(IFERROR(_xlfn.XLOOKUP(P:P,PROJETOS!A:A,PROJETOS!A:A),"INSERIR ID DE PROJETO")="INSERIR ID DE PROJETO","INSERIR ID DE PROJETO","PROJETO INSERIDO"))</f>
        <v>N/A</v>
      </c>
    </row>
    <row r="755" spans="1:18" ht="20.100000000000001" customHeight="1" thickTop="1" thickBot="1" x14ac:dyDescent="0.3">
      <c r="A755" s="109"/>
      <c r="B755" s="84"/>
      <c r="C755" s="84"/>
      <c r="D755" s="115"/>
      <c r="E755" s="132" cm="1">
        <f t="array" ref="E755">_xlfn.XLOOKUP(D755,Tabela2[[#All],[SAP Code]],Tabela2[[#All],[Supplier Name]])</f>
        <v>0</v>
      </c>
      <c r="F755" s="85"/>
      <c r="G755" s="120">
        <v>0</v>
      </c>
      <c r="H755" s="86"/>
      <c r="I755" s="86">
        <v>0</v>
      </c>
      <c r="J755" s="87">
        <f t="shared" si="32"/>
        <v>0</v>
      </c>
      <c r="K755" s="87">
        <f t="shared" si="33"/>
        <v>0</v>
      </c>
      <c r="L755" s="85"/>
      <c r="M755" s="85"/>
      <c r="N755" s="85"/>
      <c r="O755" s="109"/>
      <c r="P755" s="88" t="str">
        <f>IF(D:D&gt;800000000,_xlfn.XLOOKUP(B:B,DROPLIST!G:G,DROPLIST!H:H)&amp;RIGHT(C755,3)&amp;"-"&amp;RIGHT(D755,5),_xlfn.XLOOKUP(B:B,DROPLIST!G:G,DROPLIST!H:H)&amp;RIGHT(C755,3)&amp;"-"&amp;_xlfn.XLOOKUP(D:D,Tabela2[SAP Code],Tabela2[Coluna1]))</f>
        <v>-</v>
      </c>
      <c r="Q755" s="88" t="e">
        <f>_xlfn.XLOOKUP(B:B,DROPLIST!G:G,DROPLIST!H:H) &amp; RIGHT(C755,3) &amp; "-" &amp; RIGHT(D755,5) &amp; "-" &amp; IFERROR(LEFT(#REF!, FIND(" ",#REF!)-1),#REF!) &amp; "-" &amp; _xlfn.XLOOKUP(L:L,DROPLIST!D:D,DROPLIST!E:E)</f>
        <v>#REF!</v>
      </c>
      <c r="R755" s="88" t="str">
        <f>IF(N:N&lt;&gt;"APROVADO","N/A",IF(IFERROR(_xlfn.XLOOKUP(P:P,PROJETOS!A:A,PROJETOS!A:A),"INSERIR ID DE PROJETO")="INSERIR ID DE PROJETO","INSERIR ID DE PROJETO","PROJETO INSERIDO"))</f>
        <v>N/A</v>
      </c>
    </row>
    <row r="756" spans="1:18" ht="20.100000000000001" customHeight="1" thickTop="1" thickBot="1" x14ac:dyDescent="0.3">
      <c r="A756" s="109"/>
      <c r="B756" s="84"/>
      <c r="C756" s="84"/>
      <c r="D756" s="115"/>
      <c r="E756" s="132" cm="1">
        <f t="array" ref="E756">_xlfn.XLOOKUP(D756,Tabela2[[#All],[SAP Code]],Tabela2[[#All],[Supplier Name]])</f>
        <v>0</v>
      </c>
      <c r="F756" s="85"/>
      <c r="G756" s="120">
        <v>0</v>
      </c>
      <c r="H756" s="86"/>
      <c r="I756" s="86">
        <v>0</v>
      </c>
      <c r="J756" s="87">
        <f t="shared" si="32"/>
        <v>0</v>
      </c>
      <c r="K756" s="87">
        <f t="shared" si="33"/>
        <v>0</v>
      </c>
      <c r="L756" s="85"/>
      <c r="M756" s="85"/>
      <c r="N756" s="85"/>
      <c r="O756" s="109"/>
      <c r="P756" s="88" t="str">
        <f>IF(D:D&gt;800000000,_xlfn.XLOOKUP(B:B,DROPLIST!G:G,DROPLIST!H:H)&amp;RIGHT(C756,3)&amp;"-"&amp;RIGHT(D756,5),_xlfn.XLOOKUP(B:B,DROPLIST!G:G,DROPLIST!H:H)&amp;RIGHT(C756,3)&amp;"-"&amp;_xlfn.XLOOKUP(D:D,Tabela2[SAP Code],Tabela2[Coluna1]))</f>
        <v>-</v>
      </c>
      <c r="Q756" s="88" t="e">
        <f>_xlfn.XLOOKUP(B:B,DROPLIST!G:G,DROPLIST!H:H) &amp; RIGHT(C756,3) &amp; "-" &amp; RIGHT(D756,5) &amp; "-" &amp; IFERROR(LEFT(#REF!, FIND(" ",#REF!)-1),#REF!) &amp; "-" &amp; _xlfn.XLOOKUP(L:L,DROPLIST!D:D,DROPLIST!E:E)</f>
        <v>#REF!</v>
      </c>
      <c r="R756" s="88" t="str">
        <f>IF(N:N&lt;&gt;"APROVADO","N/A",IF(IFERROR(_xlfn.XLOOKUP(P:P,PROJETOS!A:A,PROJETOS!A:A),"INSERIR ID DE PROJETO")="INSERIR ID DE PROJETO","INSERIR ID DE PROJETO","PROJETO INSERIDO"))</f>
        <v>N/A</v>
      </c>
    </row>
    <row r="757" spans="1:18" ht="20.100000000000001" customHeight="1" thickTop="1" thickBot="1" x14ac:dyDescent="0.3">
      <c r="A757" s="109"/>
      <c r="B757" s="84"/>
      <c r="C757" s="84"/>
      <c r="D757" s="115"/>
      <c r="E757" s="132" cm="1">
        <f t="array" ref="E757">_xlfn.XLOOKUP(D757,Tabela2[[#All],[SAP Code]],Tabela2[[#All],[Supplier Name]])</f>
        <v>0</v>
      </c>
      <c r="F757" s="85"/>
      <c r="G757" s="120">
        <v>0</v>
      </c>
      <c r="H757" s="86"/>
      <c r="I757" s="86">
        <v>0</v>
      </c>
      <c r="J757" s="87">
        <f t="shared" si="32"/>
        <v>0</v>
      </c>
      <c r="K757" s="87">
        <f t="shared" si="33"/>
        <v>0</v>
      </c>
      <c r="L757" s="85"/>
      <c r="M757" s="85"/>
      <c r="N757" s="85"/>
      <c r="O757" s="109"/>
      <c r="P757" s="88" t="str">
        <f>IF(D:D&gt;800000000,_xlfn.XLOOKUP(B:B,DROPLIST!G:G,DROPLIST!H:H)&amp;RIGHT(C757,3)&amp;"-"&amp;RIGHT(D757,5),_xlfn.XLOOKUP(B:B,DROPLIST!G:G,DROPLIST!H:H)&amp;RIGHT(C757,3)&amp;"-"&amp;_xlfn.XLOOKUP(D:D,Tabela2[SAP Code],Tabela2[Coluna1]))</f>
        <v>-</v>
      </c>
      <c r="Q757" s="88" t="e">
        <f>_xlfn.XLOOKUP(B:B,DROPLIST!G:G,DROPLIST!H:H) &amp; RIGHT(C757,3) &amp; "-" &amp; RIGHT(D757,5) &amp; "-" &amp; IFERROR(LEFT(#REF!, FIND(" ",#REF!)-1),#REF!) &amp; "-" &amp; _xlfn.XLOOKUP(L:L,DROPLIST!D:D,DROPLIST!E:E)</f>
        <v>#REF!</v>
      </c>
      <c r="R757" s="88" t="str">
        <f>IF(N:N&lt;&gt;"APROVADO","N/A",IF(IFERROR(_xlfn.XLOOKUP(P:P,PROJETOS!A:A,PROJETOS!A:A),"INSERIR ID DE PROJETO")="INSERIR ID DE PROJETO","INSERIR ID DE PROJETO","PROJETO INSERIDO"))</f>
        <v>N/A</v>
      </c>
    </row>
    <row r="758" spans="1:18" ht="20.100000000000001" customHeight="1" thickTop="1" thickBot="1" x14ac:dyDescent="0.3">
      <c r="A758" s="109"/>
      <c r="B758" s="84"/>
      <c r="C758" s="84"/>
      <c r="D758" s="115"/>
      <c r="E758" s="132" cm="1">
        <f t="array" ref="E758">_xlfn.XLOOKUP(D758,Tabela2[[#All],[SAP Code]],Tabela2[[#All],[Supplier Name]])</f>
        <v>0</v>
      </c>
      <c r="F758" s="85"/>
      <c r="G758" s="120">
        <v>0</v>
      </c>
      <c r="H758" s="86"/>
      <c r="I758" s="86">
        <v>0</v>
      </c>
      <c r="J758" s="87">
        <f t="shared" si="32"/>
        <v>0</v>
      </c>
      <c r="K758" s="87">
        <f t="shared" si="33"/>
        <v>0</v>
      </c>
      <c r="L758" s="85"/>
      <c r="M758" s="85"/>
      <c r="N758" s="85"/>
      <c r="O758" s="109"/>
      <c r="P758" s="88" t="str">
        <f>IF(D:D&gt;800000000,_xlfn.XLOOKUP(B:B,DROPLIST!G:G,DROPLIST!H:H)&amp;RIGHT(C758,3)&amp;"-"&amp;RIGHT(D758,5),_xlfn.XLOOKUP(B:B,DROPLIST!G:G,DROPLIST!H:H)&amp;RIGHT(C758,3)&amp;"-"&amp;_xlfn.XLOOKUP(D:D,Tabela2[SAP Code],Tabela2[Coluna1]))</f>
        <v>-</v>
      </c>
      <c r="Q758" s="88" t="e">
        <f>_xlfn.XLOOKUP(B:B,DROPLIST!G:G,DROPLIST!H:H) &amp; RIGHT(C758,3) &amp; "-" &amp; RIGHT(D758,5) &amp; "-" &amp; IFERROR(LEFT(#REF!, FIND(" ",#REF!)-1),#REF!) &amp; "-" &amp; _xlfn.XLOOKUP(L:L,DROPLIST!D:D,DROPLIST!E:E)</f>
        <v>#REF!</v>
      </c>
      <c r="R758" s="88" t="str">
        <f>IF(N:N&lt;&gt;"APROVADO","N/A",IF(IFERROR(_xlfn.XLOOKUP(P:P,PROJETOS!A:A,PROJETOS!A:A),"INSERIR ID DE PROJETO")="INSERIR ID DE PROJETO","INSERIR ID DE PROJETO","PROJETO INSERIDO"))</f>
        <v>N/A</v>
      </c>
    </row>
    <row r="759" spans="1:18" ht="20.100000000000001" customHeight="1" thickTop="1" thickBot="1" x14ac:dyDescent="0.3">
      <c r="A759" s="109"/>
      <c r="B759" s="84"/>
      <c r="C759" s="84"/>
      <c r="D759" s="115"/>
      <c r="E759" s="132" cm="1">
        <f t="array" ref="E759">_xlfn.XLOOKUP(D759,Tabela2[[#All],[SAP Code]],Tabela2[[#All],[Supplier Name]])</f>
        <v>0</v>
      </c>
      <c r="F759" s="85"/>
      <c r="G759" s="120">
        <v>0</v>
      </c>
      <c r="H759" s="86"/>
      <c r="I759" s="86">
        <v>0</v>
      </c>
      <c r="J759" s="87">
        <f t="shared" si="32"/>
        <v>0</v>
      </c>
      <c r="K759" s="87">
        <f t="shared" si="33"/>
        <v>0</v>
      </c>
      <c r="L759" s="85"/>
      <c r="M759" s="85"/>
      <c r="N759" s="85"/>
      <c r="O759" s="109"/>
      <c r="P759" s="88" t="str">
        <f>IF(D:D&gt;800000000,_xlfn.XLOOKUP(B:B,DROPLIST!G:G,DROPLIST!H:H)&amp;RIGHT(C759,3)&amp;"-"&amp;RIGHT(D759,5),_xlfn.XLOOKUP(B:B,DROPLIST!G:G,DROPLIST!H:H)&amp;RIGHT(C759,3)&amp;"-"&amp;_xlfn.XLOOKUP(D:D,Tabela2[SAP Code],Tabela2[Coluna1]))</f>
        <v>-</v>
      </c>
      <c r="Q759" s="88" t="e">
        <f>_xlfn.XLOOKUP(B:B,DROPLIST!G:G,DROPLIST!H:H) &amp; RIGHT(C759,3) &amp; "-" &amp; RIGHT(D759,5) &amp; "-" &amp; IFERROR(LEFT(#REF!, FIND(" ",#REF!)-1),#REF!) &amp; "-" &amp; _xlfn.XLOOKUP(L:L,DROPLIST!D:D,DROPLIST!E:E)</f>
        <v>#REF!</v>
      </c>
      <c r="R759" s="88" t="str">
        <f>IF(N:N&lt;&gt;"APROVADO","N/A",IF(IFERROR(_xlfn.XLOOKUP(P:P,PROJETOS!A:A,PROJETOS!A:A),"INSERIR ID DE PROJETO")="INSERIR ID DE PROJETO","INSERIR ID DE PROJETO","PROJETO INSERIDO"))</f>
        <v>N/A</v>
      </c>
    </row>
    <row r="760" spans="1:18" ht="20.100000000000001" customHeight="1" thickTop="1" thickBot="1" x14ac:dyDescent="0.3">
      <c r="A760" s="109"/>
      <c r="B760" s="84"/>
      <c r="C760" s="84"/>
      <c r="D760" s="115"/>
      <c r="E760" s="132" cm="1">
        <f t="array" ref="E760">_xlfn.XLOOKUP(D760,Tabela2[[#All],[SAP Code]],Tabela2[[#All],[Supplier Name]])</f>
        <v>0</v>
      </c>
      <c r="F760" s="85"/>
      <c r="G760" s="120">
        <v>0</v>
      </c>
      <c r="H760" s="86"/>
      <c r="I760" s="86">
        <v>0</v>
      </c>
      <c r="J760" s="87">
        <f t="shared" si="32"/>
        <v>0</v>
      </c>
      <c r="K760" s="87">
        <f t="shared" si="33"/>
        <v>0</v>
      </c>
      <c r="L760" s="85"/>
      <c r="M760" s="85"/>
      <c r="N760" s="85"/>
      <c r="O760" s="109"/>
      <c r="P760" s="88" t="str">
        <f>IF(D:D&gt;800000000,_xlfn.XLOOKUP(B:B,DROPLIST!G:G,DROPLIST!H:H)&amp;RIGHT(C760,3)&amp;"-"&amp;RIGHT(D760,5),_xlfn.XLOOKUP(B:B,DROPLIST!G:G,DROPLIST!H:H)&amp;RIGHT(C760,3)&amp;"-"&amp;_xlfn.XLOOKUP(D:D,Tabela2[SAP Code],Tabela2[Coluna1]))</f>
        <v>-</v>
      </c>
      <c r="Q760" s="88" t="e">
        <f>_xlfn.XLOOKUP(B:B,DROPLIST!G:G,DROPLIST!H:H) &amp; RIGHT(C760,3) &amp; "-" &amp; RIGHT(D760,5) &amp; "-" &amp; IFERROR(LEFT(#REF!, FIND(" ",#REF!)-1),#REF!) &amp; "-" &amp; _xlfn.XLOOKUP(L:L,DROPLIST!D:D,DROPLIST!E:E)</f>
        <v>#REF!</v>
      </c>
      <c r="R760" s="88" t="str">
        <f>IF(N:N&lt;&gt;"APROVADO","N/A",IF(IFERROR(_xlfn.XLOOKUP(P:P,PROJETOS!A:A,PROJETOS!A:A),"INSERIR ID DE PROJETO")="INSERIR ID DE PROJETO","INSERIR ID DE PROJETO","PROJETO INSERIDO"))</f>
        <v>N/A</v>
      </c>
    </row>
    <row r="761" spans="1:18" ht="20.100000000000001" customHeight="1" thickTop="1" thickBot="1" x14ac:dyDescent="0.3">
      <c r="A761" s="109"/>
      <c r="B761" s="84"/>
      <c r="C761" s="84"/>
      <c r="D761" s="115"/>
      <c r="E761" s="132" cm="1">
        <f t="array" ref="E761">_xlfn.XLOOKUP(D761,Tabela2[[#All],[SAP Code]],Tabela2[[#All],[Supplier Name]])</f>
        <v>0</v>
      </c>
      <c r="F761" s="85"/>
      <c r="G761" s="120">
        <v>0</v>
      </c>
      <c r="H761" s="86"/>
      <c r="I761" s="86">
        <v>0</v>
      </c>
      <c r="J761" s="87">
        <f t="shared" si="32"/>
        <v>0</v>
      </c>
      <c r="K761" s="87">
        <f t="shared" si="33"/>
        <v>0</v>
      </c>
      <c r="L761" s="85"/>
      <c r="M761" s="85"/>
      <c r="N761" s="85"/>
      <c r="O761" s="109"/>
      <c r="P761" s="88" t="str">
        <f>IF(D:D&gt;800000000,_xlfn.XLOOKUP(B:B,DROPLIST!G:G,DROPLIST!H:H)&amp;RIGHT(C761,3)&amp;"-"&amp;RIGHT(D761,5),_xlfn.XLOOKUP(B:B,DROPLIST!G:G,DROPLIST!H:H)&amp;RIGHT(C761,3)&amp;"-"&amp;_xlfn.XLOOKUP(D:D,Tabela2[SAP Code],Tabela2[Coluna1]))</f>
        <v>-</v>
      </c>
      <c r="Q761" s="88" t="e">
        <f>_xlfn.XLOOKUP(B:B,DROPLIST!G:G,DROPLIST!H:H) &amp; RIGHT(C761,3) &amp; "-" &amp; RIGHT(D761,5) &amp; "-" &amp; IFERROR(LEFT(#REF!, FIND(" ",#REF!)-1),#REF!) &amp; "-" &amp; _xlfn.XLOOKUP(L:L,DROPLIST!D:D,DROPLIST!E:E)</f>
        <v>#REF!</v>
      </c>
      <c r="R761" s="88" t="str">
        <f>IF(N:N&lt;&gt;"APROVADO","N/A",IF(IFERROR(_xlfn.XLOOKUP(P:P,PROJETOS!A:A,PROJETOS!A:A),"INSERIR ID DE PROJETO")="INSERIR ID DE PROJETO","INSERIR ID DE PROJETO","PROJETO INSERIDO"))</f>
        <v>N/A</v>
      </c>
    </row>
    <row r="762" spans="1:18" ht="20.100000000000001" customHeight="1" thickTop="1" thickBot="1" x14ac:dyDescent="0.3">
      <c r="A762" s="109"/>
      <c r="B762" s="84"/>
      <c r="C762" s="84"/>
      <c r="D762" s="115"/>
      <c r="E762" s="132" cm="1">
        <f t="array" ref="E762">_xlfn.XLOOKUP(D762,Tabela2[[#All],[SAP Code]],Tabela2[[#All],[Supplier Name]])</f>
        <v>0</v>
      </c>
      <c r="F762" s="85"/>
      <c r="G762" s="120">
        <v>0</v>
      </c>
      <c r="H762" s="86"/>
      <c r="I762" s="86">
        <v>0</v>
      </c>
      <c r="J762" s="87">
        <f t="shared" si="32"/>
        <v>0</v>
      </c>
      <c r="K762" s="87">
        <f t="shared" si="33"/>
        <v>0</v>
      </c>
      <c r="L762" s="85"/>
      <c r="M762" s="85"/>
      <c r="N762" s="85"/>
      <c r="O762" s="109"/>
      <c r="P762" s="88" t="str">
        <f>IF(D:D&gt;800000000,_xlfn.XLOOKUP(B:B,DROPLIST!G:G,DROPLIST!H:H)&amp;RIGHT(C762,3)&amp;"-"&amp;RIGHT(D762,5),_xlfn.XLOOKUP(B:B,DROPLIST!G:G,DROPLIST!H:H)&amp;RIGHT(C762,3)&amp;"-"&amp;_xlfn.XLOOKUP(D:D,Tabela2[SAP Code],Tabela2[Coluna1]))</f>
        <v>-</v>
      </c>
      <c r="Q762" s="88" t="e">
        <f>_xlfn.XLOOKUP(B:B,DROPLIST!G:G,DROPLIST!H:H) &amp; RIGHT(C762,3) &amp; "-" &amp; RIGHT(D762,5) &amp; "-" &amp; IFERROR(LEFT(#REF!, FIND(" ",#REF!)-1),#REF!) &amp; "-" &amp; _xlfn.XLOOKUP(L:L,DROPLIST!D:D,DROPLIST!E:E)</f>
        <v>#REF!</v>
      </c>
      <c r="R762" s="88" t="str">
        <f>IF(N:N&lt;&gt;"APROVADO","N/A",IF(IFERROR(_xlfn.XLOOKUP(P:P,PROJETOS!A:A,PROJETOS!A:A),"INSERIR ID DE PROJETO")="INSERIR ID DE PROJETO","INSERIR ID DE PROJETO","PROJETO INSERIDO"))</f>
        <v>N/A</v>
      </c>
    </row>
    <row r="763" spans="1:18" ht="20.100000000000001" customHeight="1" thickTop="1" thickBot="1" x14ac:dyDescent="0.3">
      <c r="A763" s="109"/>
      <c r="B763" s="84"/>
      <c r="C763" s="84"/>
      <c r="D763" s="115"/>
      <c r="E763" s="132" cm="1">
        <f t="array" ref="E763">_xlfn.XLOOKUP(D763,Tabela2[[#All],[SAP Code]],Tabela2[[#All],[Supplier Name]])</f>
        <v>0</v>
      </c>
      <c r="F763" s="85"/>
      <c r="G763" s="120">
        <v>0</v>
      </c>
      <c r="H763" s="86"/>
      <c r="I763" s="86">
        <v>0</v>
      </c>
      <c r="J763" s="87">
        <f t="shared" si="32"/>
        <v>0</v>
      </c>
      <c r="K763" s="87">
        <f t="shared" si="33"/>
        <v>0</v>
      </c>
      <c r="L763" s="85"/>
      <c r="M763" s="85"/>
      <c r="N763" s="85"/>
      <c r="O763" s="109"/>
      <c r="P763" s="88" t="str">
        <f>IF(D:D&gt;800000000,_xlfn.XLOOKUP(B:B,DROPLIST!G:G,DROPLIST!H:H)&amp;RIGHT(C763,3)&amp;"-"&amp;RIGHT(D763,5),_xlfn.XLOOKUP(B:B,DROPLIST!G:G,DROPLIST!H:H)&amp;RIGHT(C763,3)&amp;"-"&amp;_xlfn.XLOOKUP(D:D,Tabela2[SAP Code],Tabela2[Coluna1]))</f>
        <v>-</v>
      </c>
      <c r="Q763" s="88" t="e">
        <f>_xlfn.XLOOKUP(B:B,DROPLIST!G:G,DROPLIST!H:H) &amp; RIGHT(C763,3) &amp; "-" &amp; RIGHT(D763,5) &amp; "-" &amp; IFERROR(LEFT(#REF!, FIND(" ",#REF!)-1),#REF!) &amp; "-" &amp; _xlfn.XLOOKUP(L:L,DROPLIST!D:D,DROPLIST!E:E)</f>
        <v>#REF!</v>
      </c>
      <c r="R763" s="88" t="str">
        <f>IF(N:N&lt;&gt;"APROVADO","N/A",IF(IFERROR(_xlfn.XLOOKUP(P:P,PROJETOS!A:A,PROJETOS!A:A),"INSERIR ID DE PROJETO")="INSERIR ID DE PROJETO","INSERIR ID DE PROJETO","PROJETO INSERIDO"))</f>
        <v>N/A</v>
      </c>
    </row>
    <row r="764" spans="1:18" ht="20.100000000000001" customHeight="1" thickTop="1" thickBot="1" x14ac:dyDescent="0.3">
      <c r="A764" s="109"/>
      <c r="B764" s="84"/>
      <c r="C764" s="84"/>
      <c r="D764" s="115"/>
      <c r="E764" s="132" cm="1">
        <f t="array" ref="E764">_xlfn.XLOOKUP(D764,Tabela2[[#All],[SAP Code]],Tabela2[[#All],[Supplier Name]])</f>
        <v>0</v>
      </c>
      <c r="F764" s="85"/>
      <c r="G764" s="120">
        <v>0</v>
      </c>
      <c r="H764" s="86"/>
      <c r="I764" s="86">
        <v>0</v>
      </c>
      <c r="J764" s="87">
        <f t="shared" ref="J764:J827" si="34">H764-I764</f>
        <v>0</v>
      </c>
      <c r="K764" s="87">
        <f t="shared" si="33"/>
        <v>0</v>
      </c>
      <c r="L764" s="85"/>
      <c r="M764" s="85"/>
      <c r="N764" s="85"/>
      <c r="O764" s="109"/>
      <c r="P764" s="88" t="str">
        <f>IF(D:D&gt;800000000,_xlfn.XLOOKUP(B:B,DROPLIST!G:G,DROPLIST!H:H)&amp;RIGHT(C764,3)&amp;"-"&amp;RIGHT(D764,5),_xlfn.XLOOKUP(B:B,DROPLIST!G:G,DROPLIST!H:H)&amp;RIGHT(C764,3)&amp;"-"&amp;_xlfn.XLOOKUP(D:D,Tabela2[SAP Code],Tabela2[Coluna1]))</f>
        <v>-</v>
      </c>
      <c r="Q764" s="88" t="e">
        <f>_xlfn.XLOOKUP(B:B,DROPLIST!G:G,DROPLIST!H:H) &amp; RIGHT(C764,3) &amp; "-" &amp; RIGHT(D764,5) &amp; "-" &amp; IFERROR(LEFT(#REF!, FIND(" ",#REF!)-1),#REF!) &amp; "-" &amp; _xlfn.XLOOKUP(L:L,DROPLIST!D:D,DROPLIST!E:E)</f>
        <v>#REF!</v>
      </c>
      <c r="R764" s="88" t="str">
        <f>IF(N:N&lt;&gt;"APROVADO","N/A",IF(IFERROR(_xlfn.XLOOKUP(P:P,PROJETOS!A:A,PROJETOS!A:A),"INSERIR ID DE PROJETO")="INSERIR ID DE PROJETO","INSERIR ID DE PROJETO","PROJETO INSERIDO"))</f>
        <v>N/A</v>
      </c>
    </row>
    <row r="765" spans="1:18" ht="20.100000000000001" customHeight="1" thickTop="1" thickBot="1" x14ac:dyDescent="0.3">
      <c r="A765" s="109"/>
      <c r="B765" s="84"/>
      <c r="C765" s="84"/>
      <c r="D765" s="115"/>
      <c r="E765" s="132" cm="1">
        <f t="array" ref="E765">_xlfn.XLOOKUP(D765,Tabela2[[#All],[SAP Code]],Tabela2[[#All],[Supplier Name]])</f>
        <v>0</v>
      </c>
      <c r="F765" s="85"/>
      <c r="G765" s="120">
        <v>0</v>
      </c>
      <c r="H765" s="86"/>
      <c r="I765" s="86">
        <v>0</v>
      </c>
      <c r="J765" s="87">
        <f t="shared" si="34"/>
        <v>0</v>
      </c>
      <c r="K765" s="87">
        <f t="shared" si="33"/>
        <v>0</v>
      </c>
      <c r="L765" s="85"/>
      <c r="M765" s="85"/>
      <c r="N765" s="85"/>
      <c r="O765" s="109"/>
      <c r="P765" s="88" t="str">
        <f>IF(D:D&gt;800000000,_xlfn.XLOOKUP(B:B,DROPLIST!G:G,DROPLIST!H:H)&amp;RIGHT(C765,3)&amp;"-"&amp;RIGHT(D765,5),_xlfn.XLOOKUP(B:B,DROPLIST!G:G,DROPLIST!H:H)&amp;RIGHT(C765,3)&amp;"-"&amp;_xlfn.XLOOKUP(D:D,Tabela2[SAP Code],Tabela2[Coluna1]))</f>
        <v>-</v>
      </c>
      <c r="Q765" s="88" t="e">
        <f>_xlfn.XLOOKUP(B:B,DROPLIST!G:G,DROPLIST!H:H) &amp; RIGHT(C765,3) &amp; "-" &amp; RIGHT(D765,5) &amp; "-" &amp; IFERROR(LEFT(#REF!, FIND(" ",#REF!)-1),#REF!) &amp; "-" &amp; _xlfn.XLOOKUP(L:L,DROPLIST!D:D,DROPLIST!E:E)</f>
        <v>#REF!</v>
      </c>
      <c r="R765" s="88" t="str">
        <f>IF(N:N&lt;&gt;"APROVADO","N/A",IF(IFERROR(_xlfn.XLOOKUP(P:P,PROJETOS!A:A,PROJETOS!A:A),"INSERIR ID DE PROJETO")="INSERIR ID DE PROJETO","INSERIR ID DE PROJETO","PROJETO INSERIDO"))</f>
        <v>N/A</v>
      </c>
    </row>
    <row r="766" spans="1:18" ht="20.100000000000001" customHeight="1" thickTop="1" thickBot="1" x14ac:dyDescent="0.3">
      <c r="A766" s="109"/>
      <c r="B766" s="84"/>
      <c r="C766" s="84"/>
      <c r="D766" s="115"/>
      <c r="E766" s="132" cm="1">
        <f t="array" ref="E766">_xlfn.XLOOKUP(D766,Tabela2[[#All],[SAP Code]],Tabela2[[#All],[Supplier Name]])</f>
        <v>0</v>
      </c>
      <c r="F766" s="85"/>
      <c r="G766" s="120">
        <v>0</v>
      </c>
      <c r="H766" s="86"/>
      <c r="I766" s="86">
        <v>0</v>
      </c>
      <c r="J766" s="87">
        <f t="shared" si="34"/>
        <v>0</v>
      </c>
      <c r="K766" s="87">
        <f t="shared" si="33"/>
        <v>0</v>
      </c>
      <c r="L766" s="85"/>
      <c r="M766" s="85"/>
      <c r="N766" s="85"/>
      <c r="O766" s="109"/>
      <c r="P766" s="88" t="str">
        <f>IF(D:D&gt;800000000,_xlfn.XLOOKUP(B:B,DROPLIST!G:G,DROPLIST!H:H)&amp;RIGHT(C766,3)&amp;"-"&amp;RIGHT(D766,5),_xlfn.XLOOKUP(B:B,DROPLIST!G:G,DROPLIST!H:H)&amp;RIGHT(C766,3)&amp;"-"&amp;_xlfn.XLOOKUP(D:D,Tabela2[SAP Code],Tabela2[Coluna1]))</f>
        <v>-</v>
      </c>
      <c r="Q766" s="88" t="e">
        <f>_xlfn.XLOOKUP(B:B,DROPLIST!G:G,DROPLIST!H:H) &amp; RIGHT(C766,3) &amp; "-" &amp; RIGHT(D766,5) &amp; "-" &amp; IFERROR(LEFT(#REF!, FIND(" ",#REF!)-1),#REF!) &amp; "-" &amp; _xlfn.XLOOKUP(L:L,DROPLIST!D:D,DROPLIST!E:E)</f>
        <v>#REF!</v>
      </c>
      <c r="R766" s="88" t="str">
        <f>IF(N:N&lt;&gt;"APROVADO","N/A",IF(IFERROR(_xlfn.XLOOKUP(P:P,PROJETOS!A:A,PROJETOS!A:A),"INSERIR ID DE PROJETO")="INSERIR ID DE PROJETO","INSERIR ID DE PROJETO","PROJETO INSERIDO"))</f>
        <v>N/A</v>
      </c>
    </row>
    <row r="767" spans="1:18" ht="20.100000000000001" customHeight="1" thickTop="1" thickBot="1" x14ac:dyDescent="0.3">
      <c r="A767" s="109"/>
      <c r="B767" s="84"/>
      <c r="C767" s="84"/>
      <c r="D767" s="115"/>
      <c r="E767" s="132" cm="1">
        <f t="array" ref="E767">_xlfn.XLOOKUP(D767,Tabela2[[#All],[SAP Code]],Tabela2[[#All],[Supplier Name]])</f>
        <v>0</v>
      </c>
      <c r="F767" s="85"/>
      <c r="G767" s="120">
        <v>0</v>
      </c>
      <c r="H767" s="86"/>
      <c r="I767" s="86">
        <v>0</v>
      </c>
      <c r="J767" s="87">
        <f t="shared" si="34"/>
        <v>0</v>
      </c>
      <c r="K767" s="87">
        <f t="shared" si="33"/>
        <v>0</v>
      </c>
      <c r="L767" s="85"/>
      <c r="M767" s="85"/>
      <c r="N767" s="85"/>
      <c r="O767" s="109"/>
      <c r="P767" s="88" t="str">
        <f>IF(D:D&gt;800000000,_xlfn.XLOOKUP(B:B,DROPLIST!G:G,DROPLIST!H:H)&amp;RIGHT(C767,3)&amp;"-"&amp;RIGHT(D767,5),_xlfn.XLOOKUP(B:B,DROPLIST!G:G,DROPLIST!H:H)&amp;RIGHT(C767,3)&amp;"-"&amp;_xlfn.XLOOKUP(D:D,Tabela2[SAP Code],Tabela2[Coluna1]))</f>
        <v>-</v>
      </c>
      <c r="Q767" s="88" t="e">
        <f>_xlfn.XLOOKUP(B:B,DROPLIST!G:G,DROPLIST!H:H) &amp; RIGHT(C767,3) &amp; "-" &amp; RIGHT(D767,5) &amp; "-" &amp; IFERROR(LEFT(#REF!, FIND(" ",#REF!)-1),#REF!) &amp; "-" &amp; _xlfn.XLOOKUP(L:L,DROPLIST!D:D,DROPLIST!E:E)</f>
        <v>#REF!</v>
      </c>
      <c r="R767" s="88" t="str">
        <f>IF(N:N&lt;&gt;"APROVADO","N/A",IF(IFERROR(_xlfn.XLOOKUP(P:P,PROJETOS!A:A,PROJETOS!A:A),"INSERIR ID DE PROJETO")="INSERIR ID DE PROJETO","INSERIR ID DE PROJETO","PROJETO INSERIDO"))</f>
        <v>N/A</v>
      </c>
    </row>
    <row r="768" spans="1:18" ht="20.100000000000001" customHeight="1" thickTop="1" thickBot="1" x14ac:dyDescent="0.3">
      <c r="A768" s="109"/>
      <c r="B768" s="84"/>
      <c r="C768" s="84"/>
      <c r="D768" s="115"/>
      <c r="E768" s="132" cm="1">
        <f t="array" ref="E768">_xlfn.XLOOKUP(D768,Tabela2[[#All],[SAP Code]],Tabela2[[#All],[Supplier Name]])</f>
        <v>0</v>
      </c>
      <c r="F768" s="85"/>
      <c r="G768" s="120">
        <v>0</v>
      </c>
      <c r="H768" s="86"/>
      <c r="I768" s="86">
        <v>0</v>
      </c>
      <c r="J768" s="87">
        <f t="shared" si="34"/>
        <v>0</v>
      </c>
      <c r="K768" s="87">
        <f t="shared" si="33"/>
        <v>0</v>
      </c>
      <c r="L768" s="85"/>
      <c r="M768" s="85"/>
      <c r="N768" s="85"/>
      <c r="O768" s="109"/>
      <c r="P768" s="88" t="str">
        <f>IF(D:D&gt;800000000,_xlfn.XLOOKUP(B:B,DROPLIST!G:G,DROPLIST!H:H)&amp;RIGHT(C768,3)&amp;"-"&amp;RIGHT(D768,5),_xlfn.XLOOKUP(B:B,DROPLIST!G:G,DROPLIST!H:H)&amp;RIGHT(C768,3)&amp;"-"&amp;_xlfn.XLOOKUP(D:D,Tabela2[SAP Code],Tabela2[Coluna1]))</f>
        <v>-</v>
      </c>
      <c r="Q768" s="88" t="e">
        <f>_xlfn.XLOOKUP(B:B,DROPLIST!G:G,DROPLIST!H:H) &amp; RIGHT(C768,3) &amp; "-" &amp; RIGHT(D768,5) &amp; "-" &amp; IFERROR(LEFT(#REF!, FIND(" ",#REF!)-1),#REF!) &amp; "-" &amp; _xlfn.XLOOKUP(L:L,DROPLIST!D:D,DROPLIST!E:E)</f>
        <v>#REF!</v>
      </c>
      <c r="R768" s="88" t="str">
        <f>IF(N:N&lt;&gt;"APROVADO","N/A",IF(IFERROR(_xlfn.XLOOKUP(P:P,PROJETOS!A:A,PROJETOS!A:A),"INSERIR ID DE PROJETO")="INSERIR ID DE PROJETO","INSERIR ID DE PROJETO","PROJETO INSERIDO"))</f>
        <v>N/A</v>
      </c>
    </row>
    <row r="769" spans="1:18" ht="20.100000000000001" customHeight="1" thickTop="1" thickBot="1" x14ac:dyDescent="0.3">
      <c r="A769" s="109"/>
      <c r="B769" s="84"/>
      <c r="C769" s="84"/>
      <c r="D769" s="115"/>
      <c r="E769" s="132" cm="1">
        <f t="array" ref="E769">_xlfn.XLOOKUP(D769,Tabela2[[#All],[SAP Code]],Tabela2[[#All],[Supplier Name]])</f>
        <v>0</v>
      </c>
      <c r="F769" s="85"/>
      <c r="G769" s="120">
        <v>0</v>
      </c>
      <c r="H769" s="86"/>
      <c r="I769" s="86">
        <v>0</v>
      </c>
      <c r="J769" s="87">
        <f t="shared" si="34"/>
        <v>0</v>
      </c>
      <c r="K769" s="87">
        <f t="shared" si="33"/>
        <v>0</v>
      </c>
      <c r="L769" s="85"/>
      <c r="M769" s="85"/>
      <c r="N769" s="85"/>
      <c r="O769" s="109"/>
      <c r="P769" s="88" t="str">
        <f>IF(D:D&gt;800000000,_xlfn.XLOOKUP(B:B,DROPLIST!G:G,DROPLIST!H:H)&amp;RIGHT(C769,3)&amp;"-"&amp;RIGHT(D769,5),_xlfn.XLOOKUP(B:B,DROPLIST!G:G,DROPLIST!H:H)&amp;RIGHT(C769,3)&amp;"-"&amp;_xlfn.XLOOKUP(D:D,Tabela2[SAP Code],Tabela2[Coluna1]))</f>
        <v>-</v>
      </c>
      <c r="Q769" s="88" t="e">
        <f>_xlfn.XLOOKUP(B:B,DROPLIST!G:G,DROPLIST!H:H) &amp; RIGHT(C769,3) &amp; "-" &amp; RIGHT(D769,5) &amp; "-" &amp; IFERROR(LEFT(#REF!, FIND(" ",#REF!)-1),#REF!) &amp; "-" &amp; _xlfn.XLOOKUP(L:L,DROPLIST!D:D,DROPLIST!E:E)</f>
        <v>#REF!</v>
      </c>
      <c r="R769" s="88" t="str">
        <f>IF(N:N&lt;&gt;"APROVADO","N/A",IF(IFERROR(_xlfn.XLOOKUP(P:P,PROJETOS!A:A,PROJETOS!A:A),"INSERIR ID DE PROJETO")="INSERIR ID DE PROJETO","INSERIR ID DE PROJETO","PROJETO INSERIDO"))</f>
        <v>N/A</v>
      </c>
    </row>
    <row r="770" spans="1:18" ht="20.100000000000001" customHeight="1" thickTop="1" thickBot="1" x14ac:dyDescent="0.3">
      <c r="A770" s="109"/>
      <c r="B770" s="84"/>
      <c r="C770" s="84"/>
      <c r="D770" s="115"/>
      <c r="E770" s="132" cm="1">
        <f t="array" ref="E770">_xlfn.XLOOKUP(D770,Tabela2[[#All],[SAP Code]],Tabela2[[#All],[Supplier Name]])</f>
        <v>0</v>
      </c>
      <c r="F770" s="85"/>
      <c r="G770" s="120">
        <v>0</v>
      </c>
      <c r="H770" s="86"/>
      <c r="I770" s="86">
        <v>0</v>
      </c>
      <c r="J770" s="87">
        <f t="shared" si="34"/>
        <v>0</v>
      </c>
      <c r="K770" s="87">
        <f t="shared" si="33"/>
        <v>0</v>
      </c>
      <c r="L770" s="85"/>
      <c r="M770" s="85"/>
      <c r="N770" s="85"/>
      <c r="O770" s="109"/>
      <c r="P770" s="88" t="str">
        <f>IF(D:D&gt;800000000,_xlfn.XLOOKUP(B:B,DROPLIST!G:G,DROPLIST!H:H)&amp;RIGHT(C770,3)&amp;"-"&amp;RIGHT(D770,5),_xlfn.XLOOKUP(B:B,DROPLIST!G:G,DROPLIST!H:H)&amp;RIGHT(C770,3)&amp;"-"&amp;_xlfn.XLOOKUP(D:D,Tabela2[SAP Code],Tabela2[Coluna1]))</f>
        <v>-</v>
      </c>
      <c r="Q770" s="88" t="e">
        <f>_xlfn.XLOOKUP(B:B,DROPLIST!G:G,DROPLIST!H:H) &amp; RIGHT(C770,3) &amp; "-" &amp; RIGHT(D770,5) &amp; "-" &amp; IFERROR(LEFT(#REF!, FIND(" ",#REF!)-1),#REF!) &amp; "-" &amp; _xlfn.XLOOKUP(L:L,DROPLIST!D:D,DROPLIST!E:E)</f>
        <v>#REF!</v>
      </c>
      <c r="R770" s="88" t="str">
        <f>IF(N:N&lt;&gt;"APROVADO","N/A",IF(IFERROR(_xlfn.XLOOKUP(P:P,PROJETOS!A:A,PROJETOS!A:A),"INSERIR ID DE PROJETO")="INSERIR ID DE PROJETO","INSERIR ID DE PROJETO","PROJETO INSERIDO"))</f>
        <v>N/A</v>
      </c>
    </row>
    <row r="771" spans="1:18" ht="20.100000000000001" customHeight="1" thickTop="1" thickBot="1" x14ac:dyDescent="0.3">
      <c r="A771" s="109"/>
      <c r="B771" s="84"/>
      <c r="C771" s="84"/>
      <c r="D771" s="115"/>
      <c r="E771" s="132" cm="1">
        <f t="array" ref="E771">_xlfn.XLOOKUP(D771,Tabela2[[#All],[SAP Code]],Tabela2[[#All],[Supplier Name]])</f>
        <v>0</v>
      </c>
      <c r="F771" s="85"/>
      <c r="G771" s="120">
        <v>0</v>
      </c>
      <c r="H771" s="86"/>
      <c r="I771" s="86">
        <v>0</v>
      </c>
      <c r="J771" s="87">
        <f t="shared" si="34"/>
        <v>0</v>
      </c>
      <c r="K771" s="87">
        <f t="shared" si="33"/>
        <v>0</v>
      </c>
      <c r="L771" s="85"/>
      <c r="M771" s="85"/>
      <c r="N771" s="85"/>
      <c r="O771" s="109"/>
      <c r="P771" s="88" t="str">
        <f>IF(D:D&gt;800000000,_xlfn.XLOOKUP(B:B,DROPLIST!G:G,DROPLIST!H:H)&amp;RIGHT(C771,3)&amp;"-"&amp;RIGHT(D771,5),_xlfn.XLOOKUP(B:B,DROPLIST!G:G,DROPLIST!H:H)&amp;RIGHT(C771,3)&amp;"-"&amp;_xlfn.XLOOKUP(D:D,Tabela2[SAP Code],Tabela2[Coluna1]))</f>
        <v>-</v>
      </c>
      <c r="Q771" s="88" t="e">
        <f>_xlfn.XLOOKUP(B:B,DROPLIST!G:G,DROPLIST!H:H) &amp; RIGHT(C771,3) &amp; "-" &amp; RIGHT(D771,5) &amp; "-" &amp; IFERROR(LEFT(#REF!, FIND(" ",#REF!)-1),#REF!) &amp; "-" &amp; _xlfn.XLOOKUP(L:L,DROPLIST!D:D,DROPLIST!E:E)</f>
        <v>#REF!</v>
      </c>
      <c r="R771" s="88" t="str">
        <f>IF(N:N&lt;&gt;"APROVADO","N/A",IF(IFERROR(_xlfn.XLOOKUP(P:P,PROJETOS!A:A,PROJETOS!A:A),"INSERIR ID DE PROJETO")="INSERIR ID DE PROJETO","INSERIR ID DE PROJETO","PROJETO INSERIDO"))</f>
        <v>N/A</v>
      </c>
    </row>
    <row r="772" spans="1:18" ht="20.100000000000001" customHeight="1" thickTop="1" thickBot="1" x14ac:dyDescent="0.3">
      <c r="A772" s="109"/>
      <c r="B772" s="84"/>
      <c r="C772" s="84"/>
      <c r="D772" s="115"/>
      <c r="E772" s="132" cm="1">
        <f t="array" ref="E772">_xlfn.XLOOKUP(D772,Tabela2[[#All],[SAP Code]],Tabela2[[#All],[Supplier Name]])</f>
        <v>0</v>
      </c>
      <c r="F772" s="85"/>
      <c r="G772" s="120">
        <v>0</v>
      </c>
      <c r="H772" s="86"/>
      <c r="I772" s="86">
        <v>0</v>
      </c>
      <c r="J772" s="87">
        <f t="shared" si="34"/>
        <v>0</v>
      </c>
      <c r="K772" s="87">
        <f t="shared" si="33"/>
        <v>0</v>
      </c>
      <c r="L772" s="85"/>
      <c r="M772" s="85"/>
      <c r="N772" s="85"/>
      <c r="O772" s="109"/>
      <c r="P772" s="88" t="str">
        <f>IF(D:D&gt;800000000,_xlfn.XLOOKUP(B:B,DROPLIST!G:G,DROPLIST!H:H)&amp;RIGHT(C772,3)&amp;"-"&amp;RIGHT(D772,5),_xlfn.XLOOKUP(B:B,DROPLIST!G:G,DROPLIST!H:H)&amp;RIGHT(C772,3)&amp;"-"&amp;_xlfn.XLOOKUP(D:D,Tabela2[SAP Code],Tabela2[Coluna1]))</f>
        <v>-</v>
      </c>
      <c r="Q772" s="88" t="e">
        <f>_xlfn.XLOOKUP(B:B,DROPLIST!G:G,DROPLIST!H:H) &amp; RIGHT(C772,3) &amp; "-" &amp; RIGHT(D772,5) &amp; "-" &amp; IFERROR(LEFT(#REF!, FIND(" ",#REF!)-1),#REF!) &amp; "-" &amp; _xlfn.XLOOKUP(L:L,DROPLIST!D:D,DROPLIST!E:E)</f>
        <v>#REF!</v>
      </c>
      <c r="R772" s="88" t="str">
        <f>IF(N:N&lt;&gt;"APROVADO","N/A",IF(IFERROR(_xlfn.XLOOKUP(P:P,PROJETOS!A:A,PROJETOS!A:A),"INSERIR ID DE PROJETO")="INSERIR ID DE PROJETO","INSERIR ID DE PROJETO","PROJETO INSERIDO"))</f>
        <v>N/A</v>
      </c>
    </row>
    <row r="773" spans="1:18" ht="20.100000000000001" customHeight="1" thickTop="1" thickBot="1" x14ac:dyDescent="0.3">
      <c r="A773" s="109"/>
      <c r="B773" s="84"/>
      <c r="C773" s="84"/>
      <c r="D773" s="115"/>
      <c r="E773" s="132" cm="1">
        <f t="array" ref="E773">_xlfn.XLOOKUP(D773,Tabela2[[#All],[SAP Code]],Tabela2[[#All],[Supplier Name]])</f>
        <v>0</v>
      </c>
      <c r="F773" s="85"/>
      <c r="G773" s="120">
        <v>0</v>
      </c>
      <c r="H773" s="86"/>
      <c r="I773" s="86">
        <v>0</v>
      </c>
      <c r="J773" s="87">
        <f t="shared" si="34"/>
        <v>0</v>
      </c>
      <c r="K773" s="87">
        <f t="shared" si="33"/>
        <v>0</v>
      </c>
      <c r="L773" s="85"/>
      <c r="M773" s="85"/>
      <c r="N773" s="85"/>
      <c r="O773" s="109"/>
      <c r="P773" s="88" t="str">
        <f>IF(D:D&gt;800000000,_xlfn.XLOOKUP(B:B,DROPLIST!G:G,DROPLIST!H:H)&amp;RIGHT(C773,3)&amp;"-"&amp;RIGHT(D773,5),_xlfn.XLOOKUP(B:B,DROPLIST!G:G,DROPLIST!H:H)&amp;RIGHT(C773,3)&amp;"-"&amp;_xlfn.XLOOKUP(D:D,Tabela2[SAP Code],Tabela2[Coluna1]))</f>
        <v>-</v>
      </c>
      <c r="Q773" s="88" t="e">
        <f>_xlfn.XLOOKUP(B:B,DROPLIST!G:G,DROPLIST!H:H) &amp; RIGHT(C773,3) &amp; "-" &amp; RIGHT(D773,5) &amp; "-" &amp; IFERROR(LEFT(#REF!, FIND(" ",#REF!)-1),#REF!) &amp; "-" &amp; _xlfn.XLOOKUP(L:L,DROPLIST!D:D,DROPLIST!E:E)</f>
        <v>#REF!</v>
      </c>
      <c r="R773" s="88" t="str">
        <f>IF(N:N&lt;&gt;"APROVADO","N/A",IF(IFERROR(_xlfn.XLOOKUP(P:P,PROJETOS!A:A,PROJETOS!A:A),"INSERIR ID DE PROJETO")="INSERIR ID DE PROJETO","INSERIR ID DE PROJETO","PROJETO INSERIDO"))</f>
        <v>N/A</v>
      </c>
    </row>
    <row r="774" spans="1:18" ht="20.100000000000001" customHeight="1" thickTop="1" thickBot="1" x14ac:dyDescent="0.3">
      <c r="A774" s="109"/>
      <c r="B774" s="84"/>
      <c r="C774" s="84"/>
      <c r="D774" s="115"/>
      <c r="E774" s="132" cm="1">
        <f t="array" ref="E774">_xlfn.XLOOKUP(D774,Tabela2[[#All],[SAP Code]],Tabela2[[#All],[Supplier Name]])</f>
        <v>0</v>
      </c>
      <c r="F774" s="85"/>
      <c r="G774" s="120">
        <v>0</v>
      </c>
      <c r="H774" s="86"/>
      <c r="I774" s="86">
        <v>0</v>
      </c>
      <c r="J774" s="87">
        <f t="shared" si="34"/>
        <v>0</v>
      </c>
      <c r="K774" s="87">
        <f t="shared" si="33"/>
        <v>0</v>
      </c>
      <c r="L774" s="85"/>
      <c r="M774" s="85"/>
      <c r="N774" s="85"/>
      <c r="O774" s="109"/>
      <c r="P774" s="88" t="str">
        <f>IF(D:D&gt;800000000,_xlfn.XLOOKUP(B:B,DROPLIST!G:G,DROPLIST!H:H)&amp;RIGHT(C774,3)&amp;"-"&amp;RIGHT(D774,5),_xlfn.XLOOKUP(B:B,DROPLIST!G:G,DROPLIST!H:H)&amp;RIGHT(C774,3)&amp;"-"&amp;_xlfn.XLOOKUP(D:D,Tabela2[SAP Code],Tabela2[Coluna1]))</f>
        <v>-</v>
      </c>
      <c r="Q774" s="88" t="e">
        <f>_xlfn.XLOOKUP(B:B,DROPLIST!G:G,DROPLIST!H:H) &amp; RIGHT(C774,3) &amp; "-" &amp; RIGHT(D774,5) &amp; "-" &amp; IFERROR(LEFT(#REF!, FIND(" ",#REF!)-1),#REF!) &amp; "-" &amp; _xlfn.XLOOKUP(L:L,DROPLIST!D:D,DROPLIST!E:E)</f>
        <v>#REF!</v>
      </c>
      <c r="R774" s="88" t="str">
        <f>IF(N:N&lt;&gt;"APROVADO","N/A",IF(IFERROR(_xlfn.XLOOKUP(P:P,PROJETOS!A:A,PROJETOS!A:A),"INSERIR ID DE PROJETO")="INSERIR ID DE PROJETO","INSERIR ID DE PROJETO","PROJETO INSERIDO"))</f>
        <v>N/A</v>
      </c>
    </row>
    <row r="775" spans="1:18" ht="20.100000000000001" customHeight="1" thickTop="1" thickBot="1" x14ac:dyDescent="0.3">
      <c r="A775" s="109"/>
      <c r="B775" s="84"/>
      <c r="C775" s="84"/>
      <c r="D775" s="115"/>
      <c r="E775" s="132" cm="1">
        <f t="array" ref="E775">_xlfn.XLOOKUP(D775,Tabela2[[#All],[SAP Code]],Tabela2[[#All],[Supplier Name]])</f>
        <v>0</v>
      </c>
      <c r="F775" s="85"/>
      <c r="G775" s="120">
        <v>0</v>
      </c>
      <c r="H775" s="86"/>
      <c r="I775" s="86">
        <v>0</v>
      </c>
      <c r="J775" s="87">
        <f t="shared" si="34"/>
        <v>0</v>
      </c>
      <c r="K775" s="87">
        <f t="shared" si="33"/>
        <v>0</v>
      </c>
      <c r="L775" s="85"/>
      <c r="M775" s="85"/>
      <c r="N775" s="85"/>
      <c r="O775" s="109"/>
      <c r="P775" s="88" t="str">
        <f>IF(D:D&gt;800000000,_xlfn.XLOOKUP(B:B,DROPLIST!G:G,DROPLIST!H:H)&amp;RIGHT(C775,3)&amp;"-"&amp;RIGHT(D775,5),_xlfn.XLOOKUP(B:B,DROPLIST!G:G,DROPLIST!H:H)&amp;RIGHT(C775,3)&amp;"-"&amp;_xlfn.XLOOKUP(D:D,Tabela2[SAP Code],Tabela2[Coluna1]))</f>
        <v>-</v>
      </c>
      <c r="Q775" s="88" t="e">
        <f>_xlfn.XLOOKUP(B:B,DROPLIST!G:G,DROPLIST!H:H) &amp; RIGHT(C775,3) &amp; "-" &amp; RIGHT(D775,5) &amp; "-" &amp; IFERROR(LEFT(#REF!, FIND(" ",#REF!)-1),#REF!) &amp; "-" &amp; _xlfn.XLOOKUP(L:L,DROPLIST!D:D,DROPLIST!E:E)</f>
        <v>#REF!</v>
      </c>
      <c r="R775" s="88" t="str">
        <f>IF(N:N&lt;&gt;"APROVADO","N/A",IF(IFERROR(_xlfn.XLOOKUP(P:P,PROJETOS!A:A,PROJETOS!A:A),"INSERIR ID DE PROJETO")="INSERIR ID DE PROJETO","INSERIR ID DE PROJETO","PROJETO INSERIDO"))</f>
        <v>N/A</v>
      </c>
    </row>
    <row r="776" spans="1:18" ht="20.100000000000001" customHeight="1" thickTop="1" thickBot="1" x14ac:dyDescent="0.3">
      <c r="A776" s="109"/>
      <c r="B776" s="84"/>
      <c r="C776" s="84"/>
      <c r="D776" s="115"/>
      <c r="E776" s="132" cm="1">
        <f t="array" ref="E776">_xlfn.XLOOKUP(D776,Tabela2[[#All],[SAP Code]],Tabela2[[#All],[Supplier Name]])</f>
        <v>0</v>
      </c>
      <c r="F776" s="85"/>
      <c r="G776" s="120">
        <v>0</v>
      </c>
      <c r="H776" s="86"/>
      <c r="I776" s="86">
        <v>0</v>
      </c>
      <c r="J776" s="87">
        <f t="shared" si="34"/>
        <v>0</v>
      </c>
      <c r="K776" s="87">
        <f t="shared" si="33"/>
        <v>0</v>
      </c>
      <c r="L776" s="85"/>
      <c r="M776" s="85"/>
      <c r="N776" s="85"/>
      <c r="O776" s="109"/>
      <c r="P776" s="88" t="str">
        <f>IF(D:D&gt;800000000,_xlfn.XLOOKUP(B:B,DROPLIST!G:G,DROPLIST!H:H)&amp;RIGHT(C776,3)&amp;"-"&amp;RIGHT(D776,5),_xlfn.XLOOKUP(B:B,DROPLIST!G:G,DROPLIST!H:H)&amp;RIGHT(C776,3)&amp;"-"&amp;_xlfn.XLOOKUP(D:D,Tabela2[SAP Code],Tabela2[Coluna1]))</f>
        <v>-</v>
      </c>
      <c r="Q776" s="88" t="e">
        <f>_xlfn.XLOOKUP(B:B,DROPLIST!G:G,DROPLIST!H:H) &amp; RIGHT(C776,3) &amp; "-" &amp; RIGHT(D776,5) &amp; "-" &amp; IFERROR(LEFT(#REF!, FIND(" ",#REF!)-1),#REF!) &amp; "-" &amp; _xlfn.XLOOKUP(L:L,DROPLIST!D:D,DROPLIST!E:E)</f>
        <v>#REF!</v>
      </c>
      <c r="R776" s="88" t="str">
        <f>IF(N:N&lt;&gt;"APROVADO","N/A",IF(IFERROR(_xlfn.XLOOKUP(P:P,PROJETOS!A:A,PROJETOS!A:A),"INSERIR ID DE PROJETO")="INSERIR ID DE PROJETO","INSERIR ID DE PROJETO","PROJETO INSERIDO"))</f>
        <v>N/A</v>
      </c>
    </row>
    <row r="777" spans="1:18" ht="20.100000000000001" customHeight="1" thickTop="1" thickBot="1" x14ac:dyDescent="0.3">
      <c r="A777" s="109"/>
      <c r="B777" s="84"/>
      <c r="C777" s="84"/>
      <c r="D777" s="115"/>
      <c r="E777" s="132" cm="1">
        <f t="array" ref="E777">_xlfn.XLOOKUP(D777,Tabela2[[#All],[SAP Code]],Tabela2[[#All],[Supplier Name]])</f>
        <v>0</v>
      </c>
      <c r="F777" s="85"/>
      <c r="G777" s="120">
        <v>0</v>
      </c>
      <c r="H777" s="86"/>
      <c r="I777" s="86">
        <v>0</v>
      </c>
      <c r="J777" s="87">
        <f t="shared" si="34"/>
        <v>0</v>
      </c>
      <c r="K777" s="87">
        <f t="shared" si="33"/>
        <v>0</v>
      </c>
      <c r="L777" s="85"/>
      <c r="M777" s="85"/>
      <c r="N777" s="85"/>
      <c r="O777" s="109"/>
      <c r="P777" s="88" t="str">
        <f>IF(D:D&gt;800000000,_xlfn.XLOOKUP(B:B,DROPLIST!G:G,DROPLIST!H:H)&amp;RIGHT(C777,3)&amp;"-"&amp;RIGHT(D777,5),_xlfn.XLOOKUP(B:B,DROPLIST!G:G,DROPLIST!H:H)&amp;RIGHT(C777,3)&amp;"-"&amp;_xlfn.XLOOKUP(D:D,Tabela2[SAP Code],Tabela2[Coluna1]))</f>
        <v>-</v>
      </c>
      <c r="Q777" s="88" t="e">
        <f>_xlfn.XLOOKUP(B:B,DROPLIST!G:G,DROPLIST!H:H) &amp; RIGHT(C777,3) &amp; "-" &amp; RIGHT(D777,5) &amp; "-" &amp; IFERROR(LEFT(#REF!, FIND(" ",#REF!)-1),#REF!) &amp; "-" &amp; _xlfn.XLOOKUP(L:L,DROPLIST!D:D,DROPLIST!E:E)</f>
        <v>#REF!</v>
      </c>
      <c r="R777" s="88" t="str">
        <f>IF(N:N&lt;&gt;"APROVADO","N/A",IF(IFERROR(_xlfn.XLOOKUP(P:P,PROJETOS!A:A,PROJETOS!A:A),"INSERIR ID DE PROJETO")="INSERIR ID DE PROJETO","INSERIR ID DE PROJETO","PROJETO INSERIDO"))</f>
        <v>N/A</v>
      </c>
    </row>
    <row r="778" spans="1:18" ht="20.100000000000001" customHeight="1" thickTop="1" thickBot="1" x14ac:dyDescent="0.3">
      <c r="A778" s="109"/>
      <c r="B778" s="84"/>
      <c r="C778" s="84"/>
      <c r="D778" s="115"/>
      <c r="E778" s="132" cm="1">
        <f t="array" ref="E778">_xlfn.XLOOKUP(D778,Tabela2[[#All],[SAP Code]],Tabela2[[#All],[Supplier Name]])</f>
        <v>0</v>
      </c>
      <c r="F778" s="85"/>
      <c r="G778" s="120">
        <v>0</v>
      </c>
      <c r="H778" s="86"/>
      <c r="I778" s="86">
        <v>0</v>
      </c>
      <c r="J778" s="87">
        <f t="shared" si="34"/>
        <v>0</v>
      </c>
      <c r="K778" s="87">
        <f t="shared" ref="K778:K841" si="35">IF(I778=0,H778,J778)</f>
        <v>0</v>
      </c>
      <c r="L778" s="85"/>
      <c r="M778" s="85"/>
      <c r="N778" s="85"/>
      <c r="O778" s="109"/>
      <c r="P778" s="88" t="str">
        <f>IF(D:D&gt;800000000,_xlfn.XLOOKUP(B:B,DROPLIST!G:G,DROPLIST!H:H)&amp;RIGHT(C778,3)&amp;"-"&amp;RIGHT(D778,5),_xlfn.XLOOKUP(B:B,DROPLIST!G:G,DROPLIST!H:H)&amp;RIGHT(C778,3)&amp;"-"&amp;_xlfn.XLOOKUP(D:D,Tabela2[SAP Code],Tabela2[Coluna1]))</f>
        <v>-</v>
      </c>
      <c r="Q778" s="88" t="e">
        <f>_xlfn.XLOOKUP(B:B,DROPLIST!G:G,DROPLIST!H:H) &amp; RIGHT(C778,3) &amp; "-" &amp; RIGHT(D778,5) &amp; "-" &amp; IFERROR(LEFT(#REF!, FIND(" ",#REF!)-1),#REF!) &amp; "-" &amp; _xlfn.XLOOKUP(L:L,DROPLIST!D:D,DROPLIST!E:E)</f>
        <v>#REF!</v>
      </c>
      <c r="R778" s="88" t="str">
        <f>IF(N:N&lt;&gt;"APROVADO","N/A",IF(IFERROR(_xlfn.XLOOKUP(P:P,PROJETOS!A:A,PROJETOS!A:A),"INSERIR ID DE PROJETO")="INSERIR ID DE PROJETO","INSERIR ID DE PROJETO","PROJETO INSERIDO"))</f>
        <v>N/A</v>
      </c>
    </row>
    <row r="779" spans="1:18" ht="20.100000000000001" customHeight="1" thickTop="1" thickBot="1" x14ac:dyDescent="0.3">
      <c r="A779" s="109"/>
      <c r="B779" s="84"/>
      <c r="C779" s="84"/>
      <c r="D779" s="115"/>
      <c r="E779" s="132" cm="1">
        <f t="array" ref="E779">_xlfn.XLOOKUP(D779,Tabela2[[#All],[SAP Code]],Tabela2[[#All],[Supplier Name]])</f>
        <v>0</v>
      </c>
      <c r="F779" s="85"/>
      <c r="G779" s="120">
        <v>0</v>
      </c>
      <c r="H779" s="86"/>
      <c r="I779" s="86">
        <v>0</v>
      </c>
      <c r="J779" s="87">
        <f t="shared" si="34"/>
        <v>0</v>
      </c>
      <c r="K779" s="87">
        <f t="shared" si="35"/>
        <v>0</v>
      </c>
      <c r="L779" s="85"/>
      <c r="M779" s="85"/>
      <c r="N779" s="85"/>
      <c r="O779" s="109"/>
      <c r="P779" s="88" t="str">
        <f>IF(D:D&gt;800000000,_xlfn.XLOOKUP(B:B,DROPLIST!G:G,DROPLIST!H:H)&amp;RIGHT(C779,3)&amp;"-"&amp;RIGHT(D779,5),_xlfn.XLOOKUP(B:B,DROPLIST!G:G,DROPLIST!H:H)&amp;RIGHT(C779,3)&amp;"-"&amp;_xlfn.XLOOKUP(D:D,Tabela2[SAP Code],Tabela2[Coluna1]))</f>
        <v>-</v>
      </c>
      <c r="Q779" s="88" t="e">
        <f>_xlfn.XLOOKUP(B:B,DROPLIST!G:G,DROPLIST!H:H) &amp; RIGHT(C779,3) &amp; "-" &amp; RIGHT(D779,5) &amp; "-" &amp; IFERROR(LEFT(#REF!, FIND(" ",#REF!)-1),#REF!) &amp; "-" &amp; _xlfn.XLOOKUP(L:L,DROPLIST!D:D,DROPLIST!E:E)</f>
        <v>#REF!</v>
      </c>
      <c r="R779" s="88" t="str">
        <f>IF(N:N&lt;&gt;"APROVADO","N/A",IF(IFERROR(_xlfn.XLOOKUP(P:P,PROJETOS!A:A,PROJETOS!A:A),"INSERIR ID DE PROJETO")="INSERIR ID DE PROJETO","INSERIR ID DE PROJETO","PROJETO INSERIDO"))</f>
        <v>N/A</v>
      </c>
    </row>
    <row r="780" spans="1:18" ht="20.100000000000001" customHeight="1" thickTop="1" thickBot="1" x14ac:dyDescent="0.3">
      <c r="A780" s="109"/>
      <c r="B780" s="84"/>
      <c r="C780" s="84"/>
      <c r="D780" s="115"/>
      <c r="E780" s="132" cm="1">
        <f t="array" ref="E780">_xlfn.XLOOKUP(D780,Tabela2[[#All],[SAP Code]],Tabela2[[#All],[Supplier Name]])</f>
        <v>0</v>
      </c>
      <c r="F780" s="85"/>
      <c r="G780" s="120">
        <v>0</v>
      </c>
      <c r="H780" s="86"/>
      <c r="I780" s="86">
        <v>0</v>
      </c>
      <c r="J780" s="87">
        <f t="shared" si="34"/>
        <v>0</v>
      </c>
      <c r="K780" s="87">
        <f t="shared" si="35"/>
        <v>0</v>
      </c>
      <c r="L780" s="85"/>
      <c r="M780" s="85"/>
      <c r="N780" s="85"/>
      <c r="O780" s="109"/>
      <c r="P780" s="88" t="str">
        <f>IF(D:D&gt;800000000,_xlfn.XLOOKUP(B:B,DROPLIST!G:G,DROPLIST!H:H)&amp;RIGHT(C780,3)&amp;"-"&amp;RIGHT(D780,5),_xlfn.XLOOKUP(B:B,DROPLIST!G:G,DROPLIST!H:H)&amp;RIGHT(C780,3)&amp;"-"&amp;_xlfn.XLOOKUP(D:D,Tabela2[SAP Code],Tabela2[Coluna1]))</f>
        <v>-</v>
      </c>
      <c r="Q780" s="88" t="e">
        <f>_xlfn.XLOOKUP(B:B,DROPLIST!G:G,DROPLIST!H:H) &amp; RIGHT(C780,3) &amp; "-" &amp; RIGHT(D780,5) &amp; "-" &amp; IFERROR(LEFT(#REF!, FIND(" ",#REF!)-1),#REF!) &amp; "-" &amp; _xlfn.XLOOKUP(L:L,DROPLIST!D:D,DROPLIST!E:E)</f>
        <v>#REF!</v>
      </c>
      <c r="R780" s="88" t="str">
        <f>IF(N:N&lt;&gt;"APROVADO","N/A",IF(IFERROR(_xlfn.XLOOKUP(P:P,PROJETOS!A:A,PROJETOS!A:A),"INSERIR ID DE PROJETO")="INSERIR ID DE PROJETO","INSERIR ID DE PROJETO","PROJETO INSERIDO"))</f>
        <v>N/A</v>
      </c>
    </row>
    <row r="781" spans="1:18" ht="20.100000000000001" customHeight="1" thickTop="1" thickBot="1" x14ac:dyDescent="0.3">
      <c r="A781" s="109"/>
      <c r="B781" s="84"/>
      <c r="C781" s="84"/>
      <c r="D781" s="115"/>
      <c r="E781" s="132" cm="1">
        <f t="array" ref="E781">_xlfn.XLOOKUP(D781,Tabela2[[#All],[SAP Code]],Tabela2[[#All],[Supplier Name]])</f>
        <v>0</v>
      </c>
      <c r="F781" s="85"/>
      <c r="G781" s="120">
        <v>0</v>
      </c>
      <c r="H781" s="86"/>
      <c r="I781" s="86">
        <v>0</v>
      </c>
      <c r="J781" s="87">
        <f t="shared" si="34"/>
        <v>0</v>
      </c>
      <c r="K781" s="87">
        <f t="shared" si="35"/>
        <v>0</v>
      </c>
      <c r="L781" s="85"/>
      <c r="M781" s="85"/>
      <c r="N781" s="85"/>
      <c r="O781" s="109"/>
      <c r="P781" s="88" t="str">
        <f>IF(D:D&gt;800000000,_xlfn.XLOOKUP(B:B,DROPLIST!G:G,DROPLIST!H:H)&amp;RIGHT(C781,3)&amp;"-"&amp;RIGHT(D781,5),_xlfn.XLOOKUP(B:B,DROPLIST!G:G,DROPLIST!H:H)&amp;RIGHT(C781,3)&amp;"-"&amp;_xlfn.XLOOKUP(D:D,Tabela2[SAP Code],Tabela2[Coluna1]))</f>
        <v>-</v>
      </c>
      <c r="Q781" s="88" t="e">
        <f>_xlfn.XLOOKUP(B:B,DROPLIST!G:G,DROPLIST!H:H) &amp; RIGHT(C781,3) &amp; "-" &amp; RIGHT(D781,5) &amp; "-" &amp; IFERROR(LEFT(#REF!, FIND(" ",#REF!)-1),#REF!) &amp; "-" &amp; _xlfn.XLOOKUP(L:L,DROPLIST!D:D,DROPLIST!E:E)</f>
        <v>#REF!</v>
      </c>
      <c r="R781" s="88" t="str">
        <f>IF(N:N&lt;&gt;"APROVADO","N/A",IF(IFERROR(_xlfn.XLOOKUP(P:P,PROJETOS!A:A,PROJETOS!A:A),"INSERIR ID DE PROJETO")="INSERIR ID DE PROJETO","INSERIR ID DE PROJETO","PROJETO INSERIDO"))</f>
        <v>N/A</v>
      </c>
    </row>
    <row r="782" spans="1:18" ht="20.100000000000001" customHeight="1" thickTop="1" thickBot="1" x14ac:dyDescent="0.3">
      <c r="A782" s="109"/>
      <c r="B782" s="84"/>
      <c r="C782" s="84"/>
      <c r="D782" s="115"/>
      <c r="E782" s="132" cm="1">
        <f t="array" ref="E782">_xlfn.XLOOKUP(D782,Tabela2[[#All],[SAP Code]],Tabela2[[#All],[Supplier Name]])</f>
        <v>0</v>
      </c>
      <c r="F782" s="85"/>
      <c r="G782" s="120">
        <v>0</v>
      </c>
      <c r="H782" s="86"/>
      <c r="I782" s="86">
        <v>0</v>
      </c>
      <c r="J782" s="87">
        <f t="shared" si="34"/>
        <v>0</v>
      </c>
      <c r="K782" s="87">
        <f t="shared" si="35"/>
        <v>0</v>
      </c>
      <c r="L782" s="85"/>
      <c r="M782" s="85"/>
      <c r="N782" s="85"/>
      <c r="O782" s="109"/>
      <c r="P782" s="88" t="str">
        <f>IF(D:D&gt;800000000,_xlfn.XLOOKUP(B:B,DROPLIST!G:G,DROPLIST!H:H)&amp;RIGHT(C782,3)&amp;"-"&amp;RIGHT(D782,5),_xlfn.XLOOKUP(B:B,DROPLIST!G:G,DROPLIST!H:H)&amp;RIGHT(C782,3)&amp;"-"&amp;_xlfn.XLOOKUP(D:D,Tabela2[SAP Code],Tabela2[Coluna1]))</f>
        <v>-</v>
      </c>
      <c r="Q782" s="88" t="e">
        <f>_xlfn.XLOOKUP(B:B,DROPLIST!G:G,DROPLIST!H:H) &amp; RIGHT(C782,3) &amp; "-" &amp; RIGHT(D782,5) &amp; "-" &amp; IFERROR(LEFT(#REF!, FIND(" ",#REF!)-1),#REF!) &amp; "-" &amp; _xlfn.XLOOKUP(L:L,DROPLIST!D:D,DROPLIST!E:E)</f>
        <v>#REF!</v>
      </c>
      <c r="R782" s="88" t="str">
        <f>IF(N:N&lt;&gt;"APROVADO","N/A",IF(IFERROR(_xlfn.XLOOKUP(P:P,PROJETOS!A:A,PROJETOS!A:A),"INSERIR ID DE PROJETO")="INSERIR ID DE PROJETO","INSERIR ID DE PROJETO","PROJETO INSERIDO"))</f>
        <v>N/A</v>
      </c>
    </row>
    <row r="783" spans="1:18" ht="20.100000000000001" customHeight="1" thickTop="1" thickBot="1" x14ac:dyDescent="0.3">
      <c r="A783" s="109"/>
      <c r="B783" s="84"/>
      <c r="C783" s="84"/>
      <c r="D783" s="115"/>
      <c r="E783" s="132" cm="1">
        <f t="array" ref="E783">_xlfn.XLOOKUP(D783,Tabela2[[#All],[SAP Code]],Tabela2[[#All],[Supplier Name]])</f>
        <v>0</v>
      </c>
      <c r="F783" s="85"/>
      <c r="G783" s="120">
        <v>0</v>
      </c>
      <c r="H783" s="86"/>
      <c r="I783" s="86">
        <v>0</v>
      </c>
      <c r="J783" s="87">
        <f t="shared" si="34"/>
        <v>0</v>
      </c>
      <c r="K783" s="87">
        <f t="shared" si="35"/>
        <v>0</v>
      </c>
      <c r="L783" s="85"/>
      <c r="M783" s="85"/>
      <c r="N783" s="85"/>
      <c r="O783" s="109"/>
      <c r="P783" s="88" t="str">
        <f>IF(D:D&gt;800000000,_xlfn.XLOOKUP(B:B,DROPLIST!G:G,DROPLIST!H:H)&amp;RIGHT(C783,3)&amp;"-"&amp;RIGHT(D783,5),_xlfn.XLOOKUP(B:B,DROPLIST!G:G,DROPLIST!H:H)&amp;RIGHT(C783,3)&amp;"-"&amp;_xlfn.XLOOKUP(D:D,Tabela2[SAP Code],Tabela2[Coluna1]))</f>
        <v>-</v>
      </c>
      <c r="Q783" s="88" t="e">
        <f>_xlfn.XLOOKUP(B:B,DROPLIST!G:G,DROPLIST!H:H) &amp; RIGHT(C783,3) &amp; "-" &amp; RIGHT(D783,5) &amp; "-" &amp; IFERROR(LEFT(#REF!, FIND(" ",#REF!)-1),#REF!) &amp; "-" &amp; _xlfn.XLOOKUP(L:L,DROPLIST!D:D,DROPLIST!E:E)</f>
        <v>#REF!</v>
      </c>
      <c r="R783" s="88" t="str">
        <f>IF(N:N&lt;&gt;"APROVADO","N/A",IF(IFERROR(_xlfn.XLOOKUP(P:P,PROJETOS!A:A,PROJETOS!A:A),"INSERIR ID DE PROJETO")="INSERIR ID DE PROJETO","INSERIR ID DE PROJETO","PROJETO INSERIDO"))</f>
        <v>N/A</v>
      </c>
    </row>
    <row r="784" spans="1:18" ht="20.100000000000001" customHeight="1" thickTop="1" thickBot="1" x14ac:dyDescent="0.3">
      <c r="A784" s="109"/>
      <c r="B784" s="84"/>
      <c r="C784" s="84"/>
      <c r="D784" s="115"/>
      <c r="E784" s="132" cm="1">
        <f t="array" ref="E784">_xlfn.XLOOKUP(D784,Tabela2[[#All],[SAP Code]],Tabela2[[#All],[Supplier Name]])</f>
        <v>0</v>
      </c>
      <c r="F784" s="85"/>
      <c r="G784" s="120">
        <v>0</v>
      </c>
      <c r="H784" s="86"/>
      <c r="I784" s="86">
        <v>0</v>
      </c>
      <c r="J784" s="87">
        <f t="shared" si="34"/>
        <v>0</v>
      </c>
      <c r="K784" s="87">
        <f t="shared" si="35"/>
        <v>0</v>
      </c>
      <c r="L784" s="85"/>
      <c r="M784" s="85"/>
      <c r="N784" s="85"/>
      <c r="O784" s="109"/>
      <c r="P784" s="88" t="str">
        <f>IF(D:D&gt;800000000,_xlfn.XLOOKUP(B:B,DROPLIST!G:G,DROPLIST!H:H)&amp;RIGHT(C784,3)&amp;"-"&amp;RIGHT(D784,5),_xlfn.XLOOKUP(B:B,DROPLIST!G:G,DROPLIST!H:H)&amp;RIGHT(C784,3)&amp;"-"&amp;_xlfn.XLOOKUP(D:D,Tabela2[SAP Code],Tabela2[Coluna1]))</f>
        <v>-</v>
      </c>
      <c r="Q784" s="88" t="e">
        <f>_xlfn.XLOOKUP(B:B,DROPLIST!G:G,DROPLIST!H:H) &amp; RIGHT(C784,3) &amp; "-" &amp; RIGHT(D784,5) &amp; "-" &amp; IFERROR(LEFT(#REF!, FIND(" ",#REF!)-1),#REF!) &amp; "-" &amp; _xlfn.XLOOKUP(L:L,DROPLIST!D:D,DROPLIST!E:E)</f>
        <v>#REF!</v>
      </c>
      <c r="R784" s="88" t="str">
        <f>IF(N:N&lt;&gt;"APROVADO","N/A",IF(IFERROR(_xlfn.XLOOKUP(P:P,PROJETOS!A:A,PROJETOS!A:A),"INSERIR ID DE PROJETO")="INSERIR ID DE PROJETO","INSERIR ID DE PROJETO","PROJETO INSERIDO"))</f>
        <v>N/A</v>
      </c>
    </row>
    <row r="785" spans="1:18" ht="20.100000000000001" customHeight="1" thickTop="1" thickBot="1" x14ac:dyDescent="0.3">
      <c r="A785" s="109"/>
      <c r="B785" s="84"/>
      <c r="C785" s="84"/>
      <c r="D785" s="115"/>
      <c r="E785" s="132" cm="1">
        <f t="array" ref="E785">_xlfn.XLOOKUP(D785,Tabela2[[#All],[SAP Code]],Tabela2[[#All],[Supplier Name]])</f>
        <v>0</v>
      </c>
      <c r="F785" s="85"/>
      <c r="G785" s="120">
        <v>0</v>
      </c>
      <c r="H785" s="86"/>
      <c r="I785" s="86">
        <v>0</v>
      </c>
      <c r="J785" s="87">
        <f t="shared" si="34"/>
        <v>0</v>
      </c>
      <c r="K785" s="87">
        <f t="shared" si="35"/>
        <v>0</v>
      </c>
      <c r="L785" s="85"/>
      <c r="M785" s="85"/>
      <c r="N785" s="85"/>
      <c r="O785" s="109"/>
      <c r="P785" s="88" t="str">
        <f>IF(D:D&gt;800000000,_xlfn.XLOOKUP(B:B,DROPLIST!G:G,DROPLIST!H:H)&amp;RIGHT(C785,3)&amp;"-"&amp;RIGHT(D785,5),_xlfn.XLOOKUP(B:B,DROPLIST!G:G,DROPLIST!H:H)&amp;RIGHT(C785,3)&amp;"-"&amp;_xlfn.XLOOKUP(D:D,Tabela2[SAP Code],Tabela2[Coluna1]))</f>
        <v>-</v>
      </c>
      <c r="Q785" s="88" t="e">
        <f>_xlfn.XLOOKUP(B:B,DROPLIST!G:G,DROPLIST!H:H) &amp; RIGHT(C785,3) &amp; "-" &amp; RIGHT(D785,5) &amp; "-" &amp; IFERROR(LEFT(#REF!, FIND(" ",#REF!)-1),#REF!) &amp; "-" &amp; _xlfn.XLOOKUP(L:L,DROPLIST!D:D,DROPLIST!E:E)</f>
        <v>#REF!</v>
      </c>
      <c r="R785" s="88" t="str">
        <f>IF(N:N&lt;&gt;"APROVADO","N/A",IF(IFERROR(_xlfn.XLOOKUP(P:P,PROJETOS!A:A,PROJETOS!A:A),"INSERIR ID DE PROJETO")="INSERIR ID DE PROJETO","INSERIR ID DE PROJETO","PROJETO INSERIDO"))</f>
        <v>N/A</v>
      </c>
    </row>
    <row r="786" spans="1:18" ht="20.100000000000001" customHeight="1" thickTop="1" thickBot="1" x14ac:dyDescent="0.3">
      <c r="A786" s="109"/>
      <c r="B786" s="84"/>
      <c r="C786" s="84"/>
      <c r="D786" s="115"/>
      <c r="E786" s="132" cm="1">
        <f t="array" ref="E786">_xlfn.XLOOKUP(D786,Tabela2[[#All],[SAP Code]],Tabela2[[#All],[Supplier Name]])</f>
        <v>0</v>
      </c>
      <c r="F786" s="85"/>
      <c r="G786" s="120">
        <v>0</v>
      </c>
      <c r="H786" s="86"/>
      <c r="I786" s="86">
        <v>0</v>
      </c>
      <c r="J786" s="87">
        <f t="shared" si="34"/>
        <v>0</v>
      </c>
      <c r="K786" s="87">
        <f t="shared" si="35"/>
        <v>0</v>
      </c>
      <c r="L786" s="85"/>
      <c r="M786" s="85"/>
      <c r="N786" s="85"/>
      <c r="O786" s="109"/>
      <c r="P786" s="88" t="str">
        <f>IF(D:D&gt;800000000,_xlfn.XLOOKUP(B:B,DROPLIST!G:G,DROPLIST!H:H)&amp;RIGHT(C786,3)&amp;"-"&amp;RIGHT(D786,5),_xlfn.XLOOKUP(B:B,DROPLIST!G:G,DROPLIST!H:H)&amp;RIGHT(C786,3)&amp;"-"&amp;_xlfn.XLOOKUP(D:D,Tabela2[SAP Code],Tabela2[Coluna1]))</f>
        <v>-</v>
      </c>
      <c r="Q786" s="88" t="e">
        <f>_xlfn.XLOOKUP(B:B,DROPLIST!G:G,DROPLIST!H:H) &amp; RIGHT(C786,3) &amp; "-" &amp; RIGHT(D786,5) &amp; "-" &amp; IFERROR(LEFT(#REF!, FIND(" ",#REF!)-1),#REF!) &amp; "-" &amp; _xlfn.XLOOKUP(L:L,DROPLIST!D:D,DROPLIST!E:E)</f>
        <v>#REF!</v>
      </c>
      <c r="R786" s="88" t="str">
        <f>IF(N:N&lt;&gt;"APROVADO","N/A",IF(IFERROR(_xlfn.XLOOKUP(P:P,PROJETOS!A:A,PROJETOS!A:A),"INSERIR ID DE PROJETO")="INSERIR ID DE PROJETO","INSERIR ID DE PROJETO","PROJETO INSERIDO"))</f>
        <v>N/A</v>
      </c>
    </row>
    <row r="787" spans="1:18" ht="20.100000000000001" customHeight="1" thickTop="1" thickBot="1" x14ac:dyDescent="0.3">
      <c r="A787" s="109"/>
      <c r="B787" s="84"/>
      <c r="C787" s="84"/>
      <c r="D787" s="115"/>
      <c r="E787" s="132" cm="1">
        <f t="array" ref="E787">_xlfn.XLOOKUP(D787,Tabela2[[#All],[SAP Code]],Tabela2[[#All],[Supplier Name]])</f>
        <v>0</v>
      </c>
      <c r="F787" s="85"/>
      <c r="G787" s="120">
        <v>0</v>
      </c>
      <c r="H787" s="86"/>
      <c r="I787" s="86">
        <v>0</v>
      </c>
      <c r="J787" s="87">
        <f t="shared" si="34"/>
        <v>0</v>
      </c>
      <c r="K787" s="87">
        <f t="shared" si="35"/>
        <v>0</v>
      </c>
      <c r="L787" s="85"/>
      <c r="M787" s="85"/>
      <c r="N787" s="85"/>
      <c r="O787" s="109"/>
      <c r="P787" s="88" t="str">
        <f>IF(D:D&gt;800000000,_xlfn.XLOOKUP(B:B,DROPLIST!G:G,DROPLIST!H:H)&amp;RIGHT(C787,3)&amp;"-"&amp;RIGHT(D787,5),_xlfn.XLOOKUP(B:B,DROPLIST!G:G,DROPLIST!H:H)&amp;RIGHT(C787,3)&amp;"-"&amp;_xlfn.XLOOKUP(D:D,Tabela2[SAP Code],Tabela2[Coluna1]))</f>
        <v>-</v>
      </c>
      <c r="Q787" s="88" t="e">
        <f>_xlfn.XLOOKUP(B:B,DROPLIST!G:G,DROPLIST!H:H) &amp; RIGHT(C787,3) &amp; "-" &amp; RIGHT(D787,5) &amp; "-" &amp; IFERROR(LEFT(#REF!, FIND(" ",#REF!)-1),#REF!) &amp; "-" &amp; _xlfn.XLOOKUP(L:L,DROPLIST!D:D,DROPLIST!E:E)</f>
        <v>#REF!</v>
      </c>
      <c r="R787" s="88" t="str">
        <f>IF(N:N&lt;&gt;"APROVADO","N/A",IF(IFERROR(_xlfn.XLOOKUP(P:P,PROJETOS!A:A,PROJETOS!A:A),"INSERIR ID DE PROJETO")="INSERIR ID DE PROJETO","INSERIR ID DE PROJETO","PROJETO INSERIDO"))</f>
        <v>N/A</v>
      </c>
    </row>
    <row r="788" spans="1:18" ht="20.100000000000001" customHeight="1" thickTop="1" thickBot="1" x14ac:dyDescent="0.3">
      <c r="A788" s="109"/>
      <c r="B788" s="84"/>
      <c r="C788" s="84"/>
      <c r="D788" s="115"/>
      <c r="E788" s="132" cm="1">
        <f t="array" ref="E788">_xlfn.XLOOKUP(D788,Tabela2[[#All],[SAP Code]],Tabela2[[#All],[Supplier Name]])</f>
        <v>0</v>
      </c>
      <c r="F788" s="85"/>
      <c r="G788" s="120">
        <v>0</v>
      </c>
      <c r="H788" s="86"/>
      <c r="I788" s="86">
        <v>0</v>
      </c>
      <c r="J788" s="87">
        <f t="shared" si="34"/>
        <v>0</v>
      </c>
      <c r="K788" s="87">
        <f t="shared" si="35"/>
        <v>0</v>
      </c>
      <c r="L788" s="85"/>
      <c r="M788" s="85"/>
      <c r="N788" s="85"/>
      <c r="O788" s="109"/>
      <c r="P788" s="88" t="str">
        <f>IF(D:D&gt;800000000,_xlfn.XLOOKUP(B:B,DROPLIST!G:G,DROPLIST!H:H)&amp;RIGHT(C788,3)&amp;"-"&amp;RIGHT(D788,5),_xlfn.XLOOKUP(B:B,DROPLIST!G:G,DROPLIST!H:H)&amp;RIGHT(C788,3)&amp;"-"&amp;_xlfn.XLOOKUP(D:D,Tabela2[SAP Code],Tabela2[Coluna1]))</f>
        <v>-</v>
      </c>
      <c r="Q788" s="88" t="e">
        <f>_xlfn.XLOOKUP(B:B,DROPLIST!G:G,DROPLIST!H:H) &amp; RIGHT(C788,3) &amp; "-" &amp; RIGHT(D788,5) &amp; "-" &amp; IFERROR(LEFT(#REF!, FIND(" ",#REF!)-1),#REF!) &amp; "-" &amp; _xlfn.XLOOKUP(L:L,DROPLIST!D:D,DROPLIST!E:E)</f>
        <v>#REF!</v>
      </c>
      <c r="R788" s="88" t="str">
        <f>IF(N:N&lt;&gt;"APROVADO","N/A",IF(IFERROR(_xlfn.XLOOKUP(P:P,PROJETOS!A:A,PROJETOS!A:A),"INSERIR ID DE PROJETO")="INSERIR ID DE PROJETO","INSERIR ID DE PROJETO","PROJETO INSERIDO"))</f>
        <v>N/A</v>
      </c>
    </row>
    <row r="789" spans="1:18" ht="20.100000000000001" customHeight="1" thickTop="1" thickBot="1" x14ac:dyDescent="0.3">
      <c r="A789" s="109"/>
      <c r="B789" s="84"/>
      <c r="C789" s="84"/>
      <c r="D789" s="115"/>
      <c r="E789" s="132" cm="1">
        <f t="array" ref="E789">_xlfn.XLOOKUP(D789,Tabela2[[#All],[SAP Code]],Tabela2[[#All],[Supplier Name]])</f>
        <v>0</v>
      </c>
      <c r="F789" s="85"/>
      <c r="G789" s="120">
        <v>0</v>
      </c>
      <c r="H789" s="86"/>
      <c r="I789" s="86">
        <v>0</v>
      </c>
      <c r="J789" s="87">
        <f t="shared" si="34"/>
        <v>0</v>
      </c>
      <c r="K789" s="87">
        <f t="shared" si="35"/>
        <v>0</v>
      </c>
      <c r="L789" s="85"/>
      <c r="M789" s="85"/>
      <c r="N789" s="85"/>
      <c r="O789" s="109"/>
      <c r="P789" s="88" t="str">
        <f>IF(D:D&gt;800000000,_xlfn.XLOOKUP(B:B,DROPLIST!G:G,DROPLIST!H:H)&amp;RIGHT(C789,3)&amp;"-"&amp;RIGHT(D789,5),_xlfn.XLOOKUP(B:B,DROPLIST!G:G,DROPLIST!H:H)&amp;RIGHT(C789,3)&amp;"-"&amp;_xlfn.XLOOKUP(D:D,Tabela2[SAP Code],Tabela2[Coluna1]))</f>
        <v>-</v>
      </c>
      <c r="Q789" s="88" t="e">
        <f>_xlfn.XLOOKUP(B:B,DROPLIST!G:G,DROPLIST!H:H) &amp; RIGHT(C789,3) &amp; "-" &amp; RIGHT(D789,5) &amp; "-" &amp; IFERROR(LEFT(#REF!, FIND(" ",#REF!)-1),#REF!) &amp; "-" &amp; _xlfn.XLOOKUP(L:L,DROPLIST!D:D,DROPLIST!E:E)</f>
        <v>#REF!</v>
      </c>
      <c r="R789" s="88" t="str">
        <f>IF(N:N&lt;&gt;"APROVADO","N/A",IF(IFERROR(_xlfn.XLOOKUP(P:P,PROJETOS!A:A,PROJETOS!A:A),"INSERIR ID DE PROJETO")="INSERIR ID DE PROJETO","INSERIR ID DE PROJETO","PROJETO INSERIDO"))</f>
        <v>N/A</v>
      </c>
    </row>
    <row r="790" spans="1:18" ht="20.100000000000001" customHeight="1" thickTop="1" thickBot="1" x14ac:dyDescent="0.3">
      <c r="A790" s="109"/>
      <c r="B790" s="84"/>
      <c r="C790" s="84"/>
      <c r="D790" s="115"/>
      <c r="E790" s="132" cm="1">
        <f t="array" ref="E790">_xlfn.XLOOKUP(D790,Tabela2[[#All],[SAP Code]],Tabela2[[#All],[Supplier Name]])</f>
        <v>0</v>
      </c>
      <c r="F790" s="85"/>
      <c r="G790" s="120">
        <v>0</v>
      </c>
      <c r="H790" s="86"/>
      <c r="I790" s="86">
        <v>0</v>
      </c>
      <c r="J790" s="87">
        <f t="shared" si="34"/>
        <v>0</v>
      </c>
      <c r="K790" s="87">
        <f t="shared" si="35"/>
        <v>0</v>
      </c>
      <c r="L790" s="85"/>
      <c r="M790" s="85"/>
      <c r="N790" s="85"/>
      <c r="O790" s="109"/>
      <c r="P790" s="88" t="str">
        <f>IF(D:D&gt;800000000,_xlfn.XLOOKUP(B:B,DROPLIST!G:G,DROPLIST!H:H)&amp;RIGHT(C790,3)&amp;"-"&amp;RIGHT(D790,5),_xlfn.XLOOKUP(B:B,DROPLIST!G:G,DROPLIST!H:H)&amp;RIGHT(C790,3)&amp;"-"&amp;_xlfn.XLOOKUP(D:D,Tabela2[SAP Code],Tabela2[Coluna1]))</f>
        <v>-</v>
      </c>
      <c r="Q790" s="88" t="e">
        <f>_xlfn.XLOOKUP(B:B,DROPLIST!G:G,DROPLIST!H:H) &amp; RIGHT(C790,3) &amp; "-" &amp; RIGHT(D790,5) &amp; "-" &amp; IFERROR(LEFT(#REF!, FIND(" ",#REF!)-1),#REF!) &amp; "-" &amp; _xlfn.XLOOKUP(L:L,DROPLIST!D:D,DROPLIST!E:E)</f>
        <v>#REF!</v>
      </c>
      <c r="R790" s="88" t="str">
        <f>IF(N:N&lt;&gt;"APROVADO","N/A",IF(IFERROR(_xlfn.XLOOKUP(P:P,PROJETOS!A:A,PROJETOS!A:A),"INSERIR ID DE PROJETO")="INSERIR ID DE PROJETO","INSERIR ID DE PROJETO","PROJETO INSERIDO"))</f>
        <v>N/A</v>
      </c>
    </row>
    <row r="791" spans="1:18" ht="20.100000000000001" customHeight="1" thickTop="1" thickBot="1" x14ac:dyDescent="0.3">
      <c r="A791" s="109"/>
      <c r="B791" s="84"/>
      <c r="C791" s="84"/>
      <c r="D791" s="115"/>
      <c r="E791" s="132" cm="1">
        <f t="array" ref="E791">_xlfn.XLOOKUP(D791,Tabela2[[#All],[SAP Code]],Tabela2[[#All],[Supplier Name]])</f>
        <v>0</v>
      </c>
      <c r="F791" s="85"/>
      <c r="G791" s="120">
        <v>0</v>
      </c>
      <c r="H791" s="86"/>
      <c r="I791" s="86">
        <v>0</v>
      </c>
      <c r="J791" s="87">
        <f t="shared" si="34"/>
        <v>0</v>
      </c>
      <c r="K791" s="87">
        <f t="shared" si="35"/>
        <v>0</v>
      </c>
      <c r="L791" s="85"/>
      <c r="M791" s="85"/>
      <c r="N791" s="85"/>
      <c r="O791" s="109"/>
      <c r="P791" s="88" t="str">
        <f>IF(D:D&gt;800000000,_xlfn.XLOOKUP(B:B,DROPLIST!G:G,DROPLIST!H:H)&amp;RIGHT(C791,3)&amp;"-"&amp;RIGHT(D791,5),_xlfn.XLOOKUP(B:B,DROPLIST!G:G,DROPLIST!H:H)&amp;RIGHT(C791,3)&amp;"-"&amp;_xlfn.XLOOKUP(D:D,Tabela2[SAP Code],Tabela2[Coluna1]))</f>
        <v>-</v>
      </c>
      <c r="Q791" s="88" t="e">
        <f>_xlfn.XLOOKUP(B:B,DROPLIST!G:G,DROPLIST!H:H) &amp; RIGHT(C791,3) &amp; "-" &amp; RIGHT(D791,5) &amp; "-" &amp; IFERROR(LEFT(#REF!, FIND(" ",#REF!)-1),#REF!) &amp; "-" &amp; _xlfn.XLOOKUP(L:L,DROPLIST!D:D,DROPLIST!E:E)</f>
        <v>#REF!</v>
      </c>
      <c r="R791" s="88" t="str">
        <f>IF(N:N&lt;&gt;"APROVADO","N/A",IF(IFERROR(_xlfn.XLOOKUP(P:P,PROJETOS!A:A,PROJETOS!A:A),"INSERIR ID DE PROJETO")="INSERIR ID DE PROJETO","INSERIR ID DE PROJETO","PROJETO INSERIDO"))</f>
        <v>N/A</v>
      </c>
    </row>
    <row r="792" spans="1:18" ht="20.100000000000001" customHeight="1" thickTop="1" thickBot="1" x14ac:dyDescent="0.3">
      <c r="A792" s="109"/>
      <c r="B792" s="84"/>
      <c r="C792" s="84"/>
      <c r="D792" s="115"/>
      <c r="E792" s="132" cm="1">
        <f t="array" ref="E792">_xlfn.XLOOKUP(D792,Tabela2[[#All],[SAP Code]],Tabela2[[#All],[Supplier Name]])</f>
        <v>0</v>
      </c>
      <c r="F792" s="85"/>
      <c r="G792" s="120">
        <v>0</v>
      </c>
      <c r="H792" s="86"/>
      <c r="I792" s="86">
        <v>0</v>
      </c>
      <c r="J792" s="87">
        <f t="shared" si="34"/>
        <v>0</v>
      </c>
      <c r="K792" s="87">
        <f t="shared" si="35"/>
        <v>0</v>
      </c>
      <c r="L792" s="85"/>
      <c r="M792" s="85"/>
      <c r="N792" s="85"/>
      <c r="O792" s="109"/>
      <c r="P792" s="88" t="str">
        <f>IF(D:D&gt;800000000,_xlfn.XLOOKUP(B:B,DROPLIST!G:G,DROPLIST!H:H)&amp;RIGHT(C792,3)&amp;"-"&amp;RIGHT(D792,5),_xlfn.XLOOKUP(B:B,DROPLIST!G:G,DROPLIST!H:H)&amp;RIGHT(C792,3)&amp;"-"&amp;_xlfn.XLOOKUP(D:D,Tabela2[SAP Code],Tabela2[Coluna1]))</f>
        <v>-</v>
      </c>
      <c r="Q792" s="88" t="e">
        <f>_xlfn.XLOOKUP(B:B,DROPLIST!G:G,DROPLIST!H:H) &amp; RIGHT(C792,3) &amp; "-" &amp; RIGHT(D792,5) &amp; "-" &amp; IFERROR(LEFT(#REF!, FIND(" ",#REF!)-1),#REF!) &amp; "-" &amp; _xlfn.XLOOKUP(L:L,DROPLIST!D:D,DROPLIST!E:E)</f>
        <v>#REF!</v>
      </c>
      <c r="R792" s="88" t="str">
        <f>IF(N:N&lt;&gt;"APROVADO","N/A",IF(IFERROR(_xlfn.XLOOKUP(P:P,PROJETOS!A:A,PROJETOS!A:A),"INSERIR ID DE PROJETO")="INSERIR ID DE PROJETO","INSERIR ID DE PROJETO","PROJETO INSERIDO"))</f>
        <v>N/A</v>
      </c>
    </row>
    <row r="793" spans="1:18" ht="20.100000000000001" customHeight="1" thickTop="1" thickBot="1" x14ac:dyDescent="0.3">
      <c r="A793" s="109"/>
      <c r="B793" s="84"/>
      <c r="C793" s="84"/>
      <c r="D793" s="115"/>
      <c r="E793" s="132" cm="1">
        <f t="array" ref="E793">_xlfn.XLOOKUP(D793,Tabela2[[#All],[SAP Code]],Tabela2[[#All],[Supplier Name]])</f>
        <v>0</v>
      </c>
      <c r="F793" s="85"/>
      <c r="G793" s="120">
        <v>0</v>
      </c>
      <c r="H793" s="86"/>
      <c r="I793" s="86">
        <v>0</v>
      </c>
      <c r="J793" s="87">
        <f t="shared" si="34"/>
        <v>0</v>
      </c>
      <c r="K793" s="87">
        <f t="shared" si="35"/>
        <v>0</v>
      </c>
      <c r="L793" s="85"/>
      <c r="M793" s="85"/>
      <c r="N793" s="85"/>
      <c r="O793" s="109"/>
      <c r="P793" s="88" t="str">
        <f>IF(D:D&gt;800000000,_xlfn.XLOOKUP(B:B,DROPLIST!G:G,DROPLIST!H:H)&amp;RIGHT(C793,3)&amp;"-"&amp;RIGHT(D793,5),_xlfn.XLOOKUP(B:B,DROPLIST!G:G,DROPLIST!H:H)&amp;RIGHT(C793,3)&amp;"-"&amp;_xlfn.XLOOKUP(D:D,Tabela2[SAP Code],Tabela2[Coluna1]))</f>
        <v>-</v>
      </c>
      <c r="Q793" s="88" t="e">
        <f>_xlfn.XLOOKUP(B:B,DROPLIST!G:G,DROPLIST!H:H) &amp; RIGHT(C793,3) &amp; "-" &amp; RIGHT(D793,5) &amp; "-" &amp; IFERROR(LEFT(#REF!, FIND(" ",#REF!)-1),#REF!) &amp; "-" &amp; _xlfn.XLOOKUP(L:L,DROPLIST!D:D,DROPLIST!E:E)</f>
        <v>#REF!</v>
      </c>
      <c r="R793" s="88" t="str">
        <f>IF(N:N&lt;&gt;"APROVADO","N/A",IF(IFERROR(_xlfn.XLOOKUP(P:P,PROJETOS!A:A,PROJETOS!A:A),"INSERIR ID DE PROJETO")="INSERIR ID DE PROJETO","INSERIR ID DE PROJETO","PROJETO INSERIDO"))</f>
        <v>N/A</v>
      </c>
    </row>
    <row r="794" spans="1:18" ht="20.100000000000001" customHeight="1" thickTop="1" thickBot="1" x14ac:dyDescent="0.3">
      <c r="A794" s="109"/>
      <c r="B794" s="84"/>
      <c r="C794" s="84"/>
      <c r="D794" s="115"/>
      <c r="E794" s="132" cm="1">
        <f t="array" ref="E794">_xlfn.XLOOKUP(D794,Tabela2[[#All],[SAP Code]],Tabela2[[#All],[Supplier Name]])</f>
        <v>0</v>
      </c>
      <c r="F794" s="85"/>
      <c r="G794" s="120">
        <v>0</v>
      </c>
      <c r="H794" s="86"/>
      <c r="I794" s="86">
        <v>0</v>
      </c>
      <c r="J794" s="87">
        <f t="shared" si="34"/>
        <v>0</v>
      </c>
      <c r="K794" s="87">
        <f t="shared" si="35"/>
        <v>0</v>
      </c>
      <c r="L794" s="85"/>
      <c r="M794" s="85"/>
      <c r="N794" s="85"/>
      <c r="O794" s="109"/>
      <c r="P794" s="88" t="str">
        <f>IF(D:D&gt;800000000,_xlfn.XLOOKUP(B:B,DROPLIST!G:G,DROPLIST!H:H)&amp;RIGHT(C794,3)&amp;"-"&amp;RIGHT(D794,5),_xlfn.XLOOKUP(B:B,DROPLIST!G:G,DROPLIST!H:H)&amp;RIGHT(C794,3)&amp;"-"&amp;_xlfn.XLOOKUP(D:D,Tabela2[SAP Code],Tabela2[Coluna1]))</f>
        <v>-</v>
      </c>
      <c r="Q794" s="88" t="e">
        <f>_xlfn.XLOOKUP(B:B,DROPLIST!G:G,DROPLIST!H:H) &amp; RIGHT(C794,3) &amp; "-" &amp; RIGHT(D794,5) &amp; "-" &amp; IFERROR(LEFT(#REF!, FIND(" ",#REF!)-1),#REF!) &amp; "-" &amp; _xlfn.XLOOKUP(L:L,DROPLIST!D:D,DROPLIST!E:E)</f>
        <v>#REF!</v>
      </c>
      <c r="R794" s="88" t="str">
        <f>IF(N:N&lt;&gt;"APROVADO","N/A",IF(IFERROR(_xlfn.XLOOKUP(P:P,PROJETOS!A:A,PROJETOS!A:A),"INSERIR ID DE PROJETO")="INSERIR ID DE PROJETO","INSERIR ID DE PROJETO","PROJETO INSERIDO"))</f>
        <v>N/A</v>
      </c>
    </row>
    <row r="795" spans="1:18" ht="20.100000000000001" customHeight="1" thickTop="1" thickBot="1" x14ac:dyDescent="0.3">
      <c r="A795" s="109"/>
      <c r="B795" s="84"/>
      <c r="C795" s="84"/>
      <c r="D795" s="115"/>
      <c r="E795" s="132" cm="1">
        <f t="array" ref="E795">_xlfn.XLOOKUP(D795,Tabela2[[#All],[SAP Code]],Tabela2[[#All],[Supplier Name]])</f>
        <v>0</v>
      </c>
      <c r="F795" s="85"/>
      <c r="G795" s="120">
        <v>0</v>
      </c>
      <c r="H795" s="86"/>
      <c r="I795" s="86">
        <v>0</v>
      </c>
      <c r="J795" s="87">
        <f t="shared" si="34"/>
        <v>0</v>
      </c>
      <c r="K795" s="87">
        <f t="shared" si="35"/>
        <v>0</v>
      </c>
      <c r="L795" s="85"/>
      <c r="M795" s="85"/>
      <c r="N795" s="85"/>
      <c r="O795" s="109"/>
      <c r="P795" s="88" t="str">
        <f>IF(D:D&gt;800000000,_xlfn.XLOOKUP(B:B,DROPLIST!G:G,DROPLIST!H:H)&amp;RIGHT(C795,3)&amp;"-"&amp;RIGHT(D795,5),_xlfn.XLOOKUP(B:B,DROPLIST!G:G,DROPLIST!H:H)&amp;RIGHT(C795,3)&amp;"-"&amp;_xlfn.XLOOKUP(D:D,Tabela2[SAP Code],Tabela2[Coluna1]))</f>
        <v>-</v>
      </c>
      <c r="Q795" s="88" t="e">
        <f>_xlfn.XLOOKUP(B:B,DROPLIST!G:G,DROPLIST!H:H) &amp; RIGHT(C795,3) &amp; "-" &amp; RIGHT(D795,5) &amp; "-" &amp; IFERROR(LEFT(#REF!, FIND(" ",#REF!)-1),#REF!) &amp; "-" &amp; _xlfn.XLOOKUP(L:L,DROPLIST!D:D,DROPLIST!E:E)</f>
        <v>#REF!</v>
      </c>
      <c r="R795" s="88" t="str">
        <f>IF(N:N&lt;&gt;"APROVADO","N/A",IF(IFERROR(_xlfn.XLOOKUP(P:P,PROJETOS!A:A,PROJETOS!A:A),"INSERIR ID DE PROJETO")="INSERIR ID DE PROJETO","INSERIR ID DE PROJETO","PROJETO INSERIDO"))</f>
        <v>N/A</v>
      </c>
    </row>
    <row r="796" spans="1:18" ht="20.100000000000001" customHeight="1" thickTop="1" thickBot="1" x14ac:dyDescent="0.3">
      <c r="A796" s="109"/>
      <c r="B796" s="84"/>
      <c r="C796" s="84"/>
      <c r="D796" s="115"/>
      <c r="E796" s="132" cm="1">
        <f t="array" ref="E796">_xlfn.XLOOKUP(D796,Tabela2[[#All],[SAP Code]],Tabela2[[#All],[Supplier Name]])</f>
        <v>0</v>
      </c>
      <c r="F796" s="85"/>
      <c r="G796" s="120">
        <v>0</v>
      </c>
      <c r="H796" s="86"/>
      <c r="I796" s="86">
        <v>0</v>
      </c>
      <c r="J796" s="87">
        <f t="shared" si="34"/>
        <v>0</v>
      </c>
      <c r="K796" s="87">
        <f t="shared" si="35"/>
        <v>0</v>
      </c>
      <c r="L796" s="85"/>
      <c r="M796" s="85"/>
      <c r="N796" s="85"/>
      <c r="O796" s="109"/>
      <c r="P796" s="88" t="str">
        <f>IF(D:D&gt;800000000,_xlfn.XLOOKUP(B:B,DROPLIST!G:G,DROPLIST!H:H)&amp;RIGHT(C796,3)&amp;"-"&amp;RIGHT(D796,5),_xlfn.XLOOKUP(B:B,DROPLIST!G:G,DROPLIST!H:H)&amp;RIGHT(C796,3)&amp;"-"&amp;_xlfn.XLOOKUP(D:D,Tabela2[SAP Code],Tabela2[Coluna1]))</f>
        <v>-</v>
      </c>
      <c r="Q796" s="88" t="e">
        <f>_xlfn.XLOOKUP(B:B,DROPLIST!G:G,DROPLIST!H:H) &amp; RIGHT(C796,3) &amp; "-" &amp; RIGHT(D796,5) &amp; "-" &amp; IFERROR(LEFT(#REF!, FIND(" ",#REF!)-1),#REF!) &amp; "-" &amp; _xlfn.XLOOKUP(L:L,DROPLIST!D:D,DROPLIST!E:E)</f>
        <v>#REF!</v>
      </c>
      <c r="R796" s="88" t="str">
        <f>IF(N:N&lt;&gt;"APROVADO","N/A",IF(IFERROR(_xlfn.XLOOKUP(P:P,PROJETOS!A:A,PROJETOS!A:A),"INSERIR ID DE PROJETO")="INSERIR ID DE PROJETO","INSERIR ID DE PROJETO","PROJETO INSERIDO"))</f>
        <v>N/A</v>
      </c>
    </row>
    <row r="797" spans="1:18" ht="20.100000000000001" customHeight="1" thickTop="1" thickBot="1" x14ac:dyDescent="0.3">
      <c r="A797" s="109"/>
      <c r="B797" s="84"/>
      <c r="C797" s="84"/>
      <c r="D797" s="115"/>
      <c r="E797" s="132" cm="1">
        <f t="array" ref="E797">_xlfn.XLOOKUP(D797,Tabela2[[#All],[SAP Code]],Tabela2[[#All],[Supplier Name]])</f>
        <v>0</v>
      </c>
      <c r="F797" s="85"/>
      <c r="G797" s="120">
        <v>0</v>
      </c>
      <c r="H797" s="86"/>
      <c r="I797" s="86">
        <v>0</v>
      </c>
      <c r="J797" s="87">
        <f t="shared" si="34"/>
        <v>0</v>
      </c>
      <c r="K797" s="87">
        <f t="shared" si="35"/>
        <v>0</v>
      </c>
      <c r="L797" s="85"/>
      <c r="M797" s="85"/>
      <c r="N797" s="85"/>
      <c r="O797" s="109"/>
      <c r="P797" s="88" t="str">
        <f>IF(D:D&gt;800000000,_xlfn.XLOOKUP(B:B,DROPLIST!G:G,DROPLIST!H:H)&amp;RIGHT(C797,3)&amp;"-"&amp;RIGHT(D797,5),_xlfn.XLOOKUP(B:B,DROPLIST!G:G,DROPLIST!H:H)&amp;RIGHT(C797,3)&amp;"-"&amp;_xlfn.XLOOKUP(D:D,Tabela2[SAP Code],Tabela2[Coluna1]))</f>
        <v>-</v>
      </c>
      <c r="Q797" s="88" t="e">
        <f>_xlfn.XLOOKUP(B:B,DROPLIST!G:G,DROPLIST!H:H) &amp; RIGHT(C797,3) &amp; "-" &amp; RIGHT(D797,5) &amp; "-" &amp; IFERROR(LEFT(#REF!, FIND(" ",#REF!)-1),#REF!) &amp; "-" &amp; _xlfn.XLOOKUP(L:L,DROPLIST!D:D,DROPLIST!E:E)</f>
        <v>#REF!</v>
      </c>
      <c r="R797" s="88" t="str">
        <f>IF(N:N&lt;&gt;"APROVADO","N/A",IF(IFERROR(_xlfn.XLOOKUP(P:P,PROJETOS!A:A,PROJETOS!A:A),"INSERIR ID DE PROJETO")="INSERIR ID DE PROJETO","INSERIR ID DE PROJETO","PROJETO INSERIDO"))</f>
        <v>N/A</v>
      </c>
    </row>
    <row r="798" spans="1:18" ht="20.100000000000001" customHeight="1" thickTop="1" thickBot="1" x14ac:dyDescent="0.3">
      <c r="A798" s="109"/>
      <c r="B798" s="84"/>
      <c r="C798" s="84"/>
      <c r="D798" s="115"/>
      <c r="E798" s="132" cm="1">
        <f t="array" ref="E798">_xlfn.XLOOKUP(D798,Tabela2[[#All],[SAP Code]],Tabela2[[#All],[Supplier Name]])</f>
        <v>0</v>
      </c>
      <c r="F798" s="85"/>
      <c r="G798" s="120">
        <v>0</v>
      </c>
      <c r="H798" s="86"/>
      <c r="I798" s="86">
        <v>0</v>
      </c>
      <c r="J798" s="87">
        <f t="shared" si="34"/>
        <v>0</v>
      </c>
      <c r="K798" s="87">
        <f t="shared" si="35"/>
        <v>0</v>
      </c>
      <c r="L798" s="85"/>
      <c r="M798" s="85"/>
      <c r="N798" s="85"/>
      <c r="O798" s="109"/>
      <c r="P798" s="88" t="str">
        <f>IF(D:D&gt;800000000,_xlfn.XLOOKUP(B:B,DROPLIST!G:G,DROPLIST!H:H)&amp;RIGHT(C798,3)&amp;"-"&amp;RIGHT(D798,5),_xlfn.XLOOKUP(B:B,DROPLIST!G:G,DROPLIST!H:H)&amp;RIGHT(C798,3)&amp;"-"&amp;_xlfn.XLOOKUP(D:D,Tabela2[SAP Code],Tabela2[Coluna1]))</f>
        <v>-</v>
      </c>
      <c r="Q798" s="88" t="e">
        <f>_xlfn.XLOOKUP(B:B,DROPLIST!G:G,DROPLIST!H:H) &amp; RIGHT(C798,3) &amp; "-" &amp; RIGHT(D798,5) &amp; "-" &amp; IFERROR(LEFT(#REF!, FIND(" ",#REF!)-1),#REF!) &amp; "-" &amp; _xlfn.XLOOKUP(L:L,DROPLIST!D:D,DROPLIST!E:E)</f>
        <v>#REF!</v>
      </c>
      <c r="R798" s="88" t="str">
        <f>IF(N:N&lt;&gt;"APROVADO","N/A",IF(IFERROR(_xlfn.XLOOKUP(P:P,PROJETOS!A:A,PROJETOS!A:A),"INSERIR ID DE PROJETO")="INSERIR ID DE PROJETO","INSERIR ID DE PROJETO","PROJETO INSERIDO"))</f>
        <v>N/A</v>
      </c>
    </row>
    <row r="799" spans="1:18" ht="20.100000000000001" customHeight="1" thickTop="1" thickBot="1" x14ac:dyDescent="0.3">
      <c r="A799" s="109"/>
      <c r="B799" s="84"/>
      <c r="C799" s="84"/>
      <c r="D799" s="115"/>
      <c r="E799" s="132" cm="1">
        <f t="array" ref="E799">_xlfn.XLOOKUP(D799,Tabela2[[#All],[SAP Code]],Tabela2[[#All],[Supplier Name]])</f>
        <v>0</v>
      </c>
      <c r="F799" s="85"/>
      <c r="G799" s="120">
        <v>0</v>
      </c>
      <c r="H799" s="86"/>
      <c r="I799" s="86">
        <v>0</v>
      </c>
      <c r="J799" s="87">
        <f t="shared" si="34"/>
        <v>0</v>
      </c>
      <c r="K799" s="87">
        <f t="shared" si="35"/>
        <v>0</v>
      </c>
      <c r="L799" s="85"/>
      <c r="M799" s="85"/>
      <c r="N799" s="85"/>
      <c r="O799" s="109"/>
      <c r="P799" s="88" t="str">
        <f>IF(D:D&gt;800000000,_xlfn.XLOOKUP(B:B,DROPLIST!G:G,DROPLIST!H:H)&amp;RIGHT(C799,3)&amp;"-"&amp;RIGHT(D799,5),_xlfn.XLOOKUP(B:B,DROPLIST!G:G,DROPLIST!H:H)&amp;RIGHT(C799,3)&amp;"-"&amp;_xlfn.XLOOKUP(D:D,Tabela2[SAP Code],Tabela2[Coluna1]))</f>
        <v>-</v>
      </c>
      <c r="Q799" s="88" t="e">
        <f>_xlfn.XLOOKUP(B:B,DROPLIST!G:G,DROPLIST!H:H) &amp; RIGHT(C799,3) &amp; "-" &amp; RIGHT(D799,5) &amp; "-" &amp; IFERROR(LEFT(#REF!, FIND(" ",#REF!)-1),#REF!) &amp; "-" &amp; _xlfn.XLOOKUP(L:L,DROPLIST!D:D,DROPLIST!E:E)</f>
        <v>#REF!</v>
      </c>
      <c r="R799" s="88" t="str">
        <f>IF(N:N&lt;&gt;"APROVADO","N/A",IF(IFERROR(_xlfn.XLOOKUP(P:P,PROJETOS!A:A,PROJETOS!A:A),"INSERIR ID DE PROJETO")="INSERIR ID DE PROJETO","INSERIR ID DE PROJETO","PROJETO INSERIDO"))</f>
        <v>N/A</v>
      </c>
    </row>
    <row r="800" spans="1:18" ht="20.100000000000001" customHeight="1" thickTop="1" thickBot="1" x14ac:dyDescent="0.3">
      <c r="A800" s="109"/>
      <c r="B800" s="84"/>
      <c r="C800" s="84"/>
      <c r="D800" s="115"/>
      <c r="E800" s="132" cm="1">
        <f t="array" ref="E800">_xlfn.XLOOKUP(D800,Tabela2[[#All],[SAP Code]],Tabela2[[#All],[Supplier Name]])</f>
        <v>0</v>
      </c>
      <c r="F800" s="85"/>
      <c r="G800" s="120">
        <v>0</v>
      </c>
      <c r="H800" s="86"/>
      <c r="I800" s="86">
        <v>0</v>
      </c>
      <c r="J800" s="87">
        <f t="shared" si="34"/>
        <v>0</v>
      </c>
      <c r="K800" s="87">
        <f t="shared" si="35"/>
        <v>0</v>
      </c>
      <c r="L800" s="85"/>
      <c r="M800" s="85"/>
      <c r="N800" s="85"/>
      <c r="O800" s="109"/>
      <c r="P800" s="88" t="str">
        <f>IF(D:D&gt;800000000,_xlfn.XLOOKUP(B:B,DROPLIST!G:G,DROPLIST!H:H)&amp;RIGHT(C800,3)&amp;"-"&amp;RIGHT(D800,5),_xlfn.XLOOKUP(B:B,DROPLIST!G:G,DROPLIST!H:H)&amp;RIGHT(C800,3)&amp;"-"&amp;_xlfn.XLOOKUP(D:D,Tabela2[SAP Code],Tabela2[Coluna1]))</f>
        <v>-</v>
      </c>
      <c r="Q800" s="88" t="e">
        <f>_xlfn.XLOOKUP(B:B,DROPLIST!G:G,DROPLIST!H:H) &amp; RIGHT(C800,3) &amp; "-" &amp; RIGHT(D800,5) &amp; "-" &amp; IFERROR(LEFT(#REF!, FIND(" ",#REF!)-1),#REF!) &amp; "-" &amp; _xlfn.XLOOKUP(L:L,DROPLIST!D:D,DROPLIST!E:E)</f>
        <v>#REF!</v>
      </c>
      <c r="R800" s="88" t="str">
        <f>IF(N:N&lt;&gt;"APROVADO","N/A",IF(IFERROR(_xlfn.XLOOKUP(P:P,PROJETOS!A:A,PROJETOS!A:A),"INSERIR ID DE PROJETO")="INSERIR ID DE PROJETO","INSERIR ID DE PROJETO","PROJETO INSERIDO"))</f>
        <v>N/A</v>
      </c>
    </row>
    <row r="801" spans="1:18" ht="20.100000000000001" customHeight="1" thickTop="1" thickBot="1" x14ac:dyDescent="0.3">
      <c r="A801" s="109"/>
      <c r="B801" s="84"/>
      <c r="C801" s="84"/>
      <c r="D801" s="115"/>
      <c r="E801" s="132" cm="1">
        <f t="array" ref="E801">_xlfn.XLOOKUP(D801,Tabela2[[#All],[SAP Code]],Tabela2[[#All],[Supplier Name]])</f>
        <v>0</v>
      </c>
      <c r="F801" s="85"/>
      <c r="G801" s="120">
        <v>0</v>
      </c>
      <c r="H801" s="86"/>
      <c r="I801" s="86">
        <v>0</v>
      </c>
      <c r="J801" s="87">
        <f t="shared" si="34"/>
        <v>0</v>
      </c>
      <c r="K801" s="87">
        <f t="shared" si="35"/>
        <v>0</v>
      </c>
      <c r="L801" s="85"/>
      <c r="M801" s="85"/>
      <c r="N801" s="85"/>
      <c r="O801" s="109"/>
      <c r="P801" s="88" t="str">
        <f>IF(D:D&gt;800000000,_xlfn.XLOOKUP(B:B,DROPLIST!G:G,DROPLIST!H:H)&amp;RIGHT(C801,3)&amp;"-"&amp;RIGHT(D801,5),_xlfn.XLOOKUP(B:B,DROPLIST!G:G,DROPLIST!H:H)&amp;RIGHT(C801,3)&amp;"-"&amp;_xlfn.XLOOKUP(D:D,Tabela2[SAP Code],Tabela2[Coluna1]))</f>
        <v>-</v>
      </c>
      <c r="Q801" s="88" t="e">
        <f>_xlfn.XLOOKUP(B:B,DROPLIST!G:G,DROPLIST!H:H) &amp; RIGHT(C801,3) &amp; "-" &amp; RIGHT(D801,5) &amp; "-" &amp; IFERROR(LEFT(#REF!, FIND(" ",#REF!)-1),#REF!) &amp; "-" &amp; _xlfn.XLOOKUP(L:L,DROPLIST!D:D,DROPLIST!E:E)</f>
        <v>#REF!</v>
      </c>
      <c r="R801" s="88" t="str">
        <f>IF(N:N&lt;&gt;"APROVADO","N/A",IF(IFERROR(_xlfn.XLOOKUP(P:P,PROJETOS!A:A,PROJETOS!A:A),"INSERIR ID DE PROJETO")="INSERIR ID DE PROJETO","INSERIR ID DE PROJETO","PROJETO INSERIDO"))</f>
        <v>N/A</v>
      </c>
    </row>
    <row r="802" spans="1:18" ht="20.100000000000001" customHeight="1" thickTop="1" thickBot="1" x14ac:dyDescent="0.3">
      <c r="A802" s="109"/>
      <c r="B802" s="84"/>
      <c r="C802" s="84"/>
      <c r="D802" s="115"/>
      <c r="E802" s="132" cm="1">
        <f t="array" ref="E802">_xlfn.XLOOKUP(D802,Tabela2[[#All],[SAP Code]],Tabela2[[#All],[Supplier Name]])</f>
        <v>0</v>
      </c>
      <c r="F802" s="85"/>
      <c r="G802" s="120">
        <v>0</v>
      </c>
      <c r="H802" s="86"/>
      <c r="I802" s="86">
        <v>0</v>
      </c>
      <c r="J802" s="87">
        <f t="shared" si="34"/>
        <v>0</v>
      </c>
      <c r="K802" s="87">
        <f t="shared" si="35"/>
        <v>0</v>
      </c>
      <c r="L802" s="85"/>
      <c r="M802" s="85"/>
      <c r="N802" s="85"/>
      <c r="O802" s="109"/>
      <c r="P802" s="88" t="str">
        <f>IF(D:D&gt;800000000,_xlfn.XLOOKUP(B:B,DROPLIST!G:G,DROPLIST!H:H)&amp;RIGHT(C802,3)&amp;"-"&amp;RIGHT(D802,5),_xlfn.XLOOKUP(B:B,DROPLIST!G:G,DROPLIST!H:H)&amp;RIGHT(C802,3)&amp;"-"&amp;_xlfn.XLOOKUP(D:D,Tabela2[SAP Code],Tabela2[Coluna1]))</f>
        <v>-</v>
      </c>
      <c r="Q802" s="88" t="e">
        <f>_xlfn.XLOOKUP(B:B,DROPLIST!G:G,DROPLIST!H:H) &amp; RIGHT(C802,3) &amp; "-" &amp; RIGHT(D802,5) &amp; "-" &amp; IFERROR(LEFT(#REF!, FIND(" ",#REF!)-1),#REF!) &amp; "-" &amp; _xlfn.XLOOKUP(L:L,DROPLIST!D:D,DROPLIST!E:E)</f>
        <v>#REF!</v>
      </c>
      <c r="R802" s="88" t="str">
        <f>IF(N:N&lt;&gt;"APROVADO","N/A",IF(IFERROR(_xlfn.XLOOKUP(P:P,PROJETOS!A:A,PROJETOS!A:A),"INSERIR ID DE PROJETO")="INSERIR ID DE PROJETO","INSERIR ID DE PROJETO","PROJETO INSERIDO"))</f>
        <v>N/A</v>
      </c>
    </row>
    <row r="803" spans="1:18" ht="20.100000000000001" customHeight="1" thickTop="1" thickBot="1" x14ac:dyDescent="0.3">
      <c r="A803" s="109"/>
      <c r="B803" s="84"/>
      <c r="C803" s="84"/>
      <c r="D803" s="115"/>
      <c r="E803" s="132" cm="1">
        <f t="array" ref="E803">_xlfn.XLOOKUP(D803,Tabela2[[#All],[SAP Code]],Tabela2[[#All],[Supplier Name]])</f>
        <v>0</v>
      </c>
      <c r="F803" s="85"/>
      <c r="G803" s="120">
        <v>0</v>
      </c>
      <c r="H803" s="86"/>
      <c r="I803" s="86">
        <v>0</v>
      </c>
      <c r="J803" s="87">
        <f t="shared" si="34"/>
        <v>0</v>
      </c>
      <c r="K803" s="87">
        <f t="shared" si="35"/>
        <v>0</v>
      </c>
      <c r="L803" s="85"/>
      <c r="M803" s="85"/>
      <c r="N803" s="85"/>
      <c r="O803" s="109"/>
      <c r="P803" s="88" t="str">
        <f>IF(D:D&gt;800000000,_xlfn.XLOOKUP(B:B,DROPLIST!G:G,DROPLIST!H:H)&amp;RIGHT(C803,3)&amp;"-"&amp;RIGHT(D803,5),_xlfn.XLOOKUP(B:B,DROPLIST!G:G,DROPLIST!H:H)&amp;RIGHT(C803,3)&amp;"-"&amp;_xlfn.XLOOKUP(D:D,Tabela2[SAP Code],Tabela2[Coluna1]))</f>
        <v>-</v>
      </c>
      <c r="Q803" s="88" t="e">
        <f>_xlfn.XLOOKUP(B:B,DROPLIST!G:G,DROPLIST!H:H) &amp; RIGHT(C803,3) &amp; "-" &amp; RIGHT(D803,5) &amp; "-" &amp; IFERROR(LEFT(#REF!, FIND(" ",#REF!)-1),#REF!) &amp; "-" &amp; _xlfn.XLOOKUP(L:L,DROPLIST!D:D,DROPLIST!E:E)</f>
        <v>#REF!</v>
      </c>
      <c r="R803" s="88" t="str">
        <f>IF(N:N&lt;&gt;"APROVADO","N/A",IF(IFERROR(_xlfn.XLOOKUP(P:P,PROJETOS!A:A,PROJETOS!A:A),"INSERIR ID DE PROJETO")="INSERIR ID DE PROJETO","INSERIR ID DE PROJETO","PROJETO INSERIDO"))</f>
        <v>N/A</v>
      </c>
    </row>
    <row r="804" spans="1:18" ht="20.100000000000001" customHeight="1" thickTop="1" thickBot="1" x14ac:dyDescent="0.3">
      <c r="A804" s="109"/>
      <c r="B804" s="84"/>
      <c r="C804" s="84"/>
      <c r="D804" s="115"/>
      <c r="E804" s="132" cm="1">
        <f t="array" ref="E804">_xlfn.XLOOKUP(D804,Tabela2[[#All],[SAP Code]],Tabela2[[#All],[Supplier Name]])</f>
        <v>0</v>
      </c>
      <c r="F804" s="85"/>
      <c r="G804" s="120">
        <v>0</v>
      </c>
      <c r="H804" s="86"/>
      <c r="I804" s="86">
        <v>0</v>
      </c>
      <c r="J804" s="87">
        <f t="shared" si="34"/>
        <v>0</v>
      </c>
      <c r="K804" s="87">
        <f t="shared" si="35"/>
        <v>0</v>
      </c>
      <c r="L804" s="85"/>
      <c r="M804" s="85"/>
      <c r="N804" s="85"/>
      <c r="O804" s="109"/>
      <c r="P804" s="88" t="str">
        <f>IF(D:D&gt;800000000,_xlfn.XLOOKUP(B:B,DROPLIST!G:G,DROPLIST!H:H)&amp;RIGHT(C804,3)&amp;"-"&amp;RIGHT(D804,5),_xlfn.XLOOKUP(B:B,DROPLIST!G:G,DROPLIST!H:H)&amp;RIGHT(C804,3)&amp;"-"&amp;_xlfn.XLOOKUP(D:D,Tabela2[SAP Code],Tabela2[Coluna1]))</f>
        <v>-</v>
      </c>
      <c r="Q804" s="88" t="e">
        <f>_xlfn.XLOOKUP(B:B,DROPLIST!G:G,DROPLIST!H:H) &amp; RIGHT(C804,3) &amp; "-" &amp; RIGHT(D804,5) &amp; "-" &amp; IFERROR(LEFT(#REF!, FIND(" ",#REF!)-1),#REF!) &amp; "-" &amp; _xlfn.XLOOKUP(L:L,DROPLIST!D:D,DROPLIST!E:E)</f>
        <v>#REF!</v>
      </c>
      <c r="R804" s="88" t="str">
        <f>IF(N:N&lt;&gt;"APROVADO","N/A",IF(IFERROR(_xlfn.XLOOKUP(P:P,PROJETOS!A:A,PROJETOS!A:A),"INSERIR ID DE PROJETO")="INSERIR ID DE PROJETO","INSERIR ID DE PROJETO","PROJETO INSERIDO"))</f>
        <v>N/A</v>
      </c>
    </row>
    <row r="805" spans="1:18" ht="20.100000000000001" customHeight="1" thickTop="1" thickBot="1" x14ac:dyDescent="0.3">
      <c r="A805" s="109"/>
      <c r="B805" s="84"/>
      <c r="C805" s="84"/>
      <c r="D805" s="115"/>
      <c r="E805" s="132" cm="1">
        <f t="array" ref="E805">_xlfn.XLOOKUP(D805,Tabela2[[#All],[SAP Code]],Tabela2[[#All],[Supplier Name]])</f>
        <v>0</v>
      </c>
      <c r="F805" s="85"/>
      <c r="G805" s="120">
        <v>0</v>
      </c>
      <c r="H805" s="86"/>
      <c r="I805" s="86">
        <v>0</v>
      </c>
      <c r="J805" s="87">
        <f t="shared" si="34"/>
        <v>0</v>
      </c>
      <c r="K805" s="87">
        <f t="shared" si="35"/>
        <v>0</v>
      </c>
      <c r="L805" s="85"/>
      <c r="M805" s="85"/>
      <c r="N805" s="85"/>
      <c r="O805" s="109"/>
      <c r="P805" s="88" t="str">
        <f>IF(D:D&gt;800000000,_xlfn.XLOOKUP(B:B,DROPLIST!G:G,DROPLIST!H:H)&amp;RIGHT(C805,3)&amp;"-"&amp;RIGHT(D805,5),_xlfn.XLOOKUP(B:B,DROPLIST!G:G,DROPLIST!H:H)&amp;RIGHT(C805,3)&amp;"-"&amp;_xlfn.XLOOKUP(D:D,Tabela2[SAP Code],Tabela2[Coluna1]))</f>
        <v>-</v>
      </c>
      <c r="Q805" s="88" t="e">
        <f>_xlfn.XLOOKUP(B:B,DROPLIST!G:G,DROPLIST!H:H) &amp; RIGHT(C805,3) &amp; "-" &amp; RIGHT(D805,5) &amp; "-" &amp; IFERROR(LEFT(#REF!, FIND(" ",#REF!)-1),#REF!) &amp; "-" &amp; _xlfn.XLOOKUP(L:L,DROPLIST!D:D,DROPLIST!E:E)</f>
        <v>#REF!</v>
      </c>
      <c r="R805" s="88" t="str">
        <f>IF(N:N&lt;&gt;"APROVADO","N/A",IF(IFERROR(_xlfn.XLOOKUP(P:P,PROJETOS!A:A,PROJETOS!A:A),"INSERIR ID DE PROJETO")="INSERIR ID DE PROJETO","INSERIR ID DE PROJETO","PROJETO INSERIDO"))</f>
        <v>N/A</v>
      </c>
    </row>
    <row r="806" spans="1:18" ht="20.100000000000001" customHeight="1" thickTop="1" thickBot="1" x14ac:dyDescent="0.3">
      <c r="A806" s="109"/>
      <c r="B806" s="84"/>
      <c r="C806" s="84"/>
      <c r="D806" s="115"/>
      <c r="E806" s="132" cm="1">
        <f t="array" ref="E806">_xlfn.XLOOKUP(D806,Tabela2[[#All],[SAP Code]],Tabela2[[#All],[Supplier Name]])</f>
        <v>0</v>
      </c>
      <c r="F806" s="85"/>
      <c r="G806" s="120">
        <v>0</v>
      </c>
      <c r="H806" s="86"/>
      <c r="I806" s="86">
        <v>0</v>
      </c>
      <c r="J806" s="87">
        <f t="shared" si="34"/>
        <v>0</v>
      </c>
      <c r="K806" s="87">
        <f t="shared" si="35"/>
        <v>0</v>
      </c>
      <c r="L806" s="85"/>
      <c r="M806" s="85"/>
      <c r="N806" s="85"/>
      <c r="O806" s="109"/>
      <c r="P806" s="88" t="str">
        <f>IF(D:D&gt;800000000,_xlfn.XLOOKUP(B:B,DROPLIST!G:G,DROPLIST!H:H)&amp;RIGHT(C806,3)&amp;"-"&amp;RIGHT(D806,5),_xlfn.XLOOKUP(B:B,DROPLIST!G:G,DROPLIST!H:H)&amp;RIGHT(C806,3)&amp;"-"&amp;_xlfn.XLOOKUP(D:D,Tabela2[SAP Code],Tabela2[Coluna1]))</f>
        <v>-</v>
      </c>
      <c r="Q806" s="88" t="e">
        <f>_xlfn.XLOOKUP(B:B,DROPLIST!G:G,DROPLIST!H:H) &amp; RIGHT(C806,3) &amp; "-" &amp; RIGHT(D806,5) &amp; "-" &amp; IFERROR(LEFT(#REF!, FIND(" ",#REF!)-1),#REF!) &amp; "-" &amp; _xlfn.XLOOKUP(L:L,DROPLIST!D:D,DROPLIST!E:E)</f>
        <v>#REF!</v>
      </c>
      <c r="R806" s="88" t="str">
        <f>IF(N:N&lt;&gt;"APROVADO","N/A",IF(IFERROR(_xlfn.XLOOKUP(P:P,PROJETOS!A:A,PROJETOS!A:A),"INSERIR ID DE PROJETO")="INSERIR ID DE PROJETO","INSERIR ID DE PROJETO","PROJETO INSERIDO"))</f>
        <v>N/A</v>
      </c>
    </row>
    <row r="807" spans="1:18" ht="20.100000000000001" customHeight="1" thickTop="1" thickBot="1" x14ac:dyDescent="0.3">
      <c r="A807" s="109"/>
      <c r="B807" s="84"/>
      <c r="C807" s="84"/>
      <c r="D807" s="115"/>
      <c r="E807" s="132" cm="1">
        <f t="array" ref="E807">_xlfn.XLOOKUP(D807,Tabela2[[#All],[SAP Code]],Tabela2[[#All],[Supplier Name]])</f>
        <v>0</v>
      </c>
      <c r="F807" s="85"/>
      <c r="G807" s="120">
        <v>0</v>
      </c>
      <c r="H807" s="86"/>
      <c r="I807" s="86">
        <v>0</v>
      </c>
      <c r="J807" s="87">
        <f t="shared" si="34"/>
        <v>0</v>
      </c>
      <c r="K807" s="87">
        <f t="shared" si="35"/>
        <v>0</v>
      </c>
      <c r="L807" s="85"/>
      <c r="M807" s="85"/>
      <c r="N807" s="85"/>
      <c r="O807" s="109"/>
      <c r="P807" s="88" t="str">
        <f>IF(D:D&gt;800000000,_xlfn.XLOOKUP(B:B,DROPLIST!G:G,DROPLIST!H:H)&amp;RIGHT(C807,3)&amp;"-"&amp;RIGHT(D807,5),_xlfn.XLOOKUP(B:B,DROPLIST!G:G,DROPLIST!H:H)&amp;RIGHT(C807,3)&amp;"-"&amp;_xlfn.XLOOKUP(D:D,Tabela2[SAP Code],Tabela2[Coluna1]))</f>
        <v>-</v>
      </c>
      <c r="Q807" s="88" t="e">
        <f>_xlfn.XLOOKUP(B:B,DROPLIST!G:G,DROPLIST!H:H) &amp; RIGHT(C807,3) &amp; "-" &amp; RIGHT(D807,5) &amp; "-" &amp; IFERROR(LEFT(#REF!, FIND(" ",#REF!)-1),#REF!) &amp; "-" &amp; _xlfn.XLOOKUP(L:L,DROPLIST!D:D,DROPLIST!E:E)</f>
        <v>#REF!</v>
      </c>
      <c r="R807" s="88" t="str">
        <f>IF(N:N&lt;&gt;"APROVADO","N/A",IF(IFERROR(_xlfn.XLOOKUP(P:P,PROJETOS!A:A,PROJETOS!A:A),"INSERIR ID DE PROJETO")="INSERIR ID DE PROJETO","INSERIR ID DE PROJETO","PROJETO INSERIDO"))</f>
        <v>N/A</v>
      </c>
    </row>
    <row r="808" spans="1:18" ht="20.100000000000001" customHeight="1" thickTop="1" thickBot="1" x14ac:dyDescent="0.3">
      <c r="A808" s="109"/>
      <c r="B808" s="84"/>
      <c r="C808" s="84"/>
      <c r="D808" s="115"/>
      <c r="E808" s="132" cm="1">
        <f t="array" ref="E808">_xlfn.XLOOKUP(D808,Tabela2[[#All],[SAP Code]],Tabela2[[#All],[Supplier Name]])</f>
        <v>0</v>
      </c>
      <c r="F808" s="85"/>
      <c r="G808" s="120">
        <v>0</v>
      </c>
      <c r="H808" s="86"/>
      <c r="I808" s="86">
        <v>0</v>
      </c>
      <c r="J808" s="87">
        <f t="shared" si="34"/>
        <v>0</v>
      </c>
      <c r="K808" s="87">
        <f t="shared" si="35"/>
        <v>0</v>
      </c>
      <c r="L808" s="85"/>
      <c r="M808" s="85"/>
      <c r="N808" s="85"/>
      <c r="O808" s="109"/>
      <c r="P808" s="88" t="str">
        <f>IF(D:D&gt;800000000,_xlfn.XLOOKUP(B:B,DROPLIST!G:G,DROPLIST!H:H)&amp;RIGHT(C808,3)&amp;"-"&amp;RIGHT(D808,5),_xlfn.XLOOKUP(B:B,DROPLIST!G:G,DROPLIST!H:H)&amp;RIGHT(C808,3)&amp;"-"&amp;_xlfn.XLOOKUP(D:D,Tabela2[SAP Code],Tabela2[Coluna1]))</f>
        <v>-</v>
      </c>
      <c r="Q808" s="88" t="e">
        <f>_xlfn.XLOOKUP(B:B,DROPLIST!G:G,DROPLIST!H:H) &amp; RIGHT(C808,3) &amp; "-" &amp; RIGHT(D808,5) &amp; "-" &amp; IFERROR(LEFT(#REF!, FIND(" ",#REF!)-1),#REF!) &amp; "-" &amp; _xlfn.XLOOKUP(L:L,DROPLIST!D:D,DROPLIST!E:E)</f>
        <v>#REF!</v>
      </c>
      <c r="R808" s="88" t="str">
        <f>IF(N:N&lt;&gt;"APROVADO","N/A",IF(IFERROR(_xlfn.XLOOKUP(P:P,PROJETOS!A:A,PROJETOS!A:A),"INSERIR ID DE PROJETO")="INSERIR ID DE PROJETO","INSERIR ID DE PROJETO","PROJETO INSERIDO"))</f>
        <v>N/A</v>
      </c>
    </row>
    <row r="809" spans="1:18" ht="20.100000000000001" customHeight="1" thickTop="1" thickBot="1" x14ac:dyDescent="0.3">
      <c r="A809" s="109"/>
      <c r="B809" s="84"/>
      <c r="C809" s="84"/>
      <c r="D809" s="115"/>
      <c r="E809" s="132" cm="1">
        <f t="array" ref="E809">_xlfn.XLOOKUP(D809,Tabela2[[#All],[SAP Code]],Tabela2[[#All],[Supplier Name]])</f>
        <v>0</v>
      </c>
      <c r="F809" s="85"/>
      <c r="G809" s="120">
        <v>0</v>
      </c>
      <c r="H809" s="86"/>
      <c r="I809" s="86">
        <v>0</v>
      </c>
      <c r="J809" s="87">
        <f t="shared" si="34"/>
        <v>0</v>
      </c>
      <c r="K809" s="87">
        <f t="shared" si="35"/>
        <v>0</v>
      </c>
      <c r="L809" s="85"/>
      <c r="M809" s="85"/>
      <c r="N809" s="85"/>
      <c r="O809" s="109"/>
      <c r="P809" s="88" t="str">
        <f>IF(D:D&gt;800000000,_xlfn.XLOOKUP(B:B,DROPLIST!G:G,DROPLIST!H:H)&amp;RIGHT(C809,3)&amp;"-"&amp;RIGHT(D809,5),_xlfn.XLOOKUP(B:B,DROPLIST!G:G,DROPLIST!H:H)&amp;RIGHT(C809,3)&amp;"-"&amp;_xlfn.XLOOKUP(D:D,Tabela2[SAP Code],Tabela2[Coluna1]))</f>
        <v>-</v>
      </c>
      <c r="Q809" s="88" t="e">
        <f>_xlfn.XLOOKUP(B:B,DROPLIST!G:G,DROPLIST!H:H) &amp; RIGHT(C809,3) &amp; "-" &amp; RIGHT(D809,5) &amp; "-" &amp; IFERROR(LEFT(#REF!, FIND(" ",#REF!)-1),#REF!) &amp; "-" &amp; _xlfn.XLOOKUP(L:L,DROPLIST!D:D,DROPLIST!E:E)</f>
        <v>#REF!</v>
      </c>
      <c r="R809" s="88" t="str">
        <f>IF(N:N&lt;&gt;"APROVADO","N/A",IF(IFERROR(_xlfn.XLOOKUP(P:P,PROJETOS!A:A,PROJETOS!A:A),"INSERIR ID DE PROJETO")="INSERIR ID DE PROJETO","INSERIR ID DE PROJETO","PROJETO INSERIDO"))</f>
        <v>N/A</v>
      </c>
    </row>
    <row r="810" spans="1:18" ht="20.100000000000001" customHeight="1" thickTop="1" thickBot="1" x14ac:dyDescent="0.3">
      <c r="A810" s="109"/>
      <c r="B810" s="84"/>
      <c r="C810" s="84"/>
      <c r="D810" s="115"/>
      <c r="E810" s="132" cm="1">
        <f t="array" ref="E810">_xlfn.XLOOKUP(D810,Tabela2[[#All],[SAP Code]],Tabela2[[#All],[Supplier Name]])</f>
        <v>0</v>
      </c>
      <c r="F810" s="85"/>
      <c r="G810" s="120">
        <v>0</v>
      </c>
      <c r="H810" s="86"/>
      <c r="I810" s="86">
        <v>0</v>
      </c>
      <c r="J810" s="87">
        <f t="shared" si="34"/>
        <v>0</v>
      </c>
      <c r="K810" s="87">
        <f t="shared" si="35"/>
        <v>0</v>
      </c>
      <c r="L810" s="85"/>
      <c r="M810" s="85"/>
      <c r="N810" s="85"/>
      <c r="O810" s="109"/>
      <c r="P810" s="88" t="str">
        <f>IF(D:D&gt;800000000,_xlfn.XLOOKUP(B:B,DROPLIST!G:G,DROPLIST!H:H)&amp;RIGHT(C810,3)&amp;"-"&amp;RIGHT(D810,5),_xlfn.XLOOKUP(B:B,DROPLIST!G:G,DROPLIST!H:H)&amp;RIGHT(C810,3)&amp;"-"&amp;_xlfn.XLOOKUP(D:D,Tabela2[SAP Code],Tabela2[Coluna1]))</f>
        <v>-</v>
      </c>
      <c r="Q810" s="88" t="e">
        <f>_xlfn.XLOOKUP(B:B,DROPLIST!G:G,DROPLIST!H:H) &amp; RIGHT(C810,3) &amp; "-" &amp; RIGHT(D810,5) &amp; "-" &amp; IFERROR(LEFT(#REF!, FIND(" ",#REF!)-1),#REF!) &amp; "-" &amp; _xlfn.XLOOKUP(L:L,DROPLIST!D:D,DROPLIST!E:E)</f>
        <v>#REF!</v>
      </c>
      <c r="R810" s="88" t="str">
        <f>IF(N:N&lt;&gt;"APROVADO","N/A",IF(IFERROR(_xlfn.XLOOKUP(P:P,PROJETOS!A:A,PROJETOS!A:A),"INSERIR ID DE PROJETO")="INSERIR ID DE PROJETO","INSERIR ID DE PROJETO","PROJETO INSERIDO"))</f>
        <v>N/A</v>
      </c>
    </row>
    <row r="811" spans="1:18" ht="20.100000000000001" customHeight="1" thickTop="1" thickBot="1" x14ac:dyDescent="0.3">
      <c r="A811" s="109"/>
      <c r="B811" s="84"/>
      <c r="C811" s="84"/>
      <c r="D811" s="115"/>
      <c r="E811" s="132" cm="1">
        <f t="array" ref="E811">_xlfn.XLOOKUP(D811,Tabela2[[#All],[SAP Code]],Tabela2[[#All],[Supplier Name]])</f>
        <v>0</v>
      </c>
      <c r="F811" s="85"/>
      <c r="G811" s="120">
        <v>0</v>
      </c>
      <c r="H811" s="86"/>
      <c r="I811" s="86">
        <v>0</v>
      </c>
      <c r="J811" s="87">
        <f t="shared" si="34"/>
        <v>0</v>
      </c>
      <c r="K811" s="87">
        <f t="shared" si="35"/>
        <v>0</v>
      </c>
      <c r="L811" s="85"/>
      <c r="M811" s="85"/>
      <c r="N811" s="85"/>
      <c r="O811" s="109"/>
      <c r="P811" s="88" t="str">
        <f>IF(D:D&gt;800000000,_xlfn.XLOOKUP(B:B,DROPLIST!G:G,DROPLIST!H:H)&amp;RIGHT(C811,3)&amp;"-"&amp;RIGHT(D811,5),_xlfn.XLOOKUP(B:B,DROPLIST!G:G,DROPLIST!H:H)&amp;RIGHT(C811,3)&amp;"-"&amp;_xlfn.XLOOKUP(D:D,Tabela2[SAP Code],Tabela2[Coluna1]))</f>
        <v>-</v>
      </c>
      <c r="Q811" s="88" t="e">
        <f>_xlfn.XLOOKUP(B:B,DROPLIST!G:G,DROPLIST!H:H) &amp; RIGHT(C811,3) &amp; "-" &amp; RIGHT(D811,5) &amp; "-" &amp; IFERROR(LEFT(#REF!, FIND(" ",#REF!)-1),#REF!) &amp; "-" &amp; _xlfn.XLOOKUP(L:L,DROPLIST!D:D,DROPLIST!E:E)</f>
        <v>#REF!</v>
      </c>
      <c r="R811" s="88" t="str">
        <f>IF(N:N&lt;&gt;"APROVADO","N/A",IF(IFERROR(_xlfn.XLOOKUP(P:P,PROJETOS!A:A,PROJETOS!A:A),"INSERIR ID DE PROJETO")="INSERIR ID DE PROJETO","INSERIR ID DE PROJETO","PROJETO INSERIDO"))</f>
        <v>N/A</v>
      </c>
    </row>
    <row r="812" spans="1:18" ht="20.100000000000001" customHeight="1" thickTop="1" thickBot="1" x14ac:dyDescent="0.3">
      <c r="A812" s="109"/>
      <c r="B812" s="84"/>
      <c r="C812" s="84"/>
      <c r="D812" s="115"/>
      <c r="E812" s="132" cm="1">
        <f t="array" ref="E812">_xlfn.XLOOKUP(D812,Tabela2[[#All],[SAP Code]],Tabela2[[#All],[Supplier Name]])</f>
        <v>0</v>
      </c>
      <c r="F812" s="85"/>
      <c r="G812" s="120">
        <v>0</v>
      </c>
      <c r="H812" s="86"/>
      <c r="I812" s="86">
        <v>0</v>
      </c>
      <c r="J812" s="87">
        <f t="shared" si="34"/>
        <v>0</v>
      </c>
      <c r="K812" s="87">
        <f t="shared" si="35"/>
        <v>0</v>
      </c>
      <c r="L812" s="85"/>
      <c r="M812" s="85"/>
      <c r="N812" s="85"/>
      <c r="O812" s="109"/>
      <c r="P812" s="88" t="str">
        <f>IF(D:D&gt;800000000,_xlfn.XLOOKUP(B:B,DROPLIST!G:G,DROPLIST!H:H)&amp;RIGHT(C812,3)&amp;"-"&amp;RIGHT(D812,5),_xlfn.XLOOKUP(B:B,DROPLIST!G:G,DROPLIST!H:H)&amp;RIGHT(C812,3)&amp;"-"&amp;_xlfn.XLOOKUP(D:D,Tabela2[SAP Code],Tabela2[Coluna1]))</f>
        <v>-</v>
      </c>
      <c r="Q812" s="88" t="e">
        <f>_xlfn.XLOOKUP(B:B,DROPLIST!G:G,DROPLIST!H:H) &amp; RIGHT(C812,3) &amp; "-" &amp; RIGHT(D812,5) &amp; "-" &amp; IFERROR(LEFT(#REF!, FIND(" ",#REF!)-1),#REF!) &amp; "-" &amp; _xlfn.XLOOKUP(L:L,DROPLIST!D:D,DROPLIST!E:E)</f>
        <v>#REF!</v>
      </c>
      <c r="R812" s="88" t="str">
        <f>IF(N:N&lt;&gt;"APROVADO","N/A",IF(IFERROR(_xlfn.XLOOKUP(P:P,PROJETOS!A:A,PROJETOS!A:A),"INSERIR ID DE PROJETO")="INSERIR ID DE PROJETO","INSERIR ID DE PROJETO","PROJETO INSERIDO"))</f>
        <v>N/A</v>
      </c>
    </row>
    <row r="813" spans="1:18" ht="20.100000000000001" customHeight="1" thickTop="1" thickBot="1" x14ac:dyDescent="0.3">
      <c r="A813" s="109"/>
      <c r="B813" s="84"/>
      <c r="C813" s="84"/>
      <c r="D813" s="115"/>
      <c r="E813" s="132" cm="1">
        <f t="array" ref="E813">_xlfn.XLOOKUP(D813,Tabela2[[#All],[SAP Code]],Tabela2[[#All],[Supplier Name]])</f>
        <v>0</v>
      </c>
      <c r="F813" s="85"/>
      <c r="G813" s="120">
        <v>0</v>
      </c>
      <c r="H813" s="86"/>
      <c r="I813" s="86">
        <v>0</v>
      </c>
      <c r="J813" s="87">
        <f t="shared" si="34"/>
        <v>0</v>
      </c>
      <c r="K813" s="87">
        <f t="shared" si="35"/>
        <v>0</v>
      </c>
      <c r="L813" s="85"/>
      <c r="M813" s="85"/>
      <c r="N813" s="85"/>
      <c r="O813" s="109"/>
      <c r="P813" s="88" t="str">
        <f>IF(D:D&gt;800000000,_xlfn.XLOOKUP(B:B,DROPLIST!G:G,DROPLIST!H:H)&amp;RIGHT(C813,3)&amp;"-"&amp;RIGHT(D813,5),_xlfn.XLOOKUP(B:B,DROPLIST!G:G,DROPLIST!H:H)&amp;RIGHT(C813,3)&amp;"-"&amp;_xlfn.XLOOKUP(D:D,Tabela2[SAP Code],Tabela2[Coluna1]))</f>
        <v>-</v>
      </c>
      <c r="Q813" s="88" t="e">
        <f>_xlfn.XLOOKUP(B:B,DROPLIST!G:G,DROPLIST!H:H) &amp; RIGHT(C813,3) &amp; "-" &amp; RIGHT(D813,5) &amp; "-" &amp; IFERROR(LEFT(#REF!, FIND(" ",#REF!)-1),#REF!) &amp; "-" &amp; _xlfn.XLOOKUP(L:L,DROPLIST!D:D,DROPLIST!E:E)</f>
        <v>#REF!</v>
      </c>
      <c r="R813" s="88" t="str">
        <f>IF(N:N&lt;&gt;"APROVADO","N/A",IF(IFERROR(_xlfn.XLOOKUP(P:P,PROJETOS!A:A,PROJETOS!A:A),"INSERIR ID DE PROJETO")="INSERIR ID DE PROJETO","INSERIR ID DE PROJETO","PROJETO INSERIDO"))</f>
        <v>N/A</v>
      </c>
    </row>
    <row r="814" spans="1:18" ht="20.100000000000001" customHeight="1" thickTop="1" thickBot="1" x14ac:dyDescent="0.3">
      <c r="A814" s="109"/>
      <c r="B814" s="84"/>
      <c r="C814" s="84"/>
      <c r="D814" s="115"/>
      <c r="E814" s="132" cm="1">
        <f t="array" ref="E814">_xlfn.XLOOKUP(D814,Tabela2[[#All],[SAP Code]],Tabela2[[#All],[Supplier Name]])</f>
        <v>0</v>
      </c>
      <c r="F814" s="85"/>
      <c r="G814" s="120">
        <v>0</v>
      </c>
      <c r="H814" s="86"/>
      <c r="I814" s="86">
        <v>0</v>
      </c>
      <c r="J814" s="87">
        <f t="shared" si="34"/>
        <v>0</v>
      </c>
      <c r="K814" s="87">
        <f t="shared" si="35"/>
        <v>0</v>
      </c>
      <c r="L814" s="85"/>
      <c r="M814" s="85"/>
      <c r="N814" s="85"/>
      <c r="O814" s="109"/>
      <c r="P814" s="88" t="str">
        <f>IF(D:D&gt;800000000,_xlfn.XLOOKUP(B:B,DROPLIST!G:G,DROPLIST!H:H)&amp;RIGHT(C814,3)&amp;"-"&amp;RIGHT(D814,5),_xlfn.XLOOKUP(B:B,DROPLIST!G:G,DROPLIST!H:H)&amp;RIGHT(C814,3)&amp;"-"&amp;_xlfn.XLOOKUP(D:D,Tabela2[SAP Code],Tabela2[Coluna1]))</f>
        <v>-</v>
      </c>
      <c r="Q814" s="88" t="e">
        <f>_xlfn.XLOOKUP(B:B,DROPLIST!G:G,DROPLIST!H:H) &amp; RIGHT(C814,3) &amp; "-" &amp; RIGHT(D814,5) &amp; "-" &amp; IFERROR(LEFT(#REF!, FIND(" ",#REF!)-1),#REF!) &amp; "-" &amp; _xlfn.XLOOKUP(L:L,DROPLIST!D:D,DROPLIST!E:E)</f>
        <v>#REF!</v>
      </c>
      <c r="R814" s="88" t="str">
        <f>IF(N:N&lt;&gt;"APROVADO","N/A",IF(IFERROR(_xlfn.XLOOKUP(P:P,PROJETOS!A:A,PROJETOS!A:A),"INSERIR ID DE PROJETO")="INSERIR ID DE PROJETO","INSERIR ID DE PROJETO","PROJETO INSERIDO"))</f>
        <v>N/A</v>
      </c>
    </row>
    <row r="815" spans="1:18" ht="20.100000000000001" customHeight="1" thickTop="1" thickBot="1" x14ac:dyDescent="0.3">
      <c r="A815" s="109"/>
      <c r="B815" s="84"/>
      <c r="C815" s="84"/>
      <c r="D815" s="115"/>
      <c r="E815" s="132" cm="1">
        <f t="array" ref="E815">_xlfn.XLOOKUP(D815,Tabela2[[#All],[SAP Code]],Tabela2[[#All],[Supplier Name]])</f>
        <v>0</v>
      </c>
      <c r="F815" s="85"/>
      <c r="G815" s="120">
        <v>0</v>
      </c>
      <c r="H815" s="86"/>
      <c r="I815" s="86">
        <v>0</v>
      </c>
      <c r="J815" s="87">
        <f t="shared" si="34"/>
        <v>0</v>
      </c>
      <c r="K815" s="87">
        <f t="shared" si="35"/>
        <v>0</v>
      </c>
      <c r="L815" s="85"/>
      <c r="M815" s="85"/>
      <c r="N815" s="85"/>
      <c r="O815" s="109"/>
      <c r="P815" s="88" t="str">
        <f>IF(D:D&gt;800000000,_xlfn.XLOOKUP(B:B,DROPLIST!G:G,DROPLIST!H:H)&amp;RIGHT(C815,3)&amp;"-"&amp;RIGHT(D815,5),_xlfn.XLOOKUP(B:B,DROPLIST!G:G,DROPLIST!H:H)&amp;RIGHT(C815,3)&amp;"-"&amp;_xlfn.XLOOKUP(D:D,Tabela2[SAP Code],Tabela2[Coluna1]))</f>
        <v>-</v>
      </c>
      <c r="Q815" s="88" t="e">
        <f>_xlfn.XLOOKUP(B:B,DROPLIST!G:G,DROPLIST!H:H) &amp; RIGHT(C815,3) &amp; "-" &amp; RIGHT(D815,5) &amp; "-" &amp; IFERROR(LEFT(#REF!, FIND(" ",#REF!)-1),#REF!) &amp; "-" &amp; _xlfn.XLOOKUP(L:L,DROPLIST!D:D,DROPLIST!E:E)</f>
        <v>#REF!</v>
      </c>
      <c r="R815" s="88" t="str">
        <f>IF(N:N&lt;&gt;"APROVADO","N/A",IF(IFERROR(_xlfn.XLOOKUP(P:P,PROJETOS!A:A,PROJETOS!A:A),"INSERIR ID DE PROJETO")="INSERIR ID DE PROJETO","INSERIR ID DE PROJETO","PROJETO INSERIDO"))</f>
        <v>N/A</v>
      </c>
    </row>
    <row r="816" spans="1:18" ht="20.100000000000001" customHeight="1" thickTop="1" thickBot="1" x14ac:dyDescent="0.3">
      <c r="A816" s="109"/>
      <c r="B816" s="84"/>
      <c r="C816" s="84"/>
      <c r="D816" s="115"/>
      <c r="E816" s="132" cm="1">
        <f t="array" ref="E816">_xlfn.XLOOKUP(D816,Tabela2[[#All],[SAP Code]],Tabela2[[#All],[Supplier Name]])</f>
        <v>0</v>
      </c>
      <c r="F816" s="85"/>
      <c r="G816" s="120">
        <v>0</v>
      </c>
      <c r="H816" s="86"/>
      <c r="I816" s="86">
        <v>0</v>
      </c>
      <c r="J816" s="87">
        <f t="shared" si="34"/>
        <v>0</v>
      </c>
      <c r="K816" s="87">
        <f t="shared" si="35"/>
        <v>0</v>
      </c>
      <c r="L816" s="85"/>
      <c r="M816" s="85"/>
      <c r="N816" s="85"/>
      <c r="O816" s="109"/>
      <c r="P816" s="88" t="str">
        <f>IF(D:D&gt;800000000,_xlfn.XLOOKUP(B:B,DROPLIST!G:G,DROPLIST!H:H)&amp;RIGHT(C816,3)&amp;"-"&amp;RIGHT(D816,5),_xlfn.XLOOKUP(B:B,DROPLIST!G:G,DROPLIST!H:H)&amp;RIGHT(C816,3)&amp;"-"&amp;_xlfn.XLOOKUP(D:D,Tabela2[SAP Code],Tabela2[Coluna1]))</f>
        <v>-</v>
      </c>
      <c r="Q816" s="88" t="e">
        <f>_xlfn.XLOOKUP(B:B,DROPLIST!G:G,DROPLIST!H:H) &amp; RIGHT(C816,3) &amp; "-" &amp; RIGHT(D816,5) &amp; "-" &amp; IFERROR(LEFT(#REF!, FIND(" ",#REF!)-1),#REF!) &amp; "-" &amp; _xlfn.XLOOKUP(L:L,DROPLIST!D:D,DROPLIST!E:E)</f>
        <v>#REF!</v>
      </c>
      <c r="R816" s="88" t="str">
        <f>IF(N:N&lt;&gt;"APROVADO","N/A",IF(IFERROR(_xlfn.XLOOKUP(P:P,PROJETOS!A:A,PROJETOS!A:A),"INSERIR ID DE PROJETO")="INSERIR ID DE PROJETO","INSERIR ID DE PROJETO","PROJETO INSERIDO"))</f>
        <v>N/A</v>
      </c>
    </row>
    <row r="817" spans="1:18" ht="20.100000000000001" customHeight="1" thickTop="1" thickBot="1" x14ac:dyDescent="0.3">
      <c r="A817" s="109"/>
      <c r="B817" s="84"/>
      <c r="C817" s="84"/>
      <c r="D817" s="115"/>
      <c r="E817" s="132" cm="1">
        <f t="array" ref="E817">_xlfn.XLOOKUP(D817,Tabela2[[#All],[SAP Code]],Tabela2[[#All],[Supplier Name]])</f>
        <v>0</v>
      </c>
      <c r="F817" s="85"/>
      <c r="G817" s="120">
        <v>0</v>
      </c>
      <c r="H817" s="86"/>
      <c r="I817" s="86">
        <v>0</v>
      </c>
      <c r="J817" s="87">
        <f t="shared" si="34"/>
        <v>0</v>
      </c>
      <c r="K817" s="87">
        <f t="shared" si="35"/>
        <v>0</v>
      </c>
      <c r="L817" s="85"/>
      <c r="M817" s="85"/>
      <c r="N817" s="85"/>
      <c r="O817" s="109"/>
      <c r="P817" s="88" t="str">
        <f>IF(D:D&gt;800000000,_xlfn.XLOOKUP(B:B,DROPLIST!G:G,DROPLIST!H:H)&amp;RIGHT(C817,3)&amp;"-"&amp;RIGHT(D817,5),_xlfn.XLOOKUP(B:B,DROPLIST!G:G,DROPLIST!H:H)&amp;RIGHT(C817,3)&amp;"-"&amp;_xlfn.XLOOKUP(D:D,Tabela2[SAP Code],Tabela2[Coluna1]))</f>
        <v>-</v>
      </c>
      <c r="Q817" s="88" t="e">
        <f>_xlfn.XLOOKUP(B:B,DROPLIST!G:G,DROPLIST!H:H) &amp; RIGHT(C817,3) &amp; "-" &amp; RIGHT(D817,5) &amp; "-" &amp; IFERROR(LEFT(#REF!, FIND(" ",#REF!)-1),#REF!) &amp; "-" &amp; _xlfn.XLOOKUP(L:L,DROPLIST!D:D,DROPLIST!E:E)</f>
        <v>#REF!</v>
      </c>
      <c r="R817" s="88" t="str">
        <f>IF(N:N&lt;&gt;"APROVADO","N/A",IF(IFERROR(_xlfn.XLOOKUP(P:P,PROJETOS!A:A,PROJETOS!A:A),"INSERIR ID DE PROJETO")="INSERIR ID DE PROJETO","INSERIR ID DE PROJETO","PROJETO INSERIDO"))</f>
        <v>N/A</v>
      </c>
    </row>
    <row r="818" spans="1:18" ht="20.100000000000001" customHeight="1" thickTop="1" thickBot="1" x14ac:dyDescent="0.3">
      <c r="A818" s="109"/>
      <c r="B818" s="84"/>
      <c r="C818" s="84"/>
      <c r="D818" s="115"/>
      <c r="E818" s="132" cm="1">
        <f t="array" ref="E818">_xlfn.XLOOKUP(D818,Tabela2[[#All],[SAP Code]],Tabela2[[#All],[Supplier Name]])</f>
        <v>0</v>
      </c>
      <c r="F818" s="85"/>
      <c r="G818" s="120">
        <v>0</v>
      </c>
      <c r="H818" s="86"/>
      <c r="I818" s="86">
        <v>0</v>
      </c>
      <c r="J818" s="87">
        <f t="shared" si="34"/>
        <v>0</v>
      </c>
      <c r="K818" s="87">
        <f t="shared" si="35"/>
        <v>0</v>
      </c>
      <c r="L818" s="85"/>
      <c r="M818" s="85"/>
      <c r="N818" s="85"/>
      <c r="O818" s="109"/>
      <c r="P818" s="88" t="str">
        <f>IF(D:D&gt;800000000,_xlfn.XLOOKUP(B:B,DROPLIST!G:G,DROPLIST!H:H)&amp;RIGHT(C818,3)&amp;"-"&amp;RIGHT(D818,5),_xlfn.XLOOKUP(B:B,DROPLIST!G:G,DROPLIST!H:H)&amp;RIGHT(C818,3)&amp;"-"&amp;_xlfn.XLOOKUP(D:D,Tabela2[SAP Code],Tabela2[Coluna1]))</f>
        <v>-</v>
      </c>
      <c r="Q818" s="88" t="e">
        <f>_xlfn.XLOOKUP(B:B,DROPLIST!G:G,DROPLIST!H:H) &amp; RIGHT(C818,3) &amp; "-" &amp; RIGHT(D818,5) &amp; "-" &amp; IFERROR(LEFT(#REF!, FIND(" ",#REF!)-1),#REF!) &amp; "-" &amp; _xlfn.XLOOKUP(L:L,DROPLIST!D:D,DROPLIST!E:E)</f>
        <v>#REF!</v>
      </c>
      <c r="R818" s="88" t="str">
        <f>IF(N:N&lt;&gt;"APROVADO","N/A",IF(IFERROR(_xlfn.XLOOKUP(P:P,PROJETOS!A:A,PROJETOS!A:A),"INSERIR ID DE PROJETO")="INSERIR ID DE PROJETO","INSERIR ID DE PROJETO","PROJETO INSERIDO"))</f>
        <v>N/A</v>
      </c>
    </row>
    <row r="819" spans="1:18" ht="20.100000000000001" customHeight="1" thickTop="1" thickBot="1" x14ac:dyDescent="0.3">
      <c r="A819" s="109"/>
      <c r="B819" s="84"/>
      <c r="C819" s="84"/>
      <c r="D819" s="115"/>
      <c r="E819" s="132" cm="1">
        <f t="array" ref="E819">_xlfn.XLOOKUP(D819,Tabela2[[#All],[SAP Code]],Tabela2[[#All],[Supplier Name]])</f>
        <v>0</v>
      </c>
      <c r="F819" s="85"/>
      <c r="G819" s="120">
        <v>0</v>
      </c>
      <c r="H819" s="86"/>
      <c r="I819" s="86">
        <v>0</v>
      </c>
      <c r="J819" s="87">
        <f t="shared" si="34"/>
        <v>0</v>
      </c>
      <c r="K819" s="87">
        <f t="shared" si="35"/>
        <v>0</v>
      </c>
      <c r="L819" s="85"/>
      <c r="M819" s="85"/>
      <c r="N819" s="85"/>
      <c r="O819" s="109"/>
      <c r="P819" s="88" t="str">
        <f>IF(D:D&gt;800000000,_xlfn.XLOOKUP(B:B,DROPLIST!G:G,DROPLIST!H:H)&amp;RIGHT(C819,3)&amp;"-"&amp;RIGHT(D819,5),_xlfn.XLOOKUP(B:B,DROPLIST!G:G,DROPLIST!H:H)&amp;RIGHT(C819,3)&amp;"-"&amp;_xlfn.XLOOKUP(D:D,Tabela2[SAP Code],Tabela2[Coluna1]))</f>
        <v>-</v>
      </c>
      <c r="Q819" s="88" t="e">
        <f>_xlfn.XLOOKUP(B:B,DROPLIST!G:G,DROPLIST!H:H) &amp; RIGHT(C819,3) &amp; "-" &amp; RIGHT(D819,5) &amp; "-" &amp; IFERROR(LEFT(#REF!, FIND(" ",#REF!)-1),#REF!) &amp; "-" &amp; _xlfn.XLOOKUP(L:L,DROPLIST!D:D,DROPLIST!E:E)</f>
        <v>#REF!</v>
      </c>
      <c r="R819" s="88" t="str">
        <f>IF(N:N&lt;&gt;"APROVADO","N/A",IF(IFERROR(_xlfn.XLOOKUP(P:P,PROJETOS!A:A,PROJETOS!A:A),"INSERIR ID DE PROJETO")="INSERIR ID DE PROJETO","INSERIR ID DE PROJETO","PROJETO INSERIDO"))</f>
        <v>N/A</v>
      </c>
    </row>
    <row r="820" spans="1:18" ht="20.100000000000001" customHeight="1" thickTop="1" thickBot="1" x14ac:dyDescent="0.3">
      <c r="A820" s="109"/>
      <c r="B820" s="84"/>
      <c r="C820" s="84"/>
      <c r="D820" s="115"/>
      <c r="E820" s="132" cm="1">
        <f t="array" ref="E820">_xlfn.XLOOKUP(D820,Tabela2[[#All],[SAP Code]],Tabela2[[#All],[Supplier Name]])</f>
        <v>0</v>
      </c>
      <c r="F820" s="85"/>
      <c r="G820" s="120">
        <v>0</v>
      </c>
      <c r="H820" s="86"/>
      <c r="I820" s="86">
        <v>0</v>
      </c>
      <c r="J820" s="87">
        <f t="shared" si="34"/>
        <v>0</v>
      </c>
      <c r="K820" s="87">
        <f t="shared" si="35"/>
        <v>0</v>
      </c>
      <c r="L820" s="85"/>
      <c r="M820" s="85"/>
      <c r="N820" s="85"/>
      <c r="O820" s="109"/>
      <c r="P820" s="88" t="str">
        <f>IF(D:D&gt;800000000,_xlfn.XLOOKUP(B:B,DROPLIST!G:G,DROPLIST!H:H)&amp;RIGHT(C820,3)&amp;"-"&amp;RIGHT(D820,5),_xlfn.XLOOKUP(B:B,DROPLIST!G:G,DROPLIST!H:H)&amp;RIGHT(C820,3)&amp;"-"&amp;_xlfn.XLOOKUP(D:D,Tabela2[SAP Code],Tabela2[Coluna1]))</f>
        <v>-</v>
      </c>
      <c r="Q820" s="88" t="e">
        <f>_xlfn.XLOOKUP(B:B,DROPLIST!G:G,DROPLIST!H:H) &amp; RIGHT(C820,3) &amp; "-" &amp; RIGHT(D820,5) &amp; "-" &amp; IFERROR(LEFT(#REF!, FIND(" ",#REF!)-1),#REF!) &amp; "-" &amp; _xlfn.XLOOKUP(L:L,DROPLIST!D:D,DROPLIST!E:E)</f>
        <v>#REF!</v>
      </c>
      <c r="R820" s="88" t="str">
        <f>IF(N:N&lt;&gt;"APROVADO","N/A",IF(IFERROR(_xlfn.XLOOKUP(P:P,PROJETOS!A:A,PROJETOS!A:A),"INSERIR ID DE PROJETO")="INSERIR ID DE PROJETO","INSERIR ID DE PROJETO","PROJETO INSERIDO"))</f>
        <v>N/A</v>
      </c>
    </row>
    <row r="821" spans="1:18" ht="20.100000000000001" customHeight="1" thickTop="1" thickBot="1" x14ac:dyDescent="0.3">
      <c r="A821" s="109"/>
      <c r="B821" s="84"/>
      <c r="C821" s="84"/>
      <c r="D821" s="115"/>
      <c r="E821" s="132" cm="1">
        <f t="array" ref="E821">_xlfn.XLOOKUP(D821,Tabela2[[#All],[SAP Code]],Tabela2[[#All],[Supplier Name]])</f>
        <v>0</v>
      </c>
      <c r="F821" s="85"/>
      <c r="G821" s="120">
        <v>0</v>
      </c>
      <c r="H821" s="86"/>
      <c r="I821" s="86">
        <v>0</v>
      </c>
      <c r="J821" s="87">
        <f t="shared" si="34"/>
        <v>0</v>
      </c>
      <c r="K821" s="87">
        <f t="shared" si="35"/>
        <v>0</v>
      </c>
      <c r="L821" s="85"/>
      <c r="M821" s="85"/>
      <c r="N821" s="85"/>
      <c r="O821" s="109"/>
      <c r="P821" s="88" t="str">
        <f>IF(D:D&gt;800000000,_xlfn.XLOOKUP(B:B,DROPLIST!G:G,DROPLIST!H:H)&amp;RIGHT(C821,3)&amp;"-"&amp;RIGHT(D821,5),_xlfn.XLOOKUP(B:B,DROPLIST!G:G,DROPLIST!H:H)&amp;RIGHT(C821,3)&amp;"-"&amp;_xlfn.XLOOKUP(D:D,Tabela2[SAP Code],Tabela2[Coluna1]))</f>
        <v>-</v>
      </c>
      <c r="Q821" s="88" t="e">
        <f>_xlfn.XLOOKUP(B:B,DROPLIST!G:G,DROPLIST!H:H) &amp; RIGHT(C821,3) &amp; "-" &amp; RIGHT(D821,5) &amp; "-" &amp; IFERROR(LEFT(#REF!, FIND(" ",#REF!)-1),#REF!) &amp; "-" &amp; _xlfn.XLOOKUP(L:L,DROPLIST!D:D,DROPLIST!E:E)</f>
        <v>#REF!</v>
      </c>
      <c r="R821" s="88" t="str">
        <f>IF(N:N&lt;&gt;"APROVADO","N/A",IF(IFERROR(_xlfn.XLOOKUP(P:P,PROJETOS!A:A,PROJETOS!A:A),"INSERIR ID DE PROJETO")="INSERIR ID DE PROJETO","INSERIR ID DE PROJETO","PROJETO INSERIDO"))</f>
        <v>N/A</v>
      </c>
    </row>
    <row r="822" spans="1:18" ht="20.100000000000001" customHeight="1" thickTop="1" thickBot="1" x14ac:dyDescent="0.3">
      <c r="A822" s="109"/>
      <c r="B822" s="84"/>
      <c r="C822" s="84"/>
      <c r="D822" s="115"/>
      <c r="E822" s="132" cm="1">
        <f t="array" ref="E822">_xlfn.XLOOKUP(D822,Tabela2[[#All],[SAP Code]],Tabela2[[#All],[Supplier Name]])</f>
        <v>0</v>
      </c>
      <c r="F822" s="85"/>
      <c r="G822" s="120">
        <v>0</v>
      </c>
      <c r="H822" s="86"/>
      <c r="I822" s="86">
        <v>0</v>
      </c>
      <c r="J822" s="87">
        <f t="shared" si="34"/>
        <v>0</v>
      </c>
      <c r="K822" s="87">
        <f t="shared" si="35"/>
        <v>0</v>
      </c>
      <c r="L822" s="85"/>
      <c r="M822" s="85"/>
      <c r="N822" s="85"/>
      <c r="O822" s="109"/>
      <c r="P822" s="88" t="str">
        <f>IF(D:D&gt;800000000,_xlfn.XLOOKUP(B:B,DROPLIST!G:G,DROPLIST!H:H)&amp;RIGHT(C822,3)&amp;"-"&amp;RIGHT(D822,5),_xlfn.XLOOKUP(B:B,DROPLIST!G:G,DROPLIST!H:H)&amp;RIGHT(C822,3)&amp;"-"&amp;_xlfn.XLOOKUP(D:D,Tabela2[SAP Code],Tabela2[Coluna1]))</f>
        <v>-</v>
      </c>
      <c r="Q822" s="88" t="e">
        <f>_xlfn.XLOOKUP(B:B,DROPLIST!G:G,DROPLIST!H:H) &amp; RIGHT(C822,3) &amp; "-" &amp; RIGHT(D822,5) &amp; "-" &amp; IFERROR(LEFT(#REF!, FIND(" ",#REF!)-1),#REF!) &amp; "-" &amp; _xlfn.XLOOKUP(L:L,DROPLIST!D:D,DROPLIST!E:E)</f>
        <v>#REF!</v>
      </c>
      <c r="R822" s="88" t="str">
        <f>IF(N:N&lt;&gt;"APROVADO","N/A",IF(IFERROR(_xlfn.XLOOKUP(P:P,PROJETOS!A:A,PROJETOS!A:A),"INSERIR ID DE PROJETO")="INSERIR ID DE PROJETO","INSERIR ID DE PROJETO","PROJETO INSERIDO"))</f>
        <v>N/A</v>
      </c>
    </row>
    <row r="823" spans="1:18" ht="20.100000000000001" customHeight="1" thickTop="1" thickBot="1" x14ac:dyDescent="0.3">
      <c r="A823" s="109"/>
      <c r="B823" s="84"/>
      <c r="C823" s="84"/>
      <c r="D823" s="115"/>
      <c r="E823" s="132" cm="1">
        <f t="array" ref="E823">_xlfn.XLOOKUP(D823,Tabela2[[#All],[SAP Code]],Tabela2[[#All],[Supplier Name]])</f>
        <v>0</v>
      </c>
      <c r="F823" s="85"/>
      <c r="G823" s="120">
        <v>0</v>
      </c>
      <c r="H823" s="86"/>
      <c r="I823" s="86">
        <v>0</v>
      </c>
      <c r="J823" s="87">
        <f t="shared" si="34"/>
        <v>0</v>
      </c>
      <c r="K823" s="87">
        <f t="shared" si="35"/>
        <v>0</v>
      </c>
      <c r="L823" s="85"/>
      <c r="M823" s="85"/>
      <c r="N823" s="85"/>
      <c r="O823" s="109"/>
      <c r="P823" s="88" t="str">
        <f>IF(D:D&gt;800000000,_xlfn.XLOOKUP(B:B,DROPLIST!G:G,DROPLIST!H:H)&amp;RIGHT(C823,3)&amp;"-"&amp;RIGHT(D823,5),_xlfn.XLOOKUP(B:B,DROPLIST!G:G,DROPLIST!H:H)&amp;RIGHT(C823,3)&amp;"-"&amp;_xlfn.XLOOKUP(D:D,Tabela2[SAP Code],Tabela2[Coluna1]))</f>
        <v>-</v>
      </c>
      <c r="Q823" s="88" t="e">
        <f>_xlfn.XLOOKUP(B:B,DROPLIST!G:G,DROPLIST!H:H) &amp; RIGHT(C823,3) &amp; "-" &amp; RIGHT(D823,5) &amp; "-" &amp; IFERROR(LEFT(#REF!, FIND(" ",#REF!)-1),#REF!) &amp; "-" &amp; _xlfn.XLOOKUP(L:L,DROPLIST!D:D,DROPLIST!E:E)</f>
        <v>#REF!</v>
      </c>
      <c r="R823" s="88" t="str">
        <f>IF(N:N&lt;&gt;"APROVADO","N/A",IF(IFERROR(_xlfn.XLOOKUP(P:P,PROJETOS!A:A,PROJETOS!A:A),"INSERIR ID DE PROJETO")="INSERIR ID DE PROJETO","INSERIR ID DE PROJETO","PROJETO INSERIDO"))</f>
        <v>N/A</v>
      </c>
    </row>
    <row r="824" spans="1:18" ht="20.100000000000001" customHeight="1" thickTop="1" thickBot="1" x14ac:dyDescent="0.3">
      <c r="A824" s="109"/>
      <c r="B824" s="84"/>
      <c r="C824" s="84"/>
      <c r="D824" s="115"/>
      <c r="E824" s="132" cm="1">
        <f t="array" ref="E824">_xlfn.XLOOKUP(D824,Tabela2[[#All],[SAP Code]],Tabela2[[#All],[Supplier Name]])</f>
        <v>0</v>
      </c>
      <c r="F824" s="85"/>
      <c r="G824" s="120">
        <v>0</v>
      </c>
      <c r="H824" s="86"/>
      <c r="I824" s="86">
        <v>0</v>
      </c>
      <c r="J824" s="87">
        <f t="shared" si="34"/>
        <v>0</v>
      </c>
      <c r="K824" s="87">
        <f t="shared" si="35"/>
        <v>0</v>
      </c>
      <c r="L824" s="85"/>
      <c r="M824" s="85"/>
      <c r="N824" s="85"/>
      <c r="O824" s="109"/>
      <c r="P824" s="88" t="str">
        <f>IF(D:D&gt;800000000,_xlfn.XLOOKUP(B:B,DROPLIST!G:G,DROPLIST!H:H)&amp;RIGHT(C824,3)&amp;"-"&amp;RIGHT(D824,5),_xlfn.XLOOKUP(B:B,DROPLIST!G:G,DROPLIST!H:H)&amp;RIGHT(C824,3)&amp;"-"&amp;_xlfn.XLOOKUP(D:D,Tabela2[SAP Code],Tabela2[Coluna1]))</f>
        <v>-</v>
      </c>
      <c r="Q824" s="88" t="e">
        <f>_xlfn.XLOOKUP(B:B,DROPLIST!G:G,DROPLIST!H:H) &amp; RIGHT(C824,3) &amp; "-" &amp; RIGHT(D824,5) &amp; "-" &amp; IFERROR(LEFT(#REF!, FIND(" ",#REF!)-1),#REF!) &amp; "-" &amp; _xlfn.XLOOKUP(L:L,DROPLIST!D:D,DROPLIST!E:E)</f>
        <v>#REF!</v>
      </c>
      <c r="R824" s="88" t="str">
        <f>IF(N:N&lt;&gt;"APROVADO","N/A",IF(IFERROR(_xlfn.XLOOKUP(P:P,PROJETOS!A:A,PROJETOS!A:A),"INSERIR ID DE PROJETO")="INSERIR ID DE PROJETO","INSERIR ID DE PROJETO","PROJETO INSERIDO"))</f>
        <v>N/A</v>
      </c>
    </row>
    <row r="825" spans="1:18" ht="20.100000000000001" customHeight="1" thickTop="1" thickBot="1" x14ac:dyDescent="0.3">
      <c r="A825" s="109"/>
      <c r="B825" s="84"/>
      <c r="C825" s="84"/>
      <c r="D825" s="115"/>
      <c r="E825" s="132" cm="1">
        <f t="array" ref="E825">_xlfn.XLOOKUP(D825,Tabela2[[#All],[SAP Code]],Tabela2[[#All],[Supplier Name]])</f>
        <v>0</v>
      </c>
      <c r="F825" s="85"/>
      <c r="G825" s="120">
        <v>0</v>
      </c>
      <c r="H825" s="86"/>
      <c r="I825" s="86">
        <v>0</v>
      </c>
      <c r="J825" s="87">
        <f t="shared" si="34"/>
        <v>0</v>
      </c>
      <c r="K825" s="87">
        <f t="shared" si="35"/>
        <v>0</v>
      </c>
      <c r="L825" s="85"/>
      <c r="M825" s="85"/>
      <c r="N825" s="85"/>
      <c r="O825" s="109"/>
      <c r="P825" s="88" t="str">
        <f>IF(D:D&gt;800000000,_xlfn.XLOOKUP(B:B,DROPLIST!G:G,DROPLIST!H:H)&amp;RIGHT(C825,3)&amp;"-"&amp;RIGHT(D825,5),_xlfn.XLOOKUP(B:B,DROPLIST!G:G,DROPLIST!H:H)&amp;RIGHT(C825,3)&amp;"-"&amp;_xlfn.XLOOKUP(D:D,Tabela2[SAP Code],Tabela2[Coluna1]))</f>
        <v>-</v>
      </c>
      <c r="Q825" s="88" t="e">
        <f>_xlfn.XLOOKUP(B:B,DROPLIST!G:G,DROPLIST!H:H) &amp; RIGHT(C825,3) &amp; "-" &amp; RIGHT(D825,5) &amp; "-" &amp; IFERROR(LEFT(#REF!, FIND(" ",#REF!)-1),#REF!) &amp; "-" &amp; _xlfn.XLOOKUP(L:L,DROPLIST!D:D,DROPLIST!E:E)</f>
        <v>#REF!</v>
      </c>
      <c r="R825" s="88" t="str">
        <f>IF(N:N&lt;&gt;"APROVADO","N/A",IF(IFERROR(_xlfn.XLOOKUP(P:P,PROJETOS!A:A,PROJETOS!A:A),"INSERIR ID DE PROJETO")="INSERIR ID DE PROJETO","INSERIR ID DE PROJETO","PROJETO INSERIDO"))</f>
        <v>N/A</v>
      </c>
    </row>
    <row r="826" spans="1:18" ht="20.100000000000001" customHeight="1" thickTop="1" thickBot="1" x14ac:dyDescent="0.3">
      <c r="A826" s="109"/>
      <c r="B826" s="84"/>
      <c r="C826" s="84"/>
      <c r="D826" s="115"/>
      <c r="E826" s="132" cm="1">
        <f t="array" ref="E826">_xlfn.XLOOKUP(D826,Tabela2[[#All],[SAP Code]],Tabela2[[#All],[Supplier Name]])</f>
        <v>0</v>
      </c>
      <c r="F826" s="85"/>
      <c r="G826" s="120">
        <v>0</v>
      </c>
      <c r="H826" s="86"/>
      <c r="I826" s="86">
        <v>0</v>
      </c>
      <c r="J826" s="87">
        <f t="shared" si="34"/>
        <v>0</v>
      </c>
      <c r="K826" s="87">
        <f t="shared" si="35"/>
        <v>0</v>
      </c>
      <c r="L826" s="85"/>
      <c r="M826" s="85"/>
      <c r="N826" s="85"/>
      <c r="O826" s="109"/>
      <c r="P826" s="88" t="str">
        <f>IF(D:D&gt;800000000,_xlfn.XLOOKUP(B:B,DROPLIST!G:G,DROPLIST!H:H)&amp;RIGHT(C826,3)&amp;"-"&amp;RIGHT(D826,5),_xlfn.XLOOKUP(B:B,DROPLIST!G:G,DROPLIST!H:H)&amp;RIGHT(C826,3)&amp;"-"&amp;_xlfn.XLOOKUP(D:D,Tabela2[SAP Code],Tabela2[Coluna1]))</f>
        <v>-</v>
      </c>
      <c r="Q826" s="88" t="e">
        <f>_xlfn.XLOOKUP(B:B,DROPLIST!G:G,DROPLIST!H:H) &amp; RIGHT(C826,3) &amp; "-" &amp; RIGHT(D826,5) &amp; "-" &amp; IFERROR(LEFT(#REF!, FIND(" ",#REF!)-1),#REF!) &amp; "-" &amp; _xlfn.XLOOKUP(L:L,DROPLIST!D:D,DROPLIST!E:E)</f>
        <v>#REF!</v>
      </c>
      <c r="R826" s="88" t="str">
        <f>IF(N:N&lt;&gt;"APROVADO","N/A",IF(IFERROR(_xlfn.XLOOKUP(P:P,PROJETOS!A:A,PROJETOS!A:A),"INSERIR ID DE PROJETO")="INSERIR ID DE PROJETO","INSERIR ID DE PROJETO","PROJETO INSERIDO"))</f>
        <v>N/A</v>
      </c>
    </row>
    <row r="827" spans="1:18" ht="20.100000000000001" customHeight="1" thickTop="1" thickBot="1" x14ac:dyDescent="0.3">
      <c r="A827" s="109"/>
      <c r="B827" s="84"/>
      <c r="C827" s="84"/>
      <c r="D827" s="115"/>
      <c r="E827" s="132" cm="1">
        <f t="array" ref="E827">_xlfn.XLOOKUP(D827,Tabela2[[#All],[SAP Code]],Tabela2[[#All],[Supplier Name]])</f>
        <v>0</v>
      </c>
      <c r="F827" s="85"/>
      <c r="G827" s="120">
        <v>0</v>
      </c>
      <c r="H827" s="86"/>
      <c r="I827" s="86">
        <v>0</v>
      </c>
      <c r="J827" s="87">
        <f t="shared" si="34"/>
        <v>0</v>
      </c>
      <c r="K827" s="87">
        <f t="shared" si="35"/>
        <v>0</v>
      </c>
      <c r="L827" s="85"/>
      <c r="M827" s="85"/>
      <c r="N827" s="85"/>
      <c r="O827" s="109"/>
      <c r="P827" s="88" t="str">
        <f>IF(D:D&gt;800000000,_xlfn.XLOOKUP(B:B,DROPLIST!G:G,DROPLIST!H:H)&amp;RIGHT(C827,3)&amp;"-"&amp;RIGHT(D827,5),_xlfn.XLOOKUP(B:B,DROPLIST!G:G,DROPLIST!H:H)&amp;RIGHT(C827,3)&amp;"-"&amp;_xlfn.XLOOKUP(D:D,Tabela2[SAP Code],Tabela2[Coluna1]))</f>
        <v>-</v>
      </c>
      <c r="Q827" s="88" t="e">
        <f>_xlfn.XLOOKUP(B:B,DROPLIST!G:G,DROPLIST!H:H) &amp; RIGHT(C827,3) &amp; "-" &amp; RIGHT(D827,5) &amp; "-" &amp; IFERROR(LEFT(#REF!, FIND(" ",#REF!)-1),#REF!) &amp; "-" &amp; _xlfn.XLOOKUP(L:L,DROPLIST!D:D,DROPLIST!E:E)</f>
        <v>#REF!</v>
      </c>
      <c r="R827" s="88" t="str">
        <f>IF(N:N&lt;&gt;"APROVADO","N/A",IF(IFERROR(_xlfn.XLOOKUP(P:P,PROJETOS!A:A,PROJETOS!A:A),"INSERIR ID DE PROJETO")="INSERIR ID DE PROJETO","INSERIR ID DE PROJETO","PROJETO INSERIDO"))</f>
        <v>N/A</v>
      </c>
    </row>
    <row r="828" spans="1:18" ht="20.100000000000001" customHeight="1" thickTop="1" thickBot="1" x14ac:dyDescent="0.3">
      <c r="A828" s="109"/>
      <c r="B828" s="84"/>
      <c r="C828" s="84"/>
      <c r="D828" s="115"/>
      <c r="E828" s="132" cm="1">
        <f t="array" ref="E828">_xlfn.XLOOKUP(D828,Tabela2[[#All],[SAP Code]],Tabela2[[#All],[Supplier Name]])</f>
        <v>0</v>
      </c>
      <c r="F828" s="85"/>
      <c r="G828" s="120">
        <v>0</v>
      </c>
      <c r="H828" s="86"/>
      <c r="I828" s="86">
        <v>0</v>
      </c>
      <c r="J828" s="87">
        <f t="shared" ref="J828:J891" si="36">H828-I828</f>
        <v>0</v>
      </c>
      <c r="K828" s="87">
        <f t="shared" si="35"/>
        <v>0</v>
      </c>
      <c r="L828" s="85"/>
      <c r="M828" s="85"/>
      <c r="N828" s="85"/>
      <c r="O828" s="109"/>
      <c r="P828" s="88" t="str">
        <f>IF(D:D&gt;800000000,_xlfn.XLOOKUP(B:B,DROPLIST!G:G,DROPLIST!H:H)&amp;RIGHT(C828,3)&amp;"-"&amp;RIGHT(D828,5),_xlfn.XLOOKUP(B:B,DROPLIST!G:G,DROPLIST!H:H)&amp;RIGHT(C828,3)&amp;"-"&amp;_xlfn.XLOOKUP(D:D,Tabela2[SAP Code],Tabela2[Coluna1]))</f>
        <v>-</v>
      </c>
      <c r="Q828" s="88" t="e">
        <f>_xlfn.XLOOKUP(B:B,DROPLIST!G:G,DROPLIST!H:H) &amp; RIGHT(C828,3) &amp; "-" &amp; RIGHT(D828,5) &amp; "-" &amp; IFERROR(LEFT(#REF!, FIND(" ",#REF!)-1),#REF!) &amp; "-" &amp; _xlfn.XLOOKUP(L:L,DROPLIST!D:D,DROPLIST!E:E)</f>
        <v>#REF!</v>
      </c>
      <c r="R828" s="88" t="str">
        <f>IF(N:N&lt;&gt;"APROVADO","N/A",IF(IFERROR(_xlfn.XLOOKUP(P:P,PROJETOS!A:A,PROJETOS!A:A),"INSERIR ID DE PROJETO")="INSERIR ID DE PROJETO","INSERIR ID DE PROJETO","PROJETO INSERIDO"))</f>
        <v>N/A</v>
      </c>
    </row>
    <row r="829" spans="1:18" ht="20.100000000000001" customHeight="1" thickTop="1" thickBot="1" x14ac:dyDescent="0.3">
      <c r="A829" s="109"/>
      <c r="B829" s="84"/>
      <c r="C829" s="84"/>
      <c r="D829" s="115"/>
      <c r="E829" s="132" cm="1">
        <f t="array" ref="E829">_xlfn.XLOOKUP(D829,Tabela2[[#All],[SAP Code]],Tabela2[[#All],[Supplier Name]])</f>
        <v>0</v>
      </c>
      <c r="F829" s="85"/>
      <c r="G829" s="120">
        <v>0</v>
      </c>
      <c r="H829" s="86"/>
      <c r="I829" s="86">
        <v>0</v>
      </c>
      <c r="J829" s="87">
        <f t="shared" si="36"/>
        <v>0</v>
      </c>
      <c r="K829" s="87">
        <f t="shared" si="35"/>
        <v>0</v>
      </c>
      <c r="L829" s="85"/>
      <c r="M829" s="85"/>
      <c r="N829" s="85"/>
      <c r="O829" s="109"/>
      <c r="P829" s="88" t="str">
        <f>IF(D:D&gt;800000000,_xlfn.XLOOKUP(B:B,DROPLIST!G:G,DROPLIST!H:H)&amp;RIGHT(C829,3)&amp;"-"&amp;RIGHT(D829,5),_xlfn.XLOOKUP(B:B,DROPLIST!G:G,DROPLIST!H:H)&amp;RIGHT(C829,3)&amp;"-"&amp;_xlfn.XLOOKUP(D:D,Tabela2[SAP Code],Tabela2[Coluna1]))</f>
        <v>-</v>
      </c>
      <c r="Q829" s="88" t="e">
        <f>_xlfn.XLOOKUP(B:B,DROPLIST!G:G,DROPLIST!H:H) &amp; RIGHT(C829,3) &amp; "-" &amp; RIGHT(D829,5) &amp; "-" &amp; IFERROR(LEFT(#REF!, FIND(" ",#REF!)-1),#REF!) &amp; "-" &amp; _xlfn.XLOOKUP(L:L,DROPLIST!D:D,DROPLIST!E:E)</f>
        <v>#REF!</v>
      </c>
      <c r="R829" s="88" t="str">
        <f>IF(N:N&lt;&gt;"APROVADO","N/A",IF(IFERROR(_xlfn.XLOOKUP(P:P,PROJETOS!A:A,PROJETOS!A:A),"INSERIR ID DE PROJETO")="INSERIR ID DE PROJETO","INSERIR ID DE PROJETO","PROJETO INSERIDO"))</f>
        <v>N/A</v>
      </c>
    </row>
    <row r="830" spans="1:18" ht="20.100000000000001" customHeight="1" thickTop="1" thickBot="1" x14ac:dyDescent="0.3">
      <c r="A830" s="109"/>
      <c r="B830" s="84"/>
      <c r="C830" s="84"/>
      <c r="D830" s="115"/>
      <c r="E830" s="132" cm="1">
        <f t="array" ref="E830">_xlfn.XLOOKUP(D830,Tabela2[[#All],[SAP Code]],Tabela2[[#All],[Supplier Name]])</f>
        <v>0</v>
      </c>
      <c r="F830" s="85"/>
      <c r="G830" s="120">
        <v>0</v>
      </c>
      <c r="H830" s="86"/>
      <c r="I830" s="86">
        <v>0</v>
      </c>
      <c r="J830" s="87">
        <f t="shared" si="36"/>
        <v>0</v>
      </c>
      <c r="K830" s="87">
        <f t="shared" si="35"/>
        <v>0</v>
      </c>
      <c r="L830" s="85"/>
      <c r="M830" s="85"/>
      <c r="N830" s="85"/>
      <c r="O830" s="109"/>
      <c r="P830" s="88" t="str">
        <f>IF(D:D&gt;800000000,_xlfn.XLOOKUP(B:B,DROPLIST!G:G,DROPLIST!H:H)&amp;RIGHT(C830,3)&amp;"-"&amp;RIGHT(D830,5),_xlfn.XLOOKUP(B:B,DROPLIST!G:G,DROPLIST!H:H)&amp;RIGHT(C830,3)&amp;"-"&amp;_xlfn.XLOOKUP(D:D,Tabela2[SAP Code],Tabela2[Coluna1]))</f>
        <v>-</v>
      </c>
      <c r="Q830" s="88" t="e">
        <f>_xlfn.XLOOKUP(B:B,DROPLIST!G:G,DROPLIST!H:H) &amp; RIGHT(C830,3) &amp; "-" &amp; RIGHT(D830,5) &amp; "-" &amp; IFERROR(LEFT(#REF!, FIND(" ",#REF!)-1),#REF!) &amp; "-" &amp; _xlfn.XLOOKUP(L:L,DROPLIST!D:D,DROPLIST!E:E)</f>
        <v>#REF!</v>
      </c>
      <c r="R830" s="88" t="str">
        <f>IF(N:N&lt;&gt;"APROVADO","N/A",IF(IFERROR(_xlfn.XLOOKUP(P:P,PROJETOS!A:A,PROJETOS!A:A),"INSERIR ID DE PROJETO")="INSERIR ID DE PROJETO","INSERIR ID DE PROJETO","PROJETO INSERIDO"))</f>
        <v>N/A</v>
      </c>
    </row>
    <row r="831" spans="1:18" ht="20.100000000000001" customHeight="1" thickTop="1" thickBot="1" x14ac:dyDescent="0.3">
      <c r="A831" s="109"/>
      <c r="B831" s="84"/>
      <c r="C831" s="84"/>
      <c r="D831" s="115"/>
      <c r="E831" s="132" cm="1">
        <f t="array" ref="E831">_xlfn.XLOOKUP(D831,Tabela2[[#All],[SAP Code]],Tabela2[[#All],[Supplier Name]])</f>
        <v>0</v>
      </c>
      <c r="F831" s="85"/>
      <c r="G831" s="120">
        <v>0</v>
      </c>
      <c r="H831" s="86"/>
      <c r="I831" s="86">
        <v>0</v>
      </c>
      <c r="J831" s="87">
        <f t="shared" si="36"/>
        <v>0</v>
      </c>
      <c r="K831" s="87">
        <f t="shared" si="35"/>
        <v>0</v>
      </c>
      <c r="L831" s="85"/>
      <c r="M831" s="85"/>
      <c r="N831" s="85"/>
      <c r="O831" s="109"/>
      <c r="P831" s="88" t="str">
        <f>IF(D:D&gt;800000000,_xlfn.XLOOKUP(B:B,DROPLIST!G:G,DROPLIST!H:H)&amp;RIGHT(C831,3)&amp;"-"&amp;RIGHT(D831,5),_xlfn.XLOOKUP(B:B,DROPLIST!G:G,DROPLIST!H:H)&amp;RIGHT(C831,3)&amp;"-"&amp;_xlfn.XLOOKUP(D:D,Tabela2[SAP Code],Tabela2[Coluna1]))</f>
        <v>-</v>
      </c>
      <c r="Q831" s="88" t="e">
        <f>_xlfn.XLOOKUP(B:B,DROPLIST!G:G,DROPLIST!H:H) &amp; RIGHT(C831,3) &amp; "-" &amp; RIGHT(D831,5) &amp; "-" &amp; IFERROR(LEFT(#REF!, FIND(" ",#REF!)-1),#REF!) &amp; "-" &amp; _xlfn.XLOOKUP(L:L,DROPLIST!D:D,DROPLIST!E:E)</f>
        <v>#REF!</v>
      </c>
      <c r="R831" s="88" t="str">
        <f>IF(N:N&lt;&gt;"APROVADO","N/A",IF(IFERROR(_xlfn.XLOOKUP(P:P,PROJETOS!A:A,PROJETOS!A:A),"INSERIR ID DE PROJETO")="INSERIR ID DE PROJETO","INSERIR ID DE PROJETO","PROJETO INSERIDO"))</f>
        <v>N/A</v>
      </c>
    </row>
    <row r="832" spans="1:18" ht="20.100000000000001" customHeight="1" thickTop="1" thickBot="1" x14ac:dyDescent="0.3">
      <c r="A832" s="109"/>
      <c r="B832" s="84"/>
      <c r="C832" s="84"/>
      <c r="D832" s="115"/>
      <c r="E832" s="132" cm="1">
        <f t="array" ref="E832">_xlfn.XLOOKUP(D832,Tabela2[[#All],[SAP Code]],Tabela2[[#All],[Supplier Name]])</f>
        <v>0</v>
      </c>
      <c r="F832" s="85"/>
      <c r="G832" s="120">
        <v>0</v>
      </c>
      <c r="H832" s="86"/>
      <c r="I832" s="86">
        <v>0</v>
      </c>
      <c r="J832" s="87">
        <f t="shared" si="36"/>
        <v>0</v>
      </c>
      <c r="K832" s="87">
        <f t="shared" si="35"/>
        <v>0</v>
      </c>
      <c r="L832" s="85"/>
      <c r="M832" s="85"/>
      <c r="N832" s="85"/>
      <c r="O832" s="109"/>
      <c r="P832" s="88" t="str">
        <f>IF(D:D&gt;800000000,_xlfn.XLOOKUP(B:B,DROPLIST!G:G,DROPLIST!H:H)&amp;RIGHT(C832,3)&amp;"-"&amp;RIGHT(D832,5),_xlfn.XLOOKUP(B:B,DROPLIST!G:G,DROPLIST!H:H)&amp;RIGHT(C832,3)&amp;"-"&amp;_xlfn.XLOOKUP(D:D,Tabela2[SAP Code],Tabela2[Coluna1]))</f>
        <v>-</v>
      </c>
      <c r="Q832" s="88" t="e">
        <f>_xlfn.XLOOKUP(B:B,DROPLIST!G:G,DROPLIST!H:H) &amp; RIGHT(C832,3) &amp; "-" &amp; RIGHT(D832,5) &amp; "-" &amp; IFERROR(LEFT(#REF!, FIND(" ",#REF!)-1),#REF!) &amp; "-" &amp; _xlfn.XLOOKUP(L:L,DROPLIST!D:D,DROPLIST!E:E)</f>
        <v>#REF!</v>
      </c>
      <c r="R832" s="88" t="str">
        <f>IF(N:N&lt;&gt;"APROVADO","N/A",IF(IFERROR(_xlfn.XLOOKUP(P:P,PROJETOS!A:A,PROJETOS!A:A),"INSERIR ID DE PROJETO")="INSERIR ID DE PROJETO","INSERIR ID DE PROJETO","PROJETO INSERIDO"))</f>
        <v>N/A</v>
      </c>
    </row>
    <row r="833" spans="1:18" ht="20.100000000000001" customHeight="1" thickTop="1" thickBot="1" x14ac:dyDescent="0.3">
      <c r="A833" s="109"/>
      <c r="B833" s="84"/>
      <c r="C833" s="84"/>
      <c r="D833" s="115"/>
      <c r="E833" s="132" cm="1">
        <f t="array" ref="E833">_xlfn.XLOOKUP(D833,Tabela2[[#All],[SAP Code]],Tabela2[[#All],[Supplier Name]])</f>
        <v>0</v>
      </c>
      <c r="F833" s="85"/>
      <c r="G833" s="120">
        <v>0</v>
      </c>
      <c r="H833" s="86"/>
      <c r="I833" s="86">
        <v>0</v>
      </c>
      <c r="J833" s="87">
        <f t="shared" si="36"/>
        <v>0</v>
      </c>
      <c r="K833" s="87">
        <f t="shared" si="35"/>
        <v>0</v>
      </c>
      <c r="L833" s="85"/>
      <c r="M833" s="85"/>
      <c r="N833" s="85"/>
      <c r="O833" s="109"/>
      <c r="P833" s="88" t="str">
        <f>IF(D:D&gt;800000000,_xlfn.XLOOKUP(B:B,DROPLIST!G:G,DROPLIST!H:H)&amp;RIGHT(C833,3)&amp;"-"&amp;RIGHT(D833,5),_xlfn.XLOOKUP(B:B,DROPLIST!G:G,DROPLIST!H:H)&amp;RIGHT(C833,3)&amp;"-"&amp;_xlfn.XLOOKUP(D:D,Tabela2[SAP Code],Tabela2[Coluna1]))</f>
        <v>-</v>
      </c>
      <c r="Q833" s="88" t="e">
        <f>_xlfn.XLOOKUP(B:B,DROPLIST!G:G,DROPLIST!H:H) &amp; RIGHT(C833,3) &amp; "-" &amp; RIGHT(D833,5) &amp; "-" &amp; IFERROR(LEFT(#REF!, FIND(" ",#REF!)-1),#REF!) &amp; "-" &amp; _xlfn.XLOOKUP(L:L,DROPLIST!D:D,DROPLIST!E:E)</f>
        <v>#REF!</v>
      </c>
      <c r="R833" s="88" t="str">
        <f>IF(N:N&lt;&gt;"APROVADO","N/A",IF(IFERROR(_xlfn.XLOOKUP(P:P,PROJETOS!A:A,PROJETOS!A:A),"INSERIR ID DE PROJETO")="INSERIR ID DE PROJETO","INSERIR ID DE PROJETO","PROJETO INSERIDO"))</f>
        <v>N/A</v>
      </c>
    </row>
    <row r="834" spans="1:18" ht="20.100000000000001" customHeight="1" thickTop="1" thickBot="1" x14ac:dyDescent="0.3">
      <c r="A834" s="109"/>
      <c r="B834" s="84"/>
      <c r="C834" s="84"/>
      <c r="D834" s="115"/>
      <c r="E834" s="132" cm="1">
        <f t="array" ref="E834">_xlfn.XLOOKUP(D834,Tabela2[[#All],[SAP Code]],Tabela2[[#All],[Supplier Name]])</f>
        <v>0</v>
      </c>
      <c r="F834" s="85"/>
      <c r="G834" s="120">
        <v>0</v>
      </c>
      <c r="H834" s="86"/>
      <c r="I834" s="86">
        <v>0</v>
      </c>
      <c r="J834" s="87">
        <f t="shared" si="36"/>
        <v>0</v>
      </c>
      <c r="K834" s="87">
        <f t="shared" si="35"/>
        <v>0</v>
      </c>
      <c r="L834" s="85"/>
      <c r="M834" s="85"/>
      <c r="N834" s="85"/>
      <c r="O834" s="109"/>
      <c r="P834" s="88" t="str">
        <f>IF(D:D&gt;800000000,_xlfn.XLOOKUP(B:B,DROPLIST!G:G,DROPLIST!H:H)&amp;RIGHT(C834,3)&amp;"-"&amp;RIGHT(D834,5),_xlfn.XLOOKUP(B:B,DROPLIST!G:G,DROPLIST!H:H)&amp;RIGHT(C834,3)&amp;"-"&amp;_xlfn.XLOOKUP(D:D,Tabela2[SAP Code],Tabela2[Coluna1]))</f>
        <v>-</v>
      </c>
      <c r="Q834" s="88" t="e">
        <f>_xlfn.XLOOKUP(B:B,DROPLIST!G:G,DROPLIST!H:H) &amp; RIGHT(C834,3) &amp; "-" &amp; RIGHT(D834,5) &amp; "-" &amp; IFERROR(LEFT(#REF!, FIND(" ",#REF!)-1),#REF!) &amp; "-" &amp; _xlfn.XLOOKUP(L:L,DROPLIST!D:D,DROPLIST!E:E)</f>
        <v>#REF!</v>
      </c>
      <c r="R834" s="88" t="str">
        <f>IF(N:N&lt;&gt;"APROVADO","N/A",IF(IFERROR(_xlfn.XLOOKUP(P:P,PROJETOS!A:A,PROJETOS!A:A),"INSERIR ID DE PROJETO")="INSERIR ID DE PROJETO","INSERIR ID DE PROJETO","PROJETO INSERIDO"))</f>
        <v>N/A</v>
      </c>
    </row>
    <row r="835" spans="1:18" ht="20.100000000000001" customHeight="1" thickTop="1" thickBot="1" x14ac:dyDescent="0.3">
      <c r="A835" s="109"/>
      <c r="B835" s="84"/>
      <c r="C835" s="84"/>
      <c r="D835" s="115"/>
      <c r="E835" s="132" cm="1">
        <f t="array" ref="E835">_xlfn.XLOOKUP(D835,Tabela2[[#All],[SAP Code]],Tabela2[[#All],[Supplier Name]])</f>
        <v>0</v>
      </c>
      <c r="F835" s="85"/>
      <c r="G835" s="120">
        <v>0</v>
      </c>
      <c r="H835" s="86"/>
      <c r="I835" s="86">
        <v>0</v>
      </c>
      <c r="J835" s="87">
        <f t="shared" si="36"/>
        <v>0</v>
      </c>
      <c r="K835" s="87">
        <f t="shared" si="35"/>
        <v>0</v>
      </c>
      <c r="L835" s="85"/>
      <c r="M835" s="85"/>
      <c r="N835" s="85"/>
      <c r="O835" s="109"/>
      <c r="P835" s="88" t="str">
        <f>IF(D:D&gt;800000000,_xlfn.XLOOKUP(B:B,DROPLIST!G:G,DROPLIST!H:H)&amp;RIGHT(C835,3)&amp;"-"&amp;RIGHT(D835,5),_xlfn.XLOOKUP(B:B,DROPLIST!G:G,DROPLIST!H:H)&amp;RIGHT(C835,3)&amp;"-"&amp;_xlfn.XLOOKUP(D:D,Tabela2[SAP Code],Tabela2[Coluna1]))</f>
        <v>-</v>
      </c>
      <c r="Q835" s="88" t="e">
        <f>_xlfn.XLOOKUP(B:B,DROPLIST!G:G,DROPLIST!H:H) &amp; RIGHT(C835,3) &amp; "-" &amp; RIGHT(D835,5) &amp; "-" &amp; IFERROR(LEFT(#REF!, FIND(" ",#REF!)-1),#REF!) &amp; "-" &amp; _xlfn.XLOOKUP(L:L,DROPLIST!D:D,DROPLIST!E:E)</f>
        <v>#REF!</v>
      </c>
      <c r="R835" s="88" t="str">
        <f>IF(N:N&lt;&gt;"APROVADO","N/A",IF(IFERROR(_xlfn.XLOOKUP(P:P,PROJETOS!A:A,PROJETOS!A:A),"INSERIR ID DE PROJETO")="INSERIR ID DE PROJETO","INSERIR ID DE PROJETO","PROJETO INSERIDO"))</f>
        <v>N/A</v>
      </c>
    </row>
    <row r="836" spans="1:18" ht="20.100000000000001" customHeight="1" thickTop="1" thickBot="1" x14ac:dyDescent="0.3">
      <c r="A836" s="109"/>
      <c r="B836" s="84"/>
      <c r="C836" s="84"/>
      <c r="D836" s="115"/>
      <c r="E836" s="132" cm="1">
        <f t="array" ref="E836">_xlfn.XLOOKUP(D836,Tabela2[[#All],[SAP Code]],Tabela2[[#All],[Supplier Name]])</f>
        <v>0</v>
      </c>
      <c r="F836" s="85"/>
      <c r="G836" s="120">
        <v>0</v>
      </c>
      <c r="H836" s="86"/>
      <c r="I836" s="86">
        <v>0</v>
      </c>
      <c r="J836" s="87">
        <f t="shared" si="36"/>
        <v>0</v>
      </c>
      <c r="K836" s="87">
        <f t="shared" si="35"/>
        <v>0</v>
      </c>
      <c r="L836" s="85"/>
      <c r="M836" s="85"/>
      <c r="N836" s="85"/>
      <c r="O836" s="109"/>
      <c r="P836" s="88" t="str">
        <f>IF(D:D&gt;800000000,_xlfn.XLOOKUP(B:B,DROPLIST!G:G,DROPLIST!H:H)&amp;RIGHT(C836,3)&amp;"-"&amp;RIGHT(D836,5),_xlfn.XLOOKUP(B:B,DROPLIST!G:G,DROPLIST!H:H)&amp;RIGHT(C836,3)&amp;"-"&amp;_xlfn.XLOOKUP(D:D,Tabela2[SAP Code],Tabela2[Coluna1]))</f>
        <v>-</v>
      </c>
      <c r="Q836" s="88" t="e">
        <f>_xlfn.XLOOKUP(B:B,DROPLIST!G:G,DROPLIST!H:H) &amp; RIGHT(C836,3) &amp; "-" &amp; RIGHT(D836,5) &amp; "-" &amp; IFERROR(LEFT(#REF!, FIND(" ",#REF!)-1),#REF!) &amp; "-" &amp; _xlfn.XLOOKUP(L:L,DROPLIST!D:D,DROPLIST!E:E)</f>
        <v>#REF!</v>
      </c>
      <c r="R836" s="88" t="str">
        <f>IF(N:N&lt;&gt;"APROVADO","N/A",IF(IFERROR(_xlfn.XLOOKUP(P:P,PROJETOS!A:A,PROJETOS!A:A),"INSERIR ID DE PROJETO")="INSERIR ID DE PROJETO","INSERIR ID DE PROJETO","PROJETO INSERIDO"))</f>
        <v>N/A</v>
      </c>
    </row>
    <row r="837" spans="1:18" ht="20.100000000000001" customHeight="1" thickTop="1" thickBot="1" x14ac:dyDescent="0.3">
      <c r="A837" s="109"/>
      <c r="B837" s="84"/>
      <c r="C837" s="84"/>
      <c r="D837" s="115"/>
      <c r="E837" s="132" cm="1">
        <f t="array" ref="E837">_xlfn.XLOOKUP(D837,Tabela2[[#All],[SAP Code]],Tabela2[[#All],[Supplier Name]])</f>
        <v>0</v>
      </c>
      <c r="F837" s="85"/>
      <c r="G837" s="120">
        <v>0</v>
      </c>
      <c r="H837" s="86"/>
      <c r="I837" s="86">
        <v>0</v>
      </c>
      <c r="J837" s="87">
        <f t="shared" si="36"/>
        <v>0</v>
      </c>
      <c r="K837" s="87">
        <f t="shared" si="35"/>
        <v>0</v>
      </c>
      <c r="L837" s="85"/>
      <c r="M837" s="85"/>
      <c r="N837" s="85"/>
      <c r="O837" s="109"/>
      <c r="P837" s="88" t="str">
        <f>IF(D:D&gt;800000000,_xlfn.XLOOKUP(B:B,DROPLIST!G:G,DROPLIST!H:H)&amp;RIGHT(C837,3)&amp;"-"&amp;RIGHT(D837,5),_xlfn.XLOOKUP(B:B,DROPLIST!G:G,DROPLIST!H:H)&amp;RIGHT(C837,3)&amp;"-"&amp;_xlfn.XLOOKUP(D:D,Tabela2[SAP Code],Tabela2[Coluna1]))</f>
        <v>-</v>
      </c>
      <c r="Q837" s="88" t="e">
        <f>_xlfn.XLOOKUP(B:B,DROPLIST!G:G,DROPLIST!H:H) &amp; RIGHT(C837,3) &amp; "-" &amp; RIGHT(D837,5) &amp; "-" &amp; IFERROR(LEFT(#REF!, FIND(" ",#REF!)-1),#REF!) &amp; "-" &amp; _xlfn.XLOOKUP(L:L,DROPLIST!D:D,DROPLIST!E:E)</f>
        <v>#REF!</v>
      </c>
      <c r="R837" s="88" t="str">
        <f>IF(N:N&lt;&gt;"APROVADO","N/A",IF(IFERROR(_xlfn.XLOOKUP(P:P,PROJETOS!A:A,PROJETOS!A:A),"INSERIR ID DE PROJETO")="INSERIR ID DE PROJETO","INSERIR ID DE PROJETO","PROJETO INSERIDO"))</f>
        <v>N/A</v>
      </c>
    </row>
    <row r="838" spans="1:18" ht="20.100000000000001" customHeight="1" thickTop="1" thickBot="1" x14ac:dyDescent="0.3">
      <c r="A838" s="109"/>
      <c r="B838" s="84"/>
      <c r="C838" s="84"/>
      <c r="D838" s="115"/>
      <c r="E838" s="132" cm="1">
        <f t="array" ref="E838">_xlfn.XLOOKUP(D838,Tabela2[[#All],[SAP Code]],Tabela2[[#All],[Supplier Name]])</f>
        <v>0</v>
      </c>
      <c r="F838" s="85"/>
      <c r="G838" s="120">
        <v>0</v>
      </c>
      <c r="H838" s="86"/>
      <c r="I838" s="86">
        <v>0</v>
      </c>
      <c r="J838" s="87">
        <f t="shared" si="36"/>
        <v>0</v>
      </c>
      <c r="K838" s="87">
        <f t="shared" si="35"/>
        <v>0</v>
      </c>
      <c r="L838" s="85"/>
      <c r="M838" s="85"/>
      <c r="N838" s="85"/>
      <c r="O838" s="109"/>
      <c r="P838" s="88" t="str">
        <f>IF(D:D&gt;800000000,_xlfn.XLOOKUP(B:B,DROPLIST!G:G,DROPLIST!H:H)&amp;RIGHT(C838,3)&amp;"-"&amp;RIGHT(D838,5),_xlfn.XLOOKUP(B:B,DROPLIST!G:G,DROPLIST!H:H)&amp;RIGHT(C838,3)&amp;"-"&amp;_xlfn.XLOOKUP(D:D,Tabela2[SAP Code],Tabela2[Coluna1]))</f>
        <v>-</v>
      </c>
      <c r="Q838" s="88" t="e">
        <f>_xlfn.XLOOKUP(B:B,DROPLIST!G:G,DROPLIST!H:H) &amp; RIGHT(C838,3) &amp; "-" &amp; RIGHT(D838,5) &amp; "-" &amp; IFERROR(LEFT(#REF!, FIND(" ",#REF!)-1),#REF!) &amp; "-" &amp; _xlfn.XLOOKUP(L:L,DROPLIST!D:D,DROPLIST!E:E)</f>
        <v>#REF!</v>
      </c>
      <c r="R838" s="88" t="str">
        <f>IF(N:N&lt;&gt;"APROVADO","N/A",IF(IFERROR(_xlfn.XLOOKUP(P:P,PROJETOS!A:A,PROJETOS!A:A),"INSERIR ID DE PROJETO")="INSERIR ID DE PROJETO","INSERIR ID DE PROJETO","PROJETO INSERIDO"))</f>
        <v>N/A</v>
      </c>
    </row>
    <row r="839" spans="1:18" ht="20.100000000000001" customHeight="1" thickTop="1" thickBot="1" x14ac:dyDescent="0.3">
      <c r="A839" s="109"/>
      <c r="B839" s="84"/>
      <c r="C839" s="84"/>
      <c r="D839" s="115"/>
      <c r="E839" s="132" cm="1">
        <f t="array" ref="E839">_xlfn.XLOOKUP(D839,Tabela2[[#All],[SAP Code]],Tabela2[[#All],[Supplier Name]])</f>
        <v>0</v>
      </c>
      <c r="F839" s="85"/>
      <c r="G839" s="120">
        <v>0</v>
      </c>
      <c r="H839" s="86"/>
      <c r="I839" s="86">
        <v>0</v>
      </c>
      <c r="J839" s="87">
        <f t="shared" si="36"/>
        <v>0</v>
      </c>
      <c r="K839" s="87">
        <f t="shared" si="35"/>
        <v>0</v>
      </c>
      <c r="L839" s="85"/>
      <c r="M839" s="85"/>
      <c r="N839" s="85"/>
      <c r="O839" s="109"/>
      <c r="P839" s="88" t="str">
        <f>IF(D:D&gt;800000000,_xlfn.XLOOKUP(B:B,DROPLIST!G:G,DROPLIST!H:H)&amp;RIGHT(C839,3)&amp;"-"&amp;RIGHT(D839,5),_xlfn.XLOOKUP(B:B,DROPLIST!G:G,DROPLIST!H:H)&amp;RIGHT(C839,3)&amp;"-"&amp;_xlfn.XLOOKUP(D:D,Tabela2[SAP Code],Tabela2[Coluna1]))</f>
        <v>-</v>
      </c>
      <c r="Q839" s="88" t="e">
        <f>_xlfn.XLOOKUP(B:B,DROPLIST!G:G,DROPLIST!H:H) &amp; RIGHT(C839,3) &amp; "-" &amp; RIGHT(D839,5) &amp; "-" &amp; IFERROR(LEFT(#REF!, FIND(" ",#REF!)-1),#REF!) &amp; "-" &amp; _xlfn.XLOOKUP(L:L,DROPLIST!D:D,DROPLIST!E:E)</f>
        <v>#REF!</v>
      </c>
      <c r="R839" s="88" t="str">
        <f>IF(N:N&lt;&gt;"APROVADO","N/A",IF(IFERROR(_xlfn.XLOOKUP(P:P,PROJETOS!A:A,PROJETOS!A:A),"INSERIR ID DE PROJETO")="INSERIR ID DE PROJETO","INSERIR ID DE PROJETO","PROJETO INSERIDO"))</f>
        <v>N/A</v>
      </c>
    </row>
    <row r="840" spans="1:18" ht="20.100000000000001" customHeight="1" thickTop="1" thickBot="1" x14ac:dyDescent="0.3">
      <c r="A840" s="109"/>
      <c r="B840" s="84"/>
      <c r="C840" s="84"/>
      <c r="D840" s="115"/>
      <c r="E840" s="132" cm="1">
        <f t="array" ref="E840">_xlfn.XLOOKUP(D840,Tabela2[[#All],[SAP Code]],Tabela2[[#All],[Supplier Name]])</f>
        <v>0</v>
      </c>
      <c r="F840" s="85"/>
      <c r="G840" s="120">
        <v>0</v>
      </c>
      <c r="H840" s="86"/>
      <c r="I840" s="86">
        <v>0</v>
      </c>
      <c r="J840" s="87">
        <f t="shared" si="36"/>
        <v>0</v>
      </c>
      <c r="K840" s="87">
        <f t="shared" si="35"/>
        <v>0</v>
      </c>
      <c r="L840" s="85"/>
      <c r="M840" s="85"/>
      <c r="N840" s="85"/>
      <c r="O840" s="109"/>
      <c r="P840" s="88" t="str">
        <f>IF(D:D&gt;800000000,_xlfn.XLOOKUP(B:B,DROPLIST!G:G,DROPLIST!H:H)&amp;RIGHT(C840,3)&amp;"-"&amp;RIGHT(D840,5),_xlfn.XLOOKUP(B:B,DROPLIST!G:G,DROPLIST!H:H)&amp;RIGHT(C840,3)&amp;"-"&amp;_xlfn.XLOOKUP(D:D,Tabela2[SAP Code],Tabela2[Coluna1]))</f>
        <v>-</v>
      </c>
      <c r="Q840" s="88" t="e">
        <f>_xlfn.XLOOKUP(B:B,DROPLIST!G:G,DROPLIST!H:H) &amp; RIGHT(C840,3) &amp; "-" &amp; RIGHT(D840,5) &amp; "-" &amp; IFERROR(LEFT(#REF!, FIND(" ",#REF!)-1),#REF!) &amp; "-" &amp; _xlfn.XLOOKUP(L:L,DROPLIST!D:D,DROPLIST!E:E)</f>
        <v>#REF!</v>
      </c>
      <c r="R840" s="88" t="str">
        <f>IF(N:N&lt;&gt;"APROVADO","N/A",IF(IFERROR(_xlfn.XLOOKUP(P:P,PROJETOS!A:A,PROJETOS!A:A),"INSERIR ID DE PROJETO")="INSERIR ID DE PROJETO","INSERIR ID DE PROJETO","PROJETO INSERIDO"))</f>
        <v>N/A</v>
      </c>
    </row>
    <row r="841" spans="1:18" ht="20.100000000000001" customHeight="1" thickTop="1" thickBot="1" x14ac:dyDescent="0.3">
      <c r="A841" s="109"/>
      <c r="B841" s="84"/>
      <c r="C841" s="84"/>
      <c r="D841" s="115"/>
      <c r="E841" s="132" cm="1">
        <f t="array" ref="E841">_xlfn.XLOOKUP(D841,Tabela2[[#All],[SAP Code]],Tabela2[[#All],[Supplier Name]])</f>
        <v>0</v>
      </c>
      <c r="F841" s="85"/>
      <c r="G841" s="120">
        <v>0</v>
      </c>
      <c r="H841" s="86"/>
      <c r="I841" s="86">
        <v>0</v>
      </c>
      <c r="J841" s="87">
        <f t="shared" si="36"/>
        <v>0</v>
      </c>
      <c r="K841" s="87">
        <f t="shared" si="35"/>
        <v>0</v>
      </c>
      <c r="L841" s="85"/>
      <c r="M841" s="85"/>
      <c r="N841" s="85"/>
      <c r="O841" s="109"/>
      <c r="P841" s="88" t="str">
        <f>IF(D:D&gt;800000000,_xlfn.XLOOKUP(B:B,DROPLIST!G:G,DROPLIST!H:H)&amp;RIGHT(C841,3)&amp;"-"&amp;RIGHT(D841,5),_xlfn.XLOOKUP(B:B,DROPLIST!G:G,DROPLIST!H:H)&amp;RIGHT(C841,3)&amp;"-"&amp;_xlfn.XLOOKUP(D:D,Tabela2[SAP Code],Tabela2[Coluna1]))</f>
        <v>-</v>
      </c>
      <c r="Q841" s="88" t="e">
        <f>_xlfn.XLOOKUP(B:B,DROPLIST!G:G,DROPLIST!H:H) &amp; RIGHT(C841,3) &amp; "-" &amp; RIGHT(D841,5) &amp; "-" &amp; IFERROR(LEFT(#REF!, FIND(" ",#REF!)-1),#REF!) &amp; "-" &amp; _xlfn.XLOOKUP(L:L,DROPLIST!D:D,DROPLIST!E:E)</f>
        <v>#REF!</v>
      </c>
      <c r="R841" s="88" t="str">
        <f>IF(N:N&lt;&gt;"APROVADO","N/A",IF(IFERROR(_xlfn.XLOOKUP(P:P,PROJETOS!A:A,PROJETOS!A:A),"INSERIR ID DE PROJETO")="INSERIR ID DE PROJETO","INSERIR ID DE PROJETO","PROJETO INSERIDO"))</f>
        <v>N/A</v>
      </c>
    </row>
    <row r="842" spans="1:18" ht="20.100000000000001" customHeight="1" thickTop="1" thickBot="1" x14ac:dyDescent="0.3">
      <c r="A842" s="109"/>
      <c r="B842" s="84"/>
      <c r="C842" s="84"/>
      <c r="D842" s="115"/>
      <c r="E842" s="132" cm="1">
        <f t="array" ref="E842">_xlfn.XLOOKUP(D842,Tabela2[[#All],[SAP Code]],Tabela2[[#All],[Supplier Name]])</f>
        <v>0</v>
      </c>
      <c r="F842" s="85"/>
      <c r="G842" s="120">
        <v>0</v>
      </c>
      <c r="H842" s="86"/>
      <c r="I842" s="86">
        <v>0</v>
      </c>
      <c r="J842" s="87">
        <f t="shared" si="36"/>
        <v>0</v>
      </c>
      <c r="K842" s="87">
        <f t="shared" ref="K842:K905" si="37">IF(I842=0,H842,J842)</f>
        <v>0</v>
      </c>
      <c r="L842" s="85"/>
      <c r="M842" s="85"/>
      <c r="N842" s="85"/>
      <c r="O842" s="109"/>
      <c r="P842" s="88" t="str">
        <f>IF(D:D&gt;800000000,_xlfn.XLOOKUP(B:B,DROPLIST!G:G,DROPLIST!H:H)&amp;RIGHT(C842,3)&amp;"-"&amp;RIGHT(D842,5),_xlfn.XLOOKUP(B:B,DROPLIST!G:G,DROPLIST!H:H)&amp;RIGHT(C842,3)&amp;"-"&amp;_xlfn.XLOOKUP(D:D,Tabela2[SAP Code],Tabela2[Coluna1]))</f>
        <v>-</v>
      </c>
      <c r="Q842" s="88" t="e">
        <f>_xlfn.XLOOKUP(B:B,DROPLIST!G:G,DROPLIST!H:H) &amp; RIGHT(C842,3) &amp; "-" &amp; RIGHT(D842,5) &amp; "-" &amp; IFERROR(LEFT(#REF!, FIND(" ",#REF!)-1),#REF!) &amp; "-" &amp; _xlfn.XLOOKUP(L:L,DROPLIST!D:D,DROPLIST!E:E)</f>
        <v>#REF!</v>
      </c>
      <c r="R842" s="88" t="str">
        <f>IF(N:N&lt;&gt;"APROVADO","N/A",IF(IFERROR(_xlfn.XLOOKUP(P:P,PROJETOS!A:A,PROJETOS!A:A),"INSERIR ID DE PROJETO")="INSERIR ID DE PROJETO","INSERIR ID DE PROJETO","PROJETO INSERIDO"))</f>
        <v>N/A</v>
      </c>
    </row>
    <row r="843" spans="1:18" ht="20.100000000000001" customHeight="1" thickTop="1" thickBot="1" x14ac:dyDescent="0.3">
      <c r="A843" s="109"/>
      <c r="B843" s="84"/>
      <c r="C843" s="84"/>
      <c r="D843" s="115"/>
      <c r="E843" s="132" cm="1">
        <f t="array" ref="E843">_xlfn.XLOOKUP(D843,Tabela2[[#All],[SAP Code]],Tabela2[[#All],[Supplier Name]])</f>
        <v>0</v>
      </c>
      <c r="F843" s="85"/>
      <c r="G843" s="120">
        <v>0</v>
      </c>
      <c r="H843" s="86"/>
      <c r="I843" s="86">
        <v>0</v>
      </c>
      <c r="J843" s="87">
        <f t="shared" si="36"/>
        <v>0</v>
      </c>
      <c r="K843" s="87">
        <f t="shared" si="37"/>
        <v>0</v>
      </c>
      <c r="L843" s="85"/>
      <c r="M843" s="85"/>
      <c r="N843" s="85"/>
      <c r="O843" s="109"/>
      <c r="P843" s="88" t="str">
        <f>IF(D:D&gt;800000000,_xlfn.XLOOKUP(B:B,DROPLIST!G:G,DROPLIST!H:H)&amp;RIGHT(C843,3)&amp;"-"&amp;RIGHT(D843,5),_xlfn.XLOOKUP(B:B,DROPLIST!G:G,DROPLIST!H:H)&amp;RIGHT(C843,3)&amp;"-"&amp;_xlfn.XLOOKUP(D:D,Tabela2[SAP Code],Tabela2[Coluna1]))</f>
        <v>-</v>
      </c>
      <c r="Q843" s="88" t="e">
        <f>_xlfn.XLOOKUP(B:B,DROPLIST!G:G,DROPLIST!H:H) &amp; RIGHT(C843,3) &amp; "-" &amp; RIGHT(D843,5) &amp; "-" &amp; IFERROR(LEFT(#REF!, FIND(" ",#REF!)-1),#REF!) &amp; "-" &amp; _xlfn.XLOOKUP(L:L,DROPLIST!D:D,DROPLIST!E:E)</f>
        <v>#REF!</v>
      </c>
      <c r="R843" s="88" t="str">
        <f>IF(N:N&lt;&gt;"APROVADO","N/A",IF(IFERROR(_xlfn.XLOOKUP(P:P,PROJETOS!A:A,PROJETOS!A:A),"INSERIR ID DE PROJETO")="INSERIR ID DE PROJETO","INSERIR ID DE PROJETO","PROJETO INSERIDO"))</f>
        <v>N/A</v>
      </c>
    </row>
    <row r="844" spans="1:18" ht="20.100000000000001" customHeight="1" thickTop="1" thickBot="1" x14ac:dyDescent="0.3">
      <c r="A844" s="109"/>
      <c r="B844" s="84"/>
      <c r="C844" s="84"/>
      <c r="D844" s="115"/>
      <c r="E844" s="132" cm="1">
        <f t="array" ref="E844">_xlfn.XLOOKUP(D844,Tabela2[[#All],[SAP Code]],Tabela2[[#All],[Supplier Name]])</f>
        <v>0</v>
      </c>
      <c r="F844" s="85"/>
      <c r="G844" s="120">
        <v>0</v>
      </c>
      <c r="H844" s="86"/>
      <c r="I844" s="86">
        <v>0</v>
      </c>
      <c r="J844" s="87">
        <f t="shared" si="36"/>
        <v>0</v>
      </c>
      <c r="K844" s="87">
        <f t="shared" si="37"/>
        <v>0</v>
      </c>
      <c r="L844" s="85"/>
      <c r="M844" s="85"/>
      <c r="N844" s="85"/>
      <c r="O844" s="109"/>
      <c r="P844" s="88" t="str">
        <f>IF(D:D&gt;800000000,_xlfn.XLOOKUP(B:B,DROPLIST!G:G,DROPLIST!H:H)&amp;RIGHT(C844,3)&amp;"-"&amp;RIGHT(D844,5),_xlfn.XLOOKUP(B:B,DROPLIST!G:G,DROPLIST!H:H)&amp;RIGHT(C844,3)&amp;"-"&amp;_xlfn.XLOOKUP(D:D,Tabela2[SAP Code],Tabela2[Coluna1]))</f>
        <v>-</v>
      </c>
      <c r="Q844" s="88" t="e">
        <f>_xlfn.XLOOKUP(B:B,DROPLIST!G:G,DROPLIST!H:H) &amp; RIGHT(C844,3) &amp; "-" &amp; RIGHT(D844,5) &amp; "-" &amp; IFERROR(LEFT(#REF!, FIND(" ",#REF!)-1),#REF!) &amp; "-" &amp; _xlfn.XLOOKUP(L:L,DROPLIST!D:D,DROPLIST!E:E)</f>
        <v>#REF!</v>
      </c>
      <c r="R844" s="88" t="str">
        <f>IF(N:N&lt;&gt;"APROVADO","N/A",IF(IFERROR(_xlfn.XLOOKUP(P:P,PROJETOS!A:A,PROJETOS!A:A),"INSERIR ID DE PROJETO")="INSERIR ID DE PROJETO","INSERIR ID DE PROJETO","PROJETO INSERIDO"))</f>
        <v>N/A</v>
      </c>
    </row>
    <row r="845" spans="1:18" ht="20.100000000000001" customHeight="1" thickTop="1" thickBot="1" x14ac:dyDescent="0.3">
      <c r="A845" s="109"/>
      <c r="B845" s="84"/>
      <c r="C845" s="84"/>
      <c r="D845" s="115"/>
      <c r="E845" s="132" cm="1">
        <f t="array" ref="E845">_xlfn.XLOOKUP(D845,Tabela2[[#All],[SAP Code]],Tabela2[[#All],[Supplier Name]])</f>
        <v>0</v>
      </c>
      <c r="F845" s="85"/>
      <c r="G845" s="120">
        <v>0</v>
      </c>
      <c r="H845" s="86"/>
      <c r="I845" s="86">
        <v>0</v>
      </c>
      <c r="J845" s="87">
        <f t="shared" si="36"/>
        <v>0</v>
      </c>
      <c r="K845" s="87">
        <f t="shared" si="37"/>
        <v>0</v>
      </c>
      <c r="L845" s="85"/>
      <c r="M845" s="85"/>
      <c r="N845" s="85"/>
      <c r="O845" s="109"/>
      <c r="P845" s="88" t="str">
        <f>IF(D:D&gt;800000000,_xlfn.XLOOKUP(B:B,DROPLIST!G:G,DROPLIST!H:H)&amp;RIGHT(C845,3)&amp;"-"&amp;RIGHT(D845,5),_xlfn.XLOOKUP(B:B,DROPLIST!G:G,DROPLIST!H:H)&amp;RIGHT(C845,3)&amp;"-"&amp;_xlfn.XLOOKUP(D:D,Tabela2[SAP Code],Tabela2[Coluna1]))</f>
        <v>-</v>
      </c>
      <c r="Q845" s="88" t="e">
        <f>_xlfn.XLOOKUP(B:B,DROPLIST!G:G,DROPLIST!H:H) &amp; RIGHT(C845,3) &amp; "-" &amp; RIGHT(D845,5) &amp; "-" &amp; IFERROR(LEFT(#REF!, FIND(" ",#REF!)-1),#REF!) &amp; "-" &amp; _xlfn.XLOOKUP(L:L,DROPLIST!D:D,DROPLIST!E:E)</f>
        <v>#REF!</v>
      </c>
      <c r="R845" s="88" t="str">
        <f>IF(N:N&lt;&gt;"APROVADO","N/A",IF(IFERROR(_xlfn.XLOOKUP(P:P,PROJETOS!A:A,PROJETOS!A:A),"INSERIR ID DE PROJETO")="INSERIR ID DE PROJETO","INSERIR ID DE PROJETO","PROJETO INSERIDO"))</f>
        <v>N/A</v>
      </c>
    </row>
    <row r="846" spans="1:18" ht="20.100000000000001" customHeight="1" thickTop="1" thickBot="1" x14ac:dyDescent="0.3">
      <c r="A846" s="109"/>
      <c r="B846" s="84"/>
      <c r="C846" s="84"/>
      <c r="D846" s="115"/>
      <c r="E846" s="132" cm="1">
        <f t="array" ref="E846">_xlfn.XLOOKUP(D846,Tabela2[[#All],[SAP Code]],Tabela2[[#All],[Supplier Name]])</f>
        <v>0</v>
      </c>
      <c r="F846" s="85"/>
      <c r="G846" s="120">
        <v>0</v>
      </c>
      <c r="H846" s="86"/>
      <c r="I846" s="86">
        <v>0</v>
      </c>
      <c r="J846" s="87">
        <f t="shared" si="36"/>
        <v>0</v>
      </c>
      <c r="K846" s="87">
        <f t="shared" si="37"/>
        <v>0</v>
      </c>
      <c r="L846" s="85"/>
      <c r="M846" s="85"/>
      <c r="N846" s="85"/>
      <c r="O846" s="109"/>
      <c r="P846" s="88" t="str">
        <f>IF(D:D&gt;800000000,_xlfn.XLOOKUP(B:B,DROPLIST!G:G,DROPLIST!H:H)&amp;RIGHT(C846,3)&amp;"-"&amp;RIGHT(D846,5),_xlfn.XLOOKUP(B:B,DROPLIST!G:G,DROPLIST!H:H)&amp;RIGHT(C846,3)&amp;"-"&amp;_xlfn.XLOOKUP(D:D,Tabela2[SAP Code],Tabela2[Coluna1]))</f>
        <v>-</v>
      </c>
      <c r="Q846" s="88" t="e">
        <f>_xlfn.XLOOKUP(B:B,DROPLIST!G:G,DROPLIST!H:H) &amp; RIGHT(C846,3) &amp; "-" &amp; RIGHT(D846,5) &amp; "-" &amp; IFERROR(LEFT(#REF!, FIND(" ",#REF!)-1),#REF!) &amp; "-" &amp; _xlfn.XLOOKUP(L:L,DROPLIST!D:D,DROPLIST!E:E)</f>
        <v>#REF!</v>
      </c>
      <c r="R846" s="88" t="str">
        <f>IF(N:N&lt;&gt;"APROVADO","N/A",IF(IFERROR(_xlfn.XLOOKUP(P:P,PROJETOS!A:A,PROJETOS!A:A),"INSERIR ID DE PROJETO")="INSERIR ID DE PROJETO","INSERIR ID DE PROJETO","PROJETO INSERIDO"))</f>
        <v>N/A</v>
      </c>
    </row>
    <row r="847" spans="1:18" ht="20.100000000000001" customHeight="1" thickTop="1" thickBot="1" x14ac:dyDescent="0.3">
      <c r="A847" s="109"/>
      <c r="B847" s="84"/>
      <c r="C847" s="84"/>
      <c r="D847" s="115"/>
      <c r="E847" s="132" cm="1">
        <f t="array" ref="E847">_xlfn.XLOOKUP(D847,Tabela2[[#All],[SAP Code]],Tabela2[[#All],[Supplier Name]])</f>
        <v>0</v>
      </c>
      <c r="F847" s="85"/>
      <c r="G847" s="120">
        <v>0</v>
      </c>
      <c r="H847" s="86"/>
      <c r="I847" s="86">
        <v>0</v>
      </c>
      <c r="J847" s="87">
        <f t="shared" si="36"/>
        <v>0</v>
      </c>
      <c r="K847" s="87">
        <f t="shared" si="37"/>
        <v>0</v>
      </c>
      <c r="L847" s="85"/>
      <c r="M847" s="85"/>
      <c r="N847" s="85"/>
      <c r="O847" s="109"/>
      <c r="P847" s="88" t="str">
        <f>IF(D:D&gt;800000000,_xlfn.XLOOKUP(B:B,DROPLIST!G:G,DROPLIST!H:H)&amp;RIGHT(C847,3)&amp;"-"&amp;RIGHT(D847,5),_xlfn.XLOOKUP(B:B,DROPLIST!G:G,DROPLIST!H:H)&amp;RIGHT(C847,3)&amp;"-"&amp;_xlfn.XLOOKUP(D:D,Tabela2[SAP Code],Tabela2[Coluna1]))</f>
        <v>-</v>
      </c>
      <c r="Q847" s="88" t="e">
        <f>_xlfn.XLOOKUP(B:B,DROPLIST!G:G,DROPLIST!H:H) &amp; RIGHT(C847,3) &amp; "-" &amp; RIGHT(D847,5) &amp; "-" &amp; IFERROR(LEFT(#REF!, FIND(" ",#REF!)-1),#REF!) &amp; "-" &amp; _xlfn.XLOOKUP(L:L,DROPLIST!D:D,DROPLIST!E:E)</f>
        <v>#REF!</v>
      </c>
      <c r="R847" s="88" t="str">
        <f>IF(N:N&lt;&gt;"APROVADO","N/A",IF(IFERROR(_xlfn.XLOOKUP(P:P,PROJETOS!A:A,PROJETOS!A:A),"INSERIR ID DE PROJETO")="INSERIR ID DE PROJETO","INSERIR ID DE PROJETO","PROJETO INSERIDO"))</f>
        <v>N/A</v>
      </c>
    </row>
    <row r="848" spans="1:18" ht="20.100000000000001" customHeight="1" thickTop="1" thickBot="1" x14ac:dyDescent="0.3">
      <c r="A848" s="109"/>
      <c r="B848" s="84"/>
      <c r="C848" s="84"/>
      <c r="D848" s="115"/>
      <c r="E848" s="132" cm="1">
        <f t="array" ref="E848">_xlfn.XLOOKUP(D848,Tabela2[[#All],[SAP Code]],Tabela2[[#All],[Supplier Name]])</f>
        <v>0</v>
      </c>
      <c r="F848" s="85"/>
      <c r="G848" s="120">
        <v>0</v>
      </c>
      <c r="H848" s="86"/>
      <c r="I848" s="86">
        <v>0</v>
      </c>
      <c r="J848" s="87">
        <f t="shared" si="36"/>
        <v>0</v>
      </c>
      <c r="K848" s="87">
        <f t="shared" si="37"/>
        <v>0</v>
      </c>
      <c r="L848" s="85"/>
      <c r="M848" s="85"/>
      <c r="N848" s="85"/>
      <c r="O848" s="109"/>
      <c r="P848" s="88" t="str">
        <f>IF(D:D&gt;800000000,_xlfn.XLOOKUP(B:B,DROPLIST!G:G,DROPLIST!H:H)&amp;RIGHT(C848,3)&amp;"-"&amp;RIGHT(D848,5),_xlfn.XLOOKUP(B:B,DROPLIST!G:G,DROPLIST!H:H)&amp;RIGHT(C848,3)&amp;"-"&amp;_xlfn.XLOOKUP(D:D,Tabela2[SAP Code],Tabela2[Coluna1]))</f>
        <v>-</v>
      </c>
      <c r="Q848" s="88" t="e">
        <f>_xlfn.XLOOKUP(B:B,DROPLIST!G:G,DROPLIST!H:H) &amp; RIGHT(C848,3) &amp; "-" &amp; RIGHT(D848,5) &amp; "-" &amp; IFERROR(LEFT(#REF!, FIND(" ",#REF!)-1),#REF!) &amp; "-" &amp; _xlfn.XLOOKUP(L:L,DROPLIST!D:D,DROPLIST!E:E)</f>
        <v>#REF!</v>
      </c>
      <c r="R848" s="88" t="str">
        <f>IF(N:N&lt;&gt;"APROVADO","N/A",IF(IFERROR(_xlfn.XLOOKUP(P:P,PROJETOS!A:A,PROJETOS!A:A),"INSERIR ID DE PROJETO")="INSERIR ID DE PROJETO","INSERIR ID DE PROJETO","PROJETO INSERIDO"))</f>
        <v>N/A</v>
      </c>
    </row>
    <row r="849" spans="1:18" ht="20.100000000000001" customHeight="1" thickTop="1" thickBot="1" x14ac:dyDescent="0.3">
      <c r="A849" s="109"/>
      <c r="B849" s="84"/>
      <c r="C849" s="84"/>
      <c r="D849" s="115"/>
      <c r="E849" s="132" cm="1">
        <f t="array" ref="E849">_xlfn.XLOOKUP(D849,Tabela2[[#All],[SAP Code]],Tabela2[[#All],[Supplier Name]])</f>
        <v>0</v>
      </c>
      <c r="F849" s="85"/>
      <c r="G849" s="120">
        <v>0</v>
      </c>
      <c r="H849" s="86"/>
      <c r="I849" s="86">
        <v>0</v>
      </c>
      <c r="J849" s="87">
        <f t="shared" si="36"/>
        <v>0</v>
      </c>
      <c r="K849" s="87">
        <f t="shared" si="37"/>
        <v>0</v>
      </c>
      <c r="L849" s="85"/>
      <c r="M849" s="85"/>
      <c r="N849" s="85"/>
      <c r="O849" s="109"/>
      <c r="P849" s="88" t="str">
        <f>IF(D:D&gt;800000000,_xlfn.XLOOKUP(B:B,DROPLIST!G:G,DROPLIST!H:H)&amp;RIGHT(C849,3)&amp;"-"&amp;RIGHT(D849,5),_xlfn.XLOOKUP(B:B,DROPLIST!G:G,DROPLIST!H:H)&amp;RIGHT(C849,3)&amp;"-"&amp;_xlfn.XLOOKUP(D:D,Tabela2[SAP Code],Tabela2[Coluna1]))</f>
        <v>-</v>
      </c>
      <c r="Q849" s="88" t="e">
        <f>_xlfn.XLOOKUP(B:B,DROPLIST!G:G,DROPLIST!H:H) &amp; RIGHT(C849,3) &amp; "-" &amp; RIGHT(D849,5) &amp; "-" &amp; IFERROR(LEFT(#REF!, FIND(" ",#REF!)-1),#REF!) &amp; "-" &amp; _xlfn.XLOOKUP(L:L,DROPLIST!D:D,DROPLIST!E:E)</f>
        <v>#REF!</v>
      </c>
      <c r="R849" s="88" t="str">
        <f>IF(N:N&lt;&gt;"APROVADO","N/A",IF(IFERROR(_xlfn.XLOOKUP(P:P,PROJETOS!A:A,PROJETOS!A:A),"INSERIR ID DE PROJETO")="INSERIR ID DE PROJETO","INSERIR ID DE PROJETO","PROJETO INSERIDO"))</f>
        <v>N/A</v>
      </c>
    </row>
    <row r="850" spans="1:18" ht="20.100000000000001" customHeight="1" thickTop="1" thickBot="1" x14ac:dyDescent="0.3">
      <c r="A850" s="109"/>
      <c r="B850" s="84"/>
      <c r="C850" s="84"/>
      <c r="D850" s="115"/>
      <c r="E850" s="132" cm="1">
        <f t="array" ref="E850">_xlfn.XLOOKUP(D850,Tabela2[[#All],[SAP Code]],Tabela2[[#All],[Supplier Name]])</f>
        <v>0</v>
      </c>
      <c r="F850" s="85"/>
      <c r="G850" s="120">
        <v>0</v>
      </c>
      <c r="H850" s="86"/>
      <c r="I850" s="86">
        <v>0</v>
      </c>
      <c r="J850" s="87">
        <f t="shared" si="36"/>
        <v>0</v>
      </c>
      <c r="K850" s="87">
        <f t="shared" si="37"/>
        <v>0</v>
      </c>
      <c r="L850" s="85"/>
      <c r="M850" s="85"/>
      <c r="N850" s="85"/>
      <c r="O850" s="109"/>
      <c r="P850" s="88" t="str">
        <f>IF(D:D&gt;800000000,_xlfn.XLOOKUP(B:B,DROPLIST!G:G,DROPLIST!H:H)&amp;RIGHT(C850,3)&amp;"-"&amp;RIGHT(D850,5),_xlfn.XLOOKUP(B:B,DROPLIST!G:G,DROPLIST!H:H)&amp;RIGHT(C850,3)&amp;"-"&amp;_xlfn.XLOOKUP(D:D,Tabela2[SAP Code],Tabela2[Coluna1]))</f>
        <v>-</v>
      </c>
      <c r="Q850" s="88" t="e">
        <f>_xlfn.XLOOKUP(B:B,DROPLIST!G:G,DROPLIST!H:H) &amp; RIGHT(C850,3) &amp; "-" &amp; RIGHT(D850,5) &amp; "-" &amp; IFERROR(LEFT(#REF!, FIND(" ",#REF!)-1),#REF!) &amp; "-" &amp; _xlfn.XLOOKUP(L:L,DROPLIST!D:D,DROPLIST!E:E)</f>
        <v>#REF!</v>
      </c>
      <c r="R850" s="88" t="str">
        <f>IF(N:N&lt;&gt;"APROVADO","N/A",IF(IFERROR(_xlfn.XLOOKUP(P:P,PROJETOS!A:A,PROJETOS!A:A),"INSERIR ID DE PROJETO")="INSERIR ID DE PROJETO","INSERIR ID DE PROJETO","PROJETO INSERIDO"))</f>
        <v>N/A</v>
      </c>
    </row>
    <row r="851" spans="1:18" ht="20.100000000000001" customHeight="1" thickTop="1" thickBot="1" x14ac:dyDescent="0.3">
      <c r="A851" s="109"/>
      <c r="B851" s="84"/>
      <c r="C851" s="84"/>
      <c r="D851" s="115"/>
      <c r="E851" s="132" cm="1">
        <f t="array" ref="E851">_xlfn.XLOOKUP(D851,Tabela2[[#All],[SAP Code]],Tabela2[[#All],[Supplier Name]])</f>
        <v>0</v>
      </c>
      <c r="F851" s="85"/>
      <c r="G851" s="120">
        <v>0</v>
      </c>
      <c r="H851" s="86"/>
      <c r="I851" s="86">
        <v>0</v>
      </c>
      <c r="J851" s="87">
        <f t="shared" si="36"/>
        <v>0</v>
      </c>
      <c r="K851" s="87">
        <f t="shared" si="37"/>
        <v>0</v>
      </c>
      <c r="L851" s="85"/>
      <c r="M851" s="85"/>
      <c r="N851" s="85"/>
      <c r="O851" s="109"/>
      <c r="P851" s="88" t="str">
        <f>IF(D:D&gt;800000000,_xlfn.XLOOKUP(B:B,DROPLIST!G:G,DROPLIST!H:H)&amp;RIGHT(C851,3)&amp;"-"&amp;RIGHT(D851,5),_xlfn.XLOOKUP(B:B,DROPLIST!G:G,DROPLIST!H:H)&amp;RIGHT(C851,3)&amp;"-"&amp;_xlfn.XLOOKUP(D:D,Tabela2[SAP Code],Tabela2[Coluna1]))</f>
        <v>-</v>
      </c>
      <c r="Q851" s="88" t="e">
        <f>_xlfn.XLOOKUP(B:B,DROPLIST!G:G,DROPLIST!H:H) &amp; RIGHT(C851,3) &amp; "-" &amp; RIGHT(D851,5) &amp; "-" &amp; IFERROR(LEFT(#REF!, FIND(" ",#REF!)-1),#REF!) &amp; "-" &amp; _xlfn.XLOOKUP(L:L,DROPLIST!D:D,DROPLIST!E:E)</f>
        <v>#REF!</v>
      </c>
      <c r="R851" s="88" t="str">
        <f>IF(N:N&lt;&gt;"APROVADO","N/A",IF(IFERROR(_xlfn.XLOOKUP(P:P,PROJETOS!A:A,PROJETOS!A:A),"INSERIR ID DE PROJETO")="INSERIR ID DE PROJETO","INSERIR ID DE PROJETO","PROJETO INSERIDO"))</f>
        <v>N/A</v>
      </c>
    </row>
    <row r="852" spans="1:18" ht="20.100000000000001" customHeight="1" thickTop="1" thickBot="1" x14ac:dyDescent="0.3">
      <c r="A852" s="109"/>
      <c r="B852" s="84"/>
      <c r="C852" s="84"/>
      <c r="D852" s="115"/>
      <c r="E852" s="132" cm="1">
        <f t="array" ref="E852">_xlfn.XLOOKUP(D852,Tabela2[[#All],[SAP Code]],Tabela2[[#All],[Supplier Name]])</f>
        <v>0</v>
      </c>
      <c r="F852" s="85"/>
      <c r="G852" s="120">
        <v>0</v>
      </c>
      <c r="H852" s="86"/>
      <c r="I852" s="86">
        <v>0</v>
      </c>
      <c r="J852" s="87">
        <f t="shared" si="36"/>
        <v>0</v>
      </c>
      <c r="K852" s="87">
        <f t="shared" si="37"/>
        <v>0</v>
      </c>
      <c r="L852" s="85"/>
      <c r="M852" s="85"/>
      <c r="N852" s="85"/>
      <c r="O852" s="109"/>
      <c r="P852" s="88" t="str">
        <f>IF(D:D&gt;800000000,_xlfn.XLOOKUP(B:B,DROPLIST!G:G,DROPLIST!H:H)&amp;RIGHT(C852,3)&amp;"-"&amp;RIGHT(D852,5),_xlfn.XLOOKUP(B:B,DROPLIST!G:G,DROPLIST!H:H)&amp;RIGHT(C852,3)&amp;"-"&amp;_xlfn.XLOOKUP(D:D,Tabela2[SAP Code],Tabela2[Coluna1]))</f>
        <v>-</v>
      </c>
      <c r="Q852" s="88" t="e">
        <f>_xlfn.XLOOKUP(B:B,DROPLIST!G:G,DROPLIST!H:H) &amp; RIGHT(C852,3) &amp; "-" &amp; RIGHT(D852,5) &amp; "-" &amp; IFERROR(LEFT(#REF!, FIND(" ",#REF!)-1),#REF!) &amp; "-" &amp; _xlfn.XLOOKUP(L:L,DROPLIST!D:D,DROPLIST!E:E)</f>
        <v>#REF!</v>
      </c>
      <c r="R852" s="88" t="str">
        <f>IF(N:N&lt;&gt;"APROVADO","N/A",IF(IFERROR(_xlfn.XLOOKUP(P:P,PROJETOS!A:A,PROJETOS!A:A),"INSERIR ID DE PROJETO")="INSERIR ID DE PROJETO","INSERIR ID DE PROJETO","PROJETO INSERIDO"))</f>
        <v>N/A</v>
      </c>
    </row>
    <row r="853" spans="1:18" ht="20.100000000000001" customHeight="1" thickTop="1" thickBot="1" x14ac:dyDescent="0.3">
      <c r="A853" s="109"/>
      <c r="B853" s="84"/>
      <c r="C853" s="84"/>
      <c r="D853" s="115"/>
      <c r="E853" s="132" cm="1">
        <f t="array" ref="E853">_xlfn.XLOOKUP(D853,Tabela2[[#All],[SAP Code]],Tabela2[[#All],[Supplier Name]])</f>
        <v>0</v>
      </c>
      <c r="F853" s="85"/>
      <c r="G853" s="120">
        <v>0</v>
      </c>
      <c r="H853" s="86"/>
      <c r="I853" s="86">
        <v>0</v>
      </c>
      <c r="J853" s="87">
        <f t="shared" si="36"/>
        <v>0</v>
      </c>
      <c r="K853" s="87">
        <f t="shared" si="37"/>
        <v>0</v>
      </c>
      <c r="L853" s="85"/>
      <c r="M853" s="85"/>
      <c r="N853" s="85"/>
      <c r="O853" s="109"/>
      <c r="P853" s="88" t="str">
        <f>IF(D:D&gt;800000000,_xlfn.XLOOKUP(B:B,DROPLIST!G:G,DROPLIST!H:H)&amp;RIGHT(C853,3)&amp;"-"&amp;RIGHT(D853,5),_xlfn.XLOOKUP(B:B,DROPLIST!G:G,DROPLIST!H:H)&amp;RIGHT(C853,3)&amp;"-"&amp;_xlfn.XLOOKUP(D:D,Tabela2[SAP Code],Tabela2[Coluna1]))</f>
        <v>-</v>
      </c>
      <c r="Q853" s="88" t="e">
        <f>_xlfn.XLOOKUP(B:B,DROPLIST!G:G,DROPLIST!H:H) &amp; RIGHT(C853,3) &amp; "-" &amp; RIGHT(D853,5) &amp; "-" &amp; IFERROR(LEFT(#REF!, FIND(" ",#REF!)-1),#REF!) &amp; "-" &amp; _xlfn.XLOOKUP(L:L,DROPLIST!D:D,DROPLIST!E:E)</f>
        <v>#REF!</v>
      </c>
      <c r="R853" s="88" t="str">
        <f>IF(N:N&lt;&gt;"APROVADO","N/A",IF(IFERROR(_xlfn.XLOOKUP(P:P,PROJETOS!A:A,PROJETOS!A:A),"INSERIR ID DE PROJETO")="INSERIR ID DE PROJETO","INSERIR ID DE PROJETO","PROJETO INSERIDO"))</f>
        <v>N/A</v>
      </c>
    </row>
    <row r="854" spans="1:18" ht="20.100000000000001" customHeight="1" thickTop="1" thickBot="1" x14ac:dyDescent="0.3">
      <c r="A854" s="109"/>
      <c r="B854" s="84"/>
      <c r="C854" s="84"/>
      <c r="D854" s="115"/>
      <c r="E854" s="132" cm="1">
        <f t="array" ref="E854">_xlfn.XLOOKUP(D854,Tabela2[[#All],[SAP Code]],Tabela2[[#All],[Supplier Name]])</f>
        <v>0</v>
      </c>
      <c r="F854" s="85"/>
      <c r="G854" s="120">
        <v>0</v>
      </c>
      <c r="H854" s="86"/>
      <c r="I854" s="86">
        <v>0</v>
      </c>
      <c r="J854" s="87">
        <f t="shared" si="36"/>
        <v>0</v>
      </c>
      <c r="K854" s="87">
        <f t="shared" si="37"/>
        <v>0</v>
      </c>
      <c r="L854" s="85"/>
      <c r="M854" s="85"/>
      <c r="N854" s="85"/>
      <c r="O854" s="109"/>
      <c r="P854" s="88" t="str">
        <f>IF(D:D&gt;800000000,_xlfn.XLOOKUP(B:B,DROPLIST!G:G,DROPLIST!H:H)&amp;RIGHT(C854,3)&amp;"-"&amp;RIGHT(D854,5),_xlfn.XLOOKUP(B:B,DROPLIST!G:G,DROPLIST!H:H)&amp;RIGHT(C854,3)&amp;"-"&amp;_xlfn.XLOOKUP(D:D,Tabela2[SAP Code],Tabela2[Coluna1]))</f>
        <v>-</v>
      </c>
      <c r="Q854" s="88" t="e">
        <f>_xlfn.XLOOKUP(B:B,DROPLIST!G:G,DROPLIST!H:H) &amp; RIGHT(C854,3) &amp; "-" &amp; RIGHT(D854,5) &amp; "-" &amp; IFERROR(LEFT(#REF!, FIND(" ",#REF!)-1),#REF!) &amp; "-" &amp; _xlfn.XLOOKUP(L:L,DROPLIST!D:D,DROPLIST!E:E)</f>
        <v>#REF!</v>
      </c>
      <c r="R854" s="88" t="str">
        <f>IF(N:N&lt;&gt;"APROVADO","N/A",IF(IFERROR(_xlfn.XLOOKUP(P:P,PROJETOS!A:A,PROJETOS!A:A),"INSERIR ID DE PROJETO")="INSERIR ID DE PROJETO","INSERIR ID DE PROJETO","PROJETO INSERIDO"))</f>
        <v>N/A</v>
      </c>
    </row>
    <row r="855" spans="1:18" ht="20.100000000000001" customHeight="1" thickTop="1" thickBot="1" x14ac:dyDescent="0.3">
      <c r="A855" s="109"/>
      <c r="B855" s="84"/>
      <c r="C855" s="84"/>
      <c r="D855" s="115"/>
      <c r="E855" s="132" cm="1">
        <f t="array" ref="E855">_xlfn.XLOOKUP(D855,Tabela2[[#All],[SAP Code]],Tabela2[[#All],[Supplier Name]])</f>
        <v>0</v>
      </c>
      <c r="F855" s="85"/>
      <c r="G855" s="120">
        <v>0</v>
      </c>
      <c r="H855" s="86"/>
      <c r="I855" s="86">
        <v>0</v>
      </c>
      <c r="J855" s="87">
        <f t="shared" si="36"/>
        <v>0</v>
      </c>
      <c r="K855" s="87">
        <f t="shared" si="37"/>
        <v>0</v>
      </c>
      <c r="L855" s="85"/>
      <c r="M855" s="85"/>
      <c r="N855" s="85"/>
      <c r="O855" s="109"/>
      <c r="P855" s="88" t="str">
        <f>IF(D:D&gt;800000000,_xlfn.XLOOKUP(B:B,DROPLIST!G:G,DROPLIST!H:H)&amp;RIGHT(C855,3)&amp;"-"&amp;RIGHT(D855,5),_xlfn.XLOOKUP(B:B,DROPLIST!G:G,DROPLIST!H:H)&amp;RIGHT(C855,3)&amp;"-"&amp;_xlfn.XLOOKUP(D:D,Tabela2[SAP Code],Tabela2[Coluna1]))</f>
        <v>-</v>
      </c>
      <c r="Q855" s="88" t="e">
        <f>_xlfn.XLOOKUP(B:B,DROPLIST!G:G,DROPLIST!H:H) &amp; RIGHT(C855,3) &amp; "-" &amp; RIGHT(D855,5) &amp; "-" &amp; IFERROR(LEFT(#REF!, FIND(" ",#REF!)-1),#REF!) &amp; "-" &amp; _xlfn.XLOOKUP(L:L,DROPLIST!D:D,DROPLIST!E:E)</f>
        <v>#REF!</v>
      </c>
      <c r="R855" s="88" t="str">
        <f>IF(N:N&lt;&gt;"APROVADO","N/A",IF(IFERROR(_xlfn.XLOOKUP(P:P,PROJETOS!A:A,PROJETOS!A:A),"INSERIR ID DE PROJETO")="INSERIR ID DE PROJETO","INSERIR ID DE PROJETO","PROJETO INSERIDO"))</f>
        <v>N/A</v>
      </c>
    </row>
    <row r="856" spans="1:18" ht="20.100000000000001" customHeight="1" thickTop="1" thickBot="1" x14ac:dyDescent="0.3">
      <c r="A856" s="109"/>
      <c r="B856" s="84"/>
      <c r="C856" s="84"/>
      <c r="D856" s="115"/>
      <c r="E856" s="132" cm="1">
        <f t="array" ref="E856">_xlfn.XLOOKUP(D856,Tabela2[[#All],[SAP Code]],Tabela2[[#All],[Supplier Name]])</f>
        <v>0</v>
      </c>
      <c r="F856" s="85"/>
      <c r="G856" s="120">
        <v>0</v>
      </c>
      <c r="H856" s="86"/>
      <c r="I856" s="86">
        <v>0</v>
      </c>
      <c r="J856" s="87">
        <f t="shared" si="36"/>
        <v>0</v>
      </c>
      <c r="K856" s="87">
        <f t="shared" si="37"/>
        <v>0</v>
      </c>
      <c r="L856" s="85"/>
      <c r="M856" s="85"/>
      <c r="N856" s="85"/>
      <c r="O856" s="109"/>
      <c r="P856" s="88" t="str">
        <f>IF(D:D&gt;800000000,_xlfn.XLOOKUP(B:B,DROPLIST!G:G,DROPLIST!H:H)&amp;RIGHT(C856,3)&amp;"-"&amp;RIGHT(D856,5),_xlfn.XLOOKUP(B:B,DROPLIST!G:G,DROPLIST!H:H)&amp;RIGHT(C856,3)&amp;"-"&amp;_xlfn.XLOOKUP(D:D,Tabela2[SAP Code],Tabela2[Coluna1]))</f>
        <v>-</v>
      </c>
      <c r="Q856" s="88" t="e">
        <f>_xlfn.XLOOKUP(B:B,DROPLIST!G:G,DROPLIST!H:H) &amp; RIGHT(C856,3) &amp; "-" &amp; RIGHT(D856,5) &amp; "-" &amp; IFERROR(LEFT(#REF!, FIND(" ",#REF!)-1),#REF!) &amp; "-" &amp; _xlfn.XLOOKUP(L:L,DROPLIST!D:D,DROPLIST!E:E)</f>
        <v>#REF!</v>
      </c>
      <c r="R856" s="88" t="str">
        <f>IF(N:N&lt;&gt;"APROVADO","N/A",IF(IFERROR(_xlfn.XLOOKUP(P:P,PROJETOS!A:A,PROJETOS!A:A),"INSERIR ID DE PROJETO")="INSERIR ID DE PROJETO","INSERIR ID DE PROJETO","PROJETO INSERIDO"))</f>
        <v>N/A</v>
      </c>
    </row>
    <row r="857" spans="1:18" ht="20.100000000000001" customHeight="1" thickTop="1" thickBot="1" x14ac:dyDescent="0.3">
      <c r="A857" s="109"/>
      <c r="B857" s="84"/>
      <c r="C857" s="84"/>
      <c r="D857" s="115"/>
      <c r="E857" s="132" cm="1">
        <f t="array" ref="E857">_xlfn.XLOOKUP(D857,Tabela2[[#All],[SAP Code]],Tabela2[[#All],[Supplier Name]])</f>
        <v>0</v>
      </c>
      <c r="F857" s="85"/>
      <c r="G857" s="120">
        <v>0</v>
      </c>
      <c r="H857" s="86"/>
      <c r="I857" s="86">
        <v>0</v>
      </c>
      <c r="J857" s="87">
        <f t="shared" si="36"/>
        <v>0</v>
      </c>
      <c r="K857" s="87">
        <f t="shared" si="37"/>
        <v>0</v>
      </c>
      <c r="L857" s="85"/>
      <c r="M857" s="85"/>
      <c r="N857" s="85"/>
      <c r="O857" s="109"/>
      <c r="P857" s="88" t="str">
        <f>IF(D:D&gt;800000000,_xlfn.XLOOKUP(B:B,DROPLIST!G:G,DROPLIST!H:H)&amp;RIGHT(C857,3)&amp;"-"&amp;RIGHT(D857,5),_xlfn.XLOOKUP(B:B,DROPLIST!G:G,DROPLIST!H:H)&amp;RIGHT(C857,3)&amp;"-"&amp;_xlfn.XLOOKUP(D:D,Tabela2[SAP Code],Tabela2[Coluna1]))</f>
        <v>-</v>
      </c>
      <c r="Q857" s="88" t="e">
        <f>_xlfn.XLOOKUP(B:B,DROPLIST!G:G,DROPLIST!H:H) &amp; RIGHT(C857,3) &amp; "-" &amp; RIGHT(D857,5) &amp; "-" &amp; IFERROR(LEFT(#REF!, FIND(" ",#REF!)-1),#REF!) &amp; "-" &amp; _xlfn.XLOOKUP(L:L,DROPLIST!D:D,DROPLIST!E:E)</f>
        <v>#REF!</v>
      </c>
      <c r="R857" s="88" t="str">
        <f>IF(N:N&lt;&gt;"APROVADO","N/A",IF(IFERROR(_xlfn.XLOOKUP(P:P,PROJETOS!A:A,PROJETOS!A:A),"INSERIR ID DE PROJETO")="INSERIR ID DE PROJETO","INSERIR ID DE PROJETO","PROJETO INSERIDO"))</f>
        <v>N/A</v>
      </c>
    </row>
    <row r="858" spans="1:18" ht="20.100000000000001" customHeight="1" thickTop="1" thickBot="1" x14ac:dyDescent="0.3">
      <c r="A858" s="109"/>
      <c r="B858" s="84"/>
      <c r="C858" s="84"/>
      <c r="D858" s="115"/>
      <c r="E858" s="132" cm="1">
        <f t="array" ref="E858">_xlfn.XLOOKUP(D858,Tabela2[[#All],[SAP Code]],Tabela2[[#All],[Supplier Name]])</f>
        <v>0</v>
      </c>
      <c r="F858" s="85"/>
      <c r="G858" s="120">
        <v>0</v>
      </c>
      <c r="H858" s="86"/>
      <c r="I858" s="86">
        <v>0</v>
      </c>
      <c r="J858" s="87">
        <f t="shared" si="36"/>
        <v>0</v>
      </c>
      <c r="K858" s="87">
        <f t="shared" si="37"/>
        <v>0</v>
      </c>
      <c r="L858" s="85"/>
      <c r="M858" s="85"/>
      <c r="N858" s="85"/>
      <c r="O858" s="109"/>
      <c r="P858" s="88" t="str">
        <f>IF(D:D&gt;800000000,_xlfn.XLOOKUP(B:B,DROPLIST!G:G,DROPLIST!H:H)&amp;RIGHT(C858,3)&amp;"-"&amp;RIGHT(D858,5),_xlfn.XLOOKUP(B:B,DROPLIST!G:G,DROPLIST!H:H)&amp;RIGHT(C858,3)&amp;"-"&amp;_xlfn.XLOOKUP(D:D,Tabela2[SAP Code],Tabela2[Coluna1]))</f>
        <v>-</v>
      </c>
      <c r="Q858" s="88" t="e">
        <f>_xlfn.XLOOKUP(B:B,DROPLIST!G:G,DROPLIST!H:H) &amp; RIGHT(C858,3) &amp; "-" &amp; RIGHT(D858,5) &amp; "-" &amp; IFERROR(LEFT(#REF!, FIND(" ",#REF!)-1),#REF!) &amp; "-" &amp; _xlfn.XLOOKUP(L:L,DROPLIST!D:D,DROPLIST!E:E)</f>
        <v>#REF!</v>
      </c>
      <c r="R858" s="88" t="str">
        <f>IF(N:N&lt;&gt;"APROVADO","N/A",IF(IFERROR(_xlfn.XLOOKUP(P:P,PROJETOS!A:A,PROJETOS!A:A),"INSERIR ID DE PROJETO")="INSERIR ID DE PROJETO","INSERIR ID DE PROJETO","PROJETO INSERIDO"))</f>
        <v>N/A</v>
      </c>
    </row>
    <row r="859" spans="1:18" ht="20.100000000000001" customHeight="1" thickTop="1" thickBot="1" x14ac:dyDescent="0.3">
      <c r="A859" s="109"/>
      <c r="B859" s="84"/>
      <c r="C859" s="84"/>
      <c r="D859" s="115"/>
      <c r="E859" s="132" cm="1">
        <f t="array" ref="E859">_xlfn.XLOOKUP(D859,Tabela2[[#All],[SAP Code]],Tabela2[[#All],[Supplier Name]])</f>
        <v>0</v>
      </c>
      <c r="F859" s="85"/>
      <c r="G859" s="120">
        <v>0</v>
      </c>
      <c r="H859" s="86"/>
      <c r="I859" s="86">
        <v>0</v>
      </c>
      <c r="J859" s="87">
        <f t="shared" si="36"/>
        <v>0</v>
      </c>
      <c r="K859" s="87">
        <f t="shared" si="37"/>
        <v>0</v>
      </c>
      <c r="L859" s="85"/>
      <c r="M859" s="85"/>
      <c r="N859" s="85"/>
      <c r="O859" s="109"/>
      <c r="P859" s="88" t="str">
        <f>IF(D:D&gt;800000000,_xlfn.XLOOKUP(B:B,DROPLIST!G:G,DROPLIST!H:H)&amp;RIGHT(C859,3)&amp;"-"&amp;RIGHT(D859,5),_xlfn.XLOOKUP(B:B,DROPLIST!G:G,DROPLIST!H:H)&amp;RIGHT(C859,3)&amp;"-"&amp;_xlfn.XLOOKUP(D:D,Tabela2[SAP Code],Tabela2[Coluna1]))</f>
        <v>-</v>
      </c>
      <c r="Q859" s="88" t="e">
        <f>_xlfn.XLOOKUP(B:B,DROPLIST!G:G,DROPLIST!H:H) &amp; RIGHT(C859,3) &amp; "-" &amp; RIGHT(D859,5) &amp; "-" &amp; IFERROR(LEFT(#REF!, FIND(" ",#REF!)-1),#REF!) &amp; "-" &amp; _xlfn.XLOOKUP(L:L,DROPLIST!D:D,DROPLIST!E:E)</f>
        <v>#REF!</v>
      </c>
      <c r="R859" s="88" t="str">
        <f>IF(N:N&lt;&gt;"APROVADO","N/A",IF(IFERROR(_xlfn.XLOOKUP(P:P,PROJETOS!A:A,PROJETOS!A:A),"INSERIR ID DE PROJETO")="INSERIR ID DE PROJETO","INSERIR ID DE PROJETO","PROJETO INSERIDO"))</f>
        <v>N/A</v>
      </c>
    </row>
    <row r="860" spans="1:18" ht="20.100000000000001" customHeight="1" thickTop="1" thickBot="1" x14ac:dyDescent="0.3">
      <c r="A860" s="109"/>
      <c r="B860" s="84"/>
      <c r="C860" s="84"/>
      <c r="D860" s="115"/>
      <c r="E860" s="132" cm="1">
        <f t="array" ref="E860">_xlfn.XLOOKUP(D860,Tabela2[[#All],[SAP Code]],Tabela2[[#All],[Supplier Name]])</f>
        <v>0</v>
      </c>
      <c r="F860" s="85"/>
      <c r="G860" s="120">
        <v>0</v>
      </c>
      <c r="H860" s="86"/>
      <c r="I860" s="86">
        <v>0</v>
      </c>
      <c r="J860" s="87">
        <f t="shared" si="36"/>
        <v>0</v>
      </c>
      <c r="K860" s="87">
        <f t="shared" si="37"/>
        <v>0</v>
      </c>
      <c r="L860" s="85"/>
      <c r="M860" s="85"/>
      <c r="N860" s="85"/>
      <c r="O860" s="109"/>
      <c r="P860" s="88" t="str">
        <f>IF(D:D&gt;800000000,_xlfn.XLOOKUP(B:B,DROPLIST!G:G,DROPLIST!H:H)&amp;RIGHT(C860,3)&amp;"-"&amp;RIGHT(D860,5),_xlfn.XLOOKUP(B:B,DROPLIST!G:G,DROPLIST!H:H)&amp;RIGHT(C860,3)&amp;"-"&amp;_xlfn.XLOOKUP(D:D,Tabela2[SAP Code],Tabela2[Coluna1]))</f>
        <v>-</v>
      </c>
      <c r="Q860" s="88" t="e">
        <f>_xlfn.XLOOKUP(B:B,DROPLIST!G:G,DROPLIST!H:H) &amp; RIGHT(C860,3) &amp; "-" &amp; RIGHT(D860,5) &amp; "-" &amp; IFERROR(LEFT(#REF!, FIND(" ",#REF!)-1),#REF!) &amp; "-" &amp; _xlfn.XLOOKUP(L:L,DROPLIST!D:D,DROPLIST!E:E)</f>
        <v>#REF!</v>
      </c>
      <c r="R860" s="88" t="str">
        <f>IF(N:N&lt;&gt;"APROVADO","N/A",IF(IFERROR(_xlfn.XLOOKUP(P:P,PROJETOS!A:A,PROJETOS!A:A),"INSERIR ID DE PROJETO")="INSERIR ID DE PROJETO","INSERIR ID DE PROJETO","PROJETO INSERIDO"))</f>
        <v>N/A</v>
      </c>
    </row>
    <row r="861" spans="1:18" ht="20.100000000000001" customHeight="1" thickTop="1" thickBot="1" x14ac:dyDescent="0.3">
      <c r="A861" s="109"/>
      <c r="B861" s="84"/>
      <c r="C861" s="84"/>
      <c r="D861" s="115"/>
      <c r="E861" s="132" cm="1">
        <f t="array" ref="E861">_xlfn.XLOOKUP(D861,Tabela2[[#All],[SAP Code]],Tabela2[[#All],[Supplier Name]])</f>
        <v>0</v>
      </c>
      <c r="F861" s="85"/>
      <c r="G861" s="120">
        <v>0</v>
      </c>
      <c r="H861" s="86"/>
      <c r="I861" s="86">
        <v>0</v>
      </c>
      <c r="J861" s="87">
        <f t="shared" si="36"/>
        <v>0</v>
      </c>
      <c r="K861" s="87">
        <f t="shared" si="37"/>
        <v>0</v>
      </c>
      <c r="L861" s="85"/>
      <c r="M861" s="85"/>
      <c r="N861" s="85"/>
      <c r="O861" s="109"/>
      <c r="P861" s="88" t="str">
        <f>IF(D:D&gt;800000000,_xlfn.XLOOKUP(B:B,DROPLIST!G:G,DROPLIST!H:H)&amp;RIGHT(C861,3)&amp;"-"&amp;RIGHT(D861,5),_xlfn.XLOOKUP(B:B,DROPLIST!G:G,DROPLIST!H:H)&amp;RIGHT(C861,3)&amp;"-"&amp;_xlfn.XLOOKUP(D:D,Tabela2[SAP Code],Tabela2[Coluna1]))</f>
        <v>-</v>
      </c>
      <c r="Q861" s="88" t="e">
        <f>_xlfn.XLOOKUP(B:B,DROPLIST!G:G,DROPLIST!H:H) &amp; RIGHT(C861,3) &amp; "-" &amp; RIGHT(D861,5) &amp; "-" &amp; IFERROR(LEFT(#REF!, FIND(" ",#REF!)-1),#REF!) &amp; "-" &amp; _xlfn.XLOOKUP(L:L,DROPLIST!D:D,DROPLIST!E:E)</f>
        <v>#REF!</v>
      </c>
      <c r="R861" s="88" t="str">
        <f>IF(N:N&lt;&gt;"APROVADO","N/A",IF(IFERROR(_xlfn.XLOOKUP(P:P,PROJETOS!A:A,PROJETOS!A:A),"INSERIR ID DE PROJETO")="INSERIR ID DE PROJETO","INSERIR ID DE PROJETO","PROJETO INSERIDO"))</f>
        <v>N/A</v>
      </c>
    </row>
    <row r="862" spans="1:18" ht="20.100000000000001" customHeight="1" thickTop="1" thickBot="1" x14ac:dyDescent="0.3">
      <c r="A862" s="109"/>
      <c r="B862" s="84"/>
      <c r="C862" s="84"/>
      <c r="D862" s="115"/>
      <c r="E862" s="132" cm="1">
        <f t="array" ref="E862">_xlfn.XLOOKUP(D862,Tabela2[[#All],[SAP Code]],Tabela2[[#All],[Supplier Name]])</f>
        <v>0</v>
      </c>
      <c r="F862" s="85"/>
      <c r="G862" s="120">
        <v>0</v>
      </c>
      <c r="H862" s="86"/>
      <c r="I862" s="86">
        <v>0</v>
      </c>
      <c r="J862" s="87">
        <f t="shared" si="36"/>
        <v>0</v>
      </c>
      <c r="K862" s="87">
        <f t="shared" si="37"/>
        <v>0</v>
      </c>
      <c r="L862" s="85"/>
      <c r="M862" s="85"/>
      <c r="N862" s="85"/>
      <c r="O862" s="109"/>
      <c r="P862" s="88" t="str">
        <f>IF(D:D&gt;800000000,_xlfn.XLOOKUP(B:B,DROPLIST!G:G,DROPLIST!H:H)&amp;RIGHT(C862,3)&amp;"-"&amp;RIGHT(D862,5),_xlfn.XLOOKUP(B:B,DROPLIST!G:G,DROPLIST!H:H)&amp;RIGHT(C862,3)&amp;"-"&amp;_xlfn.XLOOKUP(D:D,Tabela2[SAP Code],Tabela2[Coluna1]))</f>
        <v>-</v>
      </c>
      <c r="Q862" s="88" t="e">
        <f>_xlfn.XLOOKUP(B:B,DROPLIST!G:G,DROPLIST!H:H) &amp; RIGHT(C862,3) &amp; "-" &amp; RIGHT(D862,5) &amp; "-" &amp; IFERROR(LEFT(#REF!, FIND(" ",#REF!)-1),#REF!) &amp; "-" &amp; _xlfn.XLOOKUP(L:L,DROPLIST!D:D,DROPLIST!E:E)</f>
        <v>#REF!</v>
      </c>
      <c r="R862" s="88" t="str">
        <f>IF(N:N&lt;&gt;"APROVADO","N/A",IF(IFERROR(_xlfn.XLOOKUP(P:P,PROJETOS!A:A,PROJETOS!A:A),"INSERIR ID DE PROJETO")="INSERIR ID DE PROJETO","INSERIR ID DE PROJETO","PROJETO INSERIDO"))</f>
        <v>N/A</v>
      </c>
    </row>
    <row r="863" spans="1:18" ht="20.100000000000001" customHeight="1" thickTop="1" thickBot="1" x14ac:dyDescent="0.3">
      <c r="A863" s="109"/>
      <c r="B863" s="84"/>
      <c r="C863" s="84"/>
      <c r="D863" s="115"/>
      <c r="E863" s="132" cm="1">
        <f t="array" ref="E863">_xlfn.XLOOKUP(D863,Tabela2[[#All],[SAP Code]],Tabela2[[#All],[Supplier Name]])</f>
        <v>0</v>
      </c>
      <c r="F863" s="85"/>
      <c r="G863" s="120">
        <v>0</v>
      </c>
      <c r="H863" s="86"/>
      <c r="I863" s="86">
        <v>0</v>
      </c>
      <c r="J863" s="87">
        <f t="shared" si="36"/>
        <v>0</v>
      </c>
      <c r="K863" s="87">
        <f t="shared" si="37"/>
        <v>0</v>
      </c>
      <c r="L863" s="85"/>
      <c r="M863" s="85"/>
      <c r="N863" s="85"/>
      <c r="O863" s="109"/>
      <c r="P863" s="88" t="str">
        <f>IF(D:D&gt;800000000,_xlfn.XLOOKUP(B:B,DROPLIST!G:G,DROPLIST!H:H)&amp;RIGHT(C863,3)&amp;"-"&amp;RIGHT(D863,5),_xlfn.XLOOKUP(B:B,DROPLIST!G:G,DROPLIST!H:H)&amp;RIGHT(C863,3)&amp;"-"&amp;_xlfn.XLOOKUP(D:D,Tabela2[SAP Code],Tabela2[Coluna1]))</f>
        <v>-</v>
      </c>
      <c r="Q863" s="88" t="e">
        <f>_xlfn.XLOOKUP(B:B,DROPLIST!G:G,DROPLIST!H:H) &amp; RIGHT(C863,3) &amp; "-" &amp; RIGHT(D863,5) &amp; "-" &amp; IFERROR(LEFT(#REF!, FIND(" ",#REF!)-1),#REF!) &amp; "-" &amp; _xlfn.XLOOKUP(L:L,DROPLIST!D:D,DROPLIST!E:E)</f>
        <v>#REF!</v>
      </c>
      <c r="R863" s="88" t="str">
        <f>IF(N:N&lt;&gt;"APROVADO","N/A",IF(IFERROR(_xlfn.XLOOKUP(P:P,PROJETOS!A:A,PROJETOS!A:A),"INSERIR ID DE PROJETO")="INSERIR ID DE PROJETO","INSERIR ID DE PROJETO","PROJETO INSERIDO"))</f>
        <v>N/A</v>
      </c>
    </row>
    <row r="864" spans="1:18" ht="20.100000000000001" customHeight="1" thickTop="1" thickBot="1" x14ac:dyDescent="0.3">
      <c r="A864" s="109"/>
      <c r="B864" s="84"/>
      <c r="C864" s="84"/>
      <c r="D864" s="115"/>
      <c r="E864" s="132" cm="1">
        <f t="array" ref="E864">_xlfn.XLOOKUP(D864,Tabela2[[#All],[SAP Code]],Tabela2[[#All],[Supplier Name]])</f>
        <v>0</v>
      </c>
      <c r="F864" s="85"/>
      <c r="G864" s="120">
        <v>0</v>
      </c>
      <c r="H864" s="86"/>
      <c r="I864" s="86">
        <v>0</v>
      </c>
      <c r="J864" s="87">
        <f t="shared" si="36"/>
        <v>0</v>
      </c>
      <c r="K864" s="87">
        <f t="shared" si="37"/>
        <v>0</v>
      </c>
      <c r="L864" s="85"/>
      <c r="M864" s="85"/>
      <c r="N864" s="85"/>
      <c r="O864" s="109"/>
      <c r="P864" s="88" t="str">
        <f>IF(D:D&gt;800000000,_xlfn.XLOOKUP(B:B,DROPLIST!G:G,DROPLIST!H:H)&amp;RIGHT(C864,3)&amp;"-"&amp;RIGHT(D864,5),_xlfn.XLOOKUP(B:B,DROPLIST!G:G,DROPLIST!H:H)&amp;RIGHT(C864,3)&amp;"-"&amp;_xlfn.XLOOKUP(D:D,Tabela2[SAP Code],Tabela2[Coluna1]))</f>
        <v>-</v>
      </c>
      <c r="Q864" s="88" t="e">
        <f>_xlfn.XLOOKUP(B:B,DROPLIST!G:G,DROPLIST!H:H) &amp; RIGHT(C864,3) &amp; "-" &amp; RIGHT(D864,5) &amp; "-" &amp; IFERROR(LEFT(#REF!, FIND(" ",#REF!)-1),#REF!) &amp; "-" &amp; _xlfn.XLOOKUP(L:L,DROPLIST!D:D,DROPLIST!E:E)</f>
        <v>#REF!</v>
      </c>
      <c r="R864" s="88" t="str">
        <f>IF(N:N&lt;&gt;"APROVADO","N/A",IF(IFERROR(_xlfn.XLOOKUP(P:P,PROJETOS!A:A,PROJETOS!A:A),"INSERIR ID DE PROJETO")="INSERIR ID DE PROJETO","INSERIR ID DE PROJETO","PROJETO INSERIDO"))</f>
        <v>N/A</v>
      </c>
    </row>
    <row r="865" spans="1:18" ht="20.100000000000001" customHeight="1" thickTop="1" thickBot="1" x14ac:dyDescent="0.3">
      <c r="A865" s="109"/>
      <c r="B865" s="84"/>
      <c r="C865" s="84"/>
      <c r="D865" s="115"/>
      <c r="E865" s="132" cm="1">
        <f t="array" ref="E865">_xlfn.XLOOKUP(D865,Tabela2[[#All],[SAP Code]],Tabela2[[#All],[Supplier Name]])</f>
        <v>0</v>
      </c>
      <c r="F865" s="85"/>
      <c r="G865" s="120">
        <v>0</v>
      </c>
      <c r="H865" s="86"/>
      <c r="I865" s="86">
        <v>0</v>
      </c>
      <c r="J865" s="87">
        <f t="shared" si="36"/>
        <v>0</v>
      </c>
      <c r="K865" s="87">
        <f t="shared" si="37"/>
        <v>0</v>
      </c>
      <c r="L865" s="85"/>
      <c r="M865" s="85"/>
      <c r="N865" s="85"/>
      <c r="O865" s="109"/>
      <c r="P865" s="88" t="str">
        <f>IF(D:D&gt;800000000,_xlfn.XLOOKUP(B:B,DROPLIST!G:G,DROPLIST!H:H)&amp;RIGHT(C865,3)&amp;"-"&amp;RIGHT(D865,5),_xlfn.XLOOKUP(B:B,DROPLIST!G:G,DROPLIST!H:H)&amp;RIGHT(C865,3)&amp;"-"&amp;_xlfn.XLOOKUP(D:D,Tabela2[SAP Code],Tabela2[Coluna1]))</f>
        <v>-</v>
      </c>
      <c r="Q865" s="88" t="e">
        <f>_xlfn.XLOOKUP(B:B,DROPLIST!G:G,DROPLIST!H:H) &amp; RIGHT(C865,3) &amp; "-" &amp; RIGHT(D865,5) &amp; "-" &amp; IFERROR(LEFT(#REF!, FIND(" ",#REF!)-1),#REF!) &amp; "-" &amp; _xlfn.XLOOKUP(L:L,DROPLIST!D:D,DROPLIST!E:E)</f>
        <v>#REF!</v>
      </c>
      <c r="R865" s="88" t="str">
        <f>IF(N:N&lt;&gt;"APROVADO","N/A",IF(IFERROR(_xlfn.XLOOKUP(P:P,PROJETOS!A:A,PROJETOS!A:A),"INSERIR ID DE PROJETO")="INSERIR ID DE PROJETO","INSERIR ID DE PROJETO","PROJETO INSERIDO"))</f>
        <v>N/A</v>
      </c>
    </row>
    <row r="866" spans="1:18" ht="20.100000000000001" customHeight="1" thickTop="1" thickBot="1" x14ac:dyDescent="0.3">
      <c r="A866" s="109"/>
      <c r="B866" s="84"/>
      <c r="C866" s="84"/>
      <c r="D866" s="115"/>
      <c r="E866" s="132" cm="1">
        <f t="array" ref="E866">_xlfn.XLOOKUP(D866,Tabela2[[#All],[SAP Code]],Tabela2[[#All],[Supplier Name]])</f>
        <v>0</v>
      </c>
      <c r="F866" s="85"/>
      <c r="G866" s="120">
        <v>0</v>
      </c>
      <c r="H866" s="86"/>
      <c r="I866" s="86">
        <v>0</v>
      </c>
      <c r="J866" s="87">
        <f t="shared" si="36"/>
        <v>0</v>
      </c>
      <c r="K866" s="87">
        <f t="shared" si="37"/>
        <v>0</v>
      </c>
      <c r="L866" s="85"/>
      <c r="M866" s="85"/>
      <c r="N866" s="85"/>
      <c r="O866" s="109"/>
      <c r="P866" s="88" t="str">
        <f>IF(D:D&gt;800000000,_xlfn.XLOOKUP(B:B,DROPLIST!G:G,DROPLIST!H:H)&amp;RIGHT(C866,3)&amp;"-"&amp;RIGHT(D866,5),_xlfn.XLOOKUP(B:B,DROPLIST!G:G,DROPLIST!H:H)&amp;RIGHT(C866,3)&amp;"-"&amp;_xlfn.XLOOKUP(D:D,Tabela2[SAP Code],Tabela2[Coluna1]))</f>
        <v>-</v>
      </c>
      <c r="Q866" s="88" t="e">
        <f>_xlfn.XLOOKUP(B:B,DROPLIST!G:G,DROPLIST!H:H) &amp; RIGHT(C866,3) &amp; "-" &amp; RIGHT(D866,5) &amp; "-" &amp; IFERROR(LEFT(#REF!, FIND(" ",#REF!)-1),#REF!) &amp; "-" &amp; _xlfn.XLOOKUP(L:L,DROPLIST!D:D,DROPLIST!E:E)</f>
        <v>#REF!</v>
      </c>
      <c r="R866" s="88" t="str">
        <f>IF(N:N&lt;&gt;"APROVADO","N/A",IF(IFERROR(_xlfn.XLOOKUP(P:P,PROJETOS!A:A,PROJETOS!A:A),"INSERIR ID DE PROJETO")="INSERIR ID DE PROJETO","INSERIR ID DE PROJETO","PROJETO INSERIDO"))</f>
        <v>N/A</v>
      </c>
    </row>
    <row r="867" spans="1:18" ht="20.100000000000001" customHeight="1" thickTop="1" thickBot="1" x14ac:dyDescent="0.3">
      <c r="A867" s="109"/>
      <c r="B867" s="84"/>
      <c r="C867" s="84"/>
      <c r="D867" s="115"/>
      <c r="E867" s="132" cm="1">
        <f t="array" ref="E867">_xlfn.XLOOKUP(D867,Tabela2[[#All],[SAP Code]],Tabela2[[#All],[Supplier Name]])</f>
        <v>0</v>
      </c>
      <c r="F867" s="85"/>
      <c r="G867" s="120">
        <v>0</v>
      </c>
      <c r="H867" s="86"/>
      <c r="I867" s="86">
        <v>0</v>
      </c>
      <c r="J867" s="87">
        <f t="shared" si="36"/>
        <v>0</v>
      </c>
      <c r="K867" s="87">
        <f t="shared" si="37"/>
        <v>0</v>
      </c>
      <c r="L867" s="85"/>
      <c r="M867" s="85"/>
      <c r="N867" s="85"/>
      <c r="O867" s="109"/>
      <c r="P867" s="88" t="str">
        <f>IF(D:D&gt;800000000,_xlfn.XLOOKUP(B:B,DROPLIST!G:G,DROPLIST!H:H)&amp;RIGHT(C867,3)&amp;"-"&amp;RIGHT(D867,5),_xlfn.XLOOKUP(B:B,DROPLIST!G:G,DROPLIST!H:H)&amp;RIGHT(C867,3)&amp;"-"&amp;_xlfn.XLOOKUP(D:D,Tabela2[SAP Code],Tabela2[Coluna1]))</f>
        <v>-</v>
      </c>
      <c r="Q867" s="88" t="e">
        <f>_xlfn.XLOOKUP(B:B,DROPLIST!G:G,DROPLIST!H:H) &amp; RIGHT(C867,3) &amp; "-" &amp; RIGHT(D867,5) &amp; "-" &amp; IFERROR(LEFT(#REF!, FIND(" ",#REF!)-1),#REF!) &amp; "-" &amp; _xlfn.XLOOKUP(L:L,DROPLIST!D:D,DROPLIST!E:E)</f>
        <v>#REF!</v>
      </c>
      <c r="R867" s="88" t="str">
        <f>IF(N:N&lt;&gt;"APROVADO","N/A",IF(IFERROR(_xlfn.XLOOKUP(P:P,PROJETOS!A:A,PROJETOS!A:A),"INSERIR ID DE PROJETO")="INSERIR ID DE PROJETO","INSERIR ID DE PROJETO","PROJETO INSERIDO"))</f>
        <v>N/A</v>
      </c>
    </row>
    <row r="868" spans="1:18" ht="20.100000000000001" customHeight="1" thickTop="1" thickBot="1" x14ac:dyDescent="0.3">
      <c r="A868" s="109"/>
      <c r="B868" s="84"/>
      <c r="C868" s="84"/>
      <c r="D868" s="115"/>
      <c r="E868" s="132" cm="1">
        <f t="array" ref="E868">_xlfn.XLOOKUP(D868,Tabela2[[#All],[SAP Code]],Tabela2[[#All],[Supplier Name]])</f>
        <v>0</v>
      </c>
      <c r="F868" s="85"/>
      <c r="G868" s="120">
        <v>0</v>
      </c>
      <c r="H868" s="86"/>
      <c r="I868" s="86">
        <v>0</v>
      </c>
      <c r="J868" s="87">
        <f t="shared" si="36"/>
        <v>0</v>
      </c>
      <c r="K868" s="87">
        <f t="shared" si="37"/>
        <v>0</v>
      </c>
      <c r="L868" s="85"/>
      <c r="M868" s="85"/>
      <c r="N868" s="85"/>
      <c r="O868" s="109"/>
      <c r="P868" s="88" t="str">
        <f>IF(D:D&gt;800000000,_xlfn.XLOOKUP(B:B,DROPLIST!G:G,DROPLIST!H:H)&amp;RIGHT(C868,3)&amp;"-"&amp;RIGHT(D868,5),_xlfn.XLOOKUP(B:B,DROPLIST!G:G,DROPLIST!H:H)&amp;RIGHT(C868,3)&amp;"-"&amp;_xlfn.XLOOKUP(D:D,Tabela2[SAP Code],Tabela2[Coluna1]))</f>
        <v>-</v>
      </c>
      <c r="Q868" s="88" t="e">
        <f>_xlfn.XLOOKUP(B:B,DROPLIST!G:G,DROPLIST!H:H) &amp; RIGHT(C868,3) &amp; "-" &amp; RIGHT(D868,5) &amp; "-" &amp; IFERROR(LEFT(#REF!, FIND(" ",#REF!)-1),#REF!) &amp; "-" &amp; _xlfn.XLOOKUP(L:L,DROPLIST!D:D,DROPLIST!E:E)</f>
        <v>#REF!</v>
      </c>
      <c r="R868" s="88" t="str">
        <f>IF(N:N&lt;&gt;"APROVADO","N/A",IF(IFERROR(_xlfn.XLOOKUP(P:P,PROJETOS!A:A,PROJETOS!A:A),"INSERIR ID DE PROJETO")="INSERIR ID DE PROJETO","INSERIR ID DE PROJETO","PROJETO INSERIDO"))</f>
        <v>N/A</v>
      </c>
    </row>
    <row r="869" spans="1:18" ht="20.100000000000001" customHeight="1" thickTop="1" thickBot="1" x14ac:dyDescent="0.3">
      <c r="A869" s="109"/>
      <c r="B869" s="84"/>
      <c r="C869" s="84"/>
      <c r="D869" s="115"/>
      <c r="E869" s="132" cm="1">
        <f t="array" ref="E869">_xlfn.XLOOKUP(D869,Tabela2[[#All],[SAP Code]],Tabela2[[#All],[Supplier Name]])</f>
        <v>0</v>
      </c>
      <c r="F869" s="85"/>
      <c r="G869" s="120">
        <v>0</v>
      </c>
      <c r="H869" s="86"/>
      <c r="I869" s="86">
        <v>0</v>
      </c>
      <c r="J869" s="87">
        <f t="shared" si="36"/>
        <v>0</v>
      </c>
      <c r="K869" s="87">
        <f t="shared" si="37"/>
        <v>0</v>
      </c>
      <c r="L869" s="85"/>
      <c r="M869" s="85"/>
      <c r="N869" s="85"/>
      <c r="O869" s="109"/>
      <c r="P869" s="88" t="str">
        <f>IF(D:D&gt;800000000,_xlfn.XLOOKUP(B:B,DROPLIST!G:G,DROPLIST!H:H)&amp;RIGHT(C869,3)&amp;"-"&amp;RIGHT(D869,5),_xlfn.XLOOKUP(B:B,DROPLIST!G:G,DROPLIST!H:H)&amp;RIGHT(C869,3)&amp;"-"&amp;_xlfn.XLOOKUP(D:D,Tabela2[SAP Code],Tabela2[Coluna1]))</f>
        <v>-</v>
      </c>
      <c r="Q869" s="88" t="e">
        <f>_xlfn.XLOOKUP(B:B,DROPLIST!G:G,DROPLIST!H:H) &amp; RIGHT(C869,3) &amp; "-" &amp; RIGHT(D869,5) &amp; "-" &amp; IFERROR(LEFT(#REF!, FIND(" ",#REF!)-1),#REF!) &amp; "-" &amp; _xlfn.XLOOKUP(L:L,DROPLIST!D:D,DROPLIST!E:E)</f>
        <v>#REF!</v>
      </c>
      <c r="R869" s="88" t="str">
        <f>IF(N:N&lt;&gt;"APROVADO","N/A",IF(IFERROR(_xlfn.XLOOKUP(P:P,PROJETOS!A:A,PROJETOS!A:A),"INSERIR ID DE PROJETO")="INSERIR ID DE PROJETO","INSERIR ID DE PROJETO","PROJETO INSERIDO"))</f>
        <v>N/A</v>
      </c>
    </row>
    <row r="870" spans="1:18" ht="20.100000000000001" customHeight="1" thickTop="1" thickBot="1" x14ac:dyDescent="0.3">
      <c r="A870" s="109"/>
      <c r="B870" s="84"/>
      <c r="C870" s="84"/>
      <c r="D870" s="115"/>
      <c r="E870" s="132" cm="1">
        <f t="array" ref="E870">_xlfn.XLOOKUP(D870,Tabela2[[#All],[SAP Code]],Tabela2[[#All],[Supplier Name]])</f>
        <v>0</v>
      </c>
      <c r="F870" s="85"/>
      <c r="G870" s="120">
        <v>0</v>
      </c>
      <c r="H870" s="86"/>
      <c r="I870" s="86">
        <v>0</v>
      </c>
      <c r="J870" s="87">
        <f t="shared" si="36"/>
        <v>0</v>
      </c>
      <c r="K870" s="87">
        <f t="shared" si="37"/>
        <v>0</v>
      </c>
      <c r="L870" s="85"/>
      <c r="M870" s="85"/>
      <c r="N870" s="85"/>
      <c r="O870" s="109"/>
      <c r="P870" s="88" t="str">
        <f>IF(D:D&gt;800000000,_xlfn.XLOOKUP(B:B,DROPLIST!G:G,DROPLIST!H:H)&amp;RIGHT(C870,3)&amp;"-"&amp;RIGHT(D870,5),_xlfn.XLOOKUP(B:B,DROPLIST!G:G,DROPLIST!H:H)&amp;RIGHT(C870,3)&amp;"-"&amp;_xlfn.XLOOKUP(D:D,Tabela2[SAP Code],Tabela2[Coluna1]))</f>
        <v>-</v>
      </c>
      <c r="Q870" s="88" t="e">
        <f>_xlfn.XLOOKUP(B:B,DROPLIST!G:G,DROPLIST!H:H) &amp; RIGHT(C870,3) &amp; "-" &amp; RIGHT(D870,5) &amp; "-" &amp; IFERROR(LEFT(#REF!, FIND(" ",#REF!)-1),#REF!) &amp; "-" &amp; _xlfn.XLOOKUP(L:L,DROPLIST!D:D,DROPLIST!E:E)</f>
        <v>#REF!</v>
      </c>
      <c r="R870" s="88" t="str">
        <f>IF(N:N&lt;&gt;"APROVADO","N/A",IF(IFERROR(_xlfn.XLOOKUP(P:P,PROJETOS!A:A,PROJETOS!A:A),"INSERIR ID DE PROJETO")="INSERIR ID DE PROJETO","INSERIR ID DE PROJETO","PROJETO INSERIDO"))</f>
        <v>N/A</v>
      </c>
    </row>
    <row r="871" spans="1:18" ht="20.100000000000001" customHeight="1" thickTop="1" thickBot="1" x14ac:dyDescent="0.3">
      <c r="A871" s="109"/>
      <c r="B871" s="84"/>
      <c r="C871" s="84"/>
      <c r="D871" s="115"/>
      <c r="E871" s="132" cm="1">
        <f t="array" ref="E871">_xlfn.XLOOKUP(D871,Tabela2[[#All],[SAP Code]],Tabela2[[#All],[Supplier Name]])</f>
        <v>0</v>
      </c>
      <c r="F871" s="85"/>
      <c r="G871" s="120">
        <v>0</v>
      </c>
      <c r="H871" s="86"/>
      <c r="I871" s="86">
        <v>0</v>
      </c>
      <c r="J871" s="87">
        <f t="shared" si="36"/>
        <v>0</v>
      </c>
      <c r="K871" s="87">
        <f t="shared" si="37"/>
        <v>0</v>
      </c>
      <c r="L871" s="85"/>
      <c r="M871" s="85"/>
      <c r="N871" s="85"/>
      <c r="O871" s="109"/>
      <c r="P871" s="88" t="str">
        <f>IF(D:D&gt;800000000,_xlfn.XLOOKUP(B:B,DROPLIST!G:G,DROPLIST!H:H)&amp;RIGHT(C871,3)&amp;"-"&amp;RIGHT(D871,5),_xlfn.XLOOKUP(B:B,DROPLIST!G:G,DROPLIST!H:H)&amp;RIGHT(C871,3)&amp;"-"&amp;_xlfn.XLOOKUP(D:D,Tabela2[SAP Code],Tabela2[Coluna1]))</f>
        <v>-</v>
      </c>
      <c r="Q871" s="88" t="e">
        <f>_xlfn.XLOOKUP(B:B,DROPLIST!G:G,DROPLIST!H:H) &amp; RIGHT(C871,3) &amp; "-" &amp; RIGHT(D871,5) &amp; "-" &amp; IFERROR(LEFT(#REF!, FIND(" ",#REF!)-1),#REF!) &amp; "-" &amp; _xlfn.XLOOKUP(L:L,DROPLIST!D:D,DROPLIST!E:E)</f>
        <v>#REF!</v>
      </c>
      <c r="R871" s="88" t="str">
        <f>IF(N:N&lt;&gt;"APROVADO","N/A",IF(IFERROR(_xlfn.XLOOKUP(P:P,PROJETOS!A:A,PROJETOS!A:A),"INSERIR ID DE PROJETO")="INSERIR ID DE PROJETO","INSERIR ID DE PROJETO","PROJETO INSERIDO"))</f>
        <v>N/A</v>
      </c>
    </row>
    <row r="872" spans="1:18" ht="20.100000000000001" customHeight="1" thickTop="1" thickBot="1" x14ac:dyDescent="0.3">
      <c r="A872" s="109"/>
      <c r="B872" s="84"/>
      <c r="C872" s="84"/>
      <c r="D872" s="115"/>
      <c r="E872" s="132" cm="1">
        <f t="array" ref="E872">_xlfn.XLOOKUP(D872,Tabela2[[#All],[SAP Code]],Tabela2[[#All],[Supplier Name]])</f>
        <v>0</v>
      </c>
      <c r="F872" s="85"/>
      <c r="G872" s="120">
        <v>0</v>
      </c>
      <c r="H872" s="86"/>
      <c r="I872" s="86">
        <v>0</v>
      </c>
      <c r="J872" s="87">
        <f t="shared" si="36"/>
        <v>0</v>
      </c>
      <c r="K872" s="87">
        <f t="shared" si="37"/>
        <v>0</v>
      </c>
      <c r="L872" s="85"/>
      <c r="M872" s="85"/>
      <c r="N872" s="85"/>
      <c r="O872" s="109"/>
      <c r="P872" s="88" t="str">
        <f>IF(D:D&gt;800000000,_xlfn.XLOOKUP(B:B,DROPLIST!G:G,DROPLIST!H:H)&amp;RIGHT(C872,3)&amp;"-"&amp;RIGHT(D872,5),_xlfn.XLOOKUP(B:B,DROPLIST!G:G,DROPLIST!H:H)&amp;RIGHT(C872,3)&amp;"-"&amp;_xlfn.XLOOKUP(D:D,Tabela2[SAP Code],Tabela2[Coluna1]))</f>
        <v>-</v>
      </c>
      <c r="Q872" s="88" t="e">
        <f>_xlfn.XLOOKUP(B:B,DROPLIST!G:G,DROPLIST!H:H) &amp; RIGHT(C872,3) &amp; "-" &amp; RIGHT(D872,5) &amp; "-" &amp; IFERROR(LEFT(#REF!, FIND(" ",#REF!)-1),#REF!) &amp; "-" &amp; _xlfn.XLOOKUP(L:L,DROPLIST!D:D,DROPLIST!E:E)</f>
        <v>#REF!</v>
      </c>
      <c r="R872" s="88" t="str">
        <f>IF(N:N&lt;&gt;"APROVADO","N/A",IF(IFERROR(_xlfn.XLOOKUP(P:P,PROJETOS!A:A,PROJETOS!A:A),"INSERIR ID DE PROJETO")="INSERIR ID DE PROJETO","INSERIR ID DE PROJETO","PROJETO INSERIDO"))</f>
        <v>N/A</v>
      </c>
    </row>
    <row r="873" spans="1:18" ht="20.100000000000001" customHeight="1" thickTop="1" thickBot="1" x14ac:dyDescent="0.3">
      <c r="A873" s="109"/>
      <c r="B873" s="84"/>
      <c r="C873" s="84"/>
      <c r="D873" s="115"/>
      <c r="E873" s="132" cm="1">
        <f t="array" ref="E873">_xlfn.XLOOKUP(D873,Tabela2[[#All],[SAP Code]],Tabela2[[#All],[Supplier Name]])</f>
        <v>0</v>
      </c>
      <c r="F873" s="85"/>
      <c r="G873" s="120">
        <v>0</v>
      </c>
      <c r="H873" s="86"/>
      <c r="I873" s="86">
        <v>0</v>
      </c>
      <c r="J873" s="87">
        <f t="shared" si="36"/>
        <v>0</v>
      </c>
      <c r="K873" s="87">
        <f t="shared" si="37"/>
        <v>0</v>
      </c>
      <c r="L873" s="85"/>
      <c r="M873" s="85"/>
      <c r="N873" s="85"/>
      <c r="O873" s="109"/>
      <c r="P873" s="88" t="str">
        <f>IF(D:D&gt;800000000,_xlfn.XLOOKUP(B:B,DROPLIST!G:G,DROPLIST!H:H)&amp;RIGHT(C873,3)&amp;"-"&amp;RIGHT(D873,5),_xlfn.XLOOKUP(B:B,DROPLIST!G:G,DROPLIST!H:H)&amp;RIGHT(C873,3)&amp;"-"&amp;_xlfn.XLOOKUP(D:D,Tabela2[SAP Code],Tabela2[Coluna1]))</f>
        <v>-</v>
      </c>
      <c r="Q873" s="88" t="e">
        <f>_xlfn.XLOOKUP(B:B,DROPLIST!G:G,DROPLIST!H:H) &amp; RIGHT(C873,3) &amp; "-" &amp; RIGHT(D873,5) &amp; "-" &amp; IFERROR(LEFT(#REF!, FIND(" ",#REF!)-1),#REF!) &amp; "-" &amp; _xlfn.XLOOKUP(L:L,DROPLIST!D:D,DROPLIST!E:E)</f>
        <v>#REF!</v>
      </c>
      <c r="R873" s="88" t="str">
        <f>IF(N:N&lt;&gt;"APROVADO","N/A",IF(IFERROR(_xlfn.XLOOKUP(P:P,PROJETOS!A:A,PROJETOS!A:A),"INSERIR ID DE PROJETO")="INSERIR ID DE PROJETO","INSERIR ID DE PROJETO","PROJETO INSERIDO"))</f>
        <v>N/A</v>
      </c>
    </row>
    <row r="874" spans="1:18" ht="20.100000000000001" customHeight="1" thickTop="1" thickBot="1" x14ac:dyDescent="0.3">
      <c r="A874" s="109"/>
      <c r="B874" s="84"/>
      <c r="C874" s="84"/>
      <c r="D874" s="115"/>
      <c r="E874" s="132" cm="1">
        <f t="array" ref="E874">_xlfn.XLOOKUP(D874,Tabela2[[#All],[SAP Code]],Tabela2[[#All],[Supplier Name]])</f>
        <v>0</v>
      </c>
      <c r="F874" s="85"/>
      <c r="G874" s="120">
        <v>0</v>
      </c>
      <c r="H874" s="86"/>
      <c r="I874" s="86">
        <v>0</v>
      </c>
      <c r="J874" s="87">
        <f t="shared" si="36"/>
        <v>0</v>
      </c>
      <c r="K874" s="87">
        <f t="shared" si="37"/>
        <v>0</v>
      </c>
      <c r="L874" s="85"/>
      <c r="M874" s="85"/>
      <c r="N874" s="85"/>
      <c r="O874" s="109"/>
      <c r="P874" s="88" t="str">
        <f>IF(D:D&gt;800000000,_xlfn.XLOOKUP(B:B,DROPLIST!G:G,DROPLIST!H:H)&amp;RIGHT(C874,3)&amp;"-"&amp;RIGHT(D874,5),_xlfn.XLOOKUP(B:B,DROPLIST!G:G,DROPLIST!H:H)&amp;RIGHT(C874,3)&amp;"-"&amp;_xlfn.XLOOKUP(D:D,Tabela2[SAP Code],Tabela2[Coluna1]))</f>
        <v>-</v>
      </c>
      <c r="Q874" s="88" t="e">
        <f>_xlfn.XLOOKUP(B:B,DROPLIST!G:G,DROPLIST!H:H) &amp; RIGHT(C874,3) &amp; "-" &amp; RIGHT(D874,5) &amp; "-" &amp; IFERROR(LEFT(#REF!, FIND(" ",#REF!)-1),#REF!) &amp; "-" &amp; _xlfn.XLOOKUP(L:L,DROPLIST!D:D,DROPLIST!E:E)</f>
        <v>#REF!</v>
      </c>
      <c r="R874" s="88" t="str">
        <f>IF(N:N&lt;&gt;"APROVADO","N/A",IF(IFERROR(_xlfn.XLOOKUP(P:P,PROJETOS!A:A,PROJETOS!A:A),"INSERIR ID DE PROJETO")="INSERIR ID DE PROJETO","INSERIR ID DE PROJETO","PROJETO INSERIDO"))</f>
        <v>N/A</v>
      </c>
    </row>
    <row r="875" spans="1:18" ht="20.100000000000001" customHeight="1" thickTop="1" thickBot="1" x14ac:dyDescent="0.3">
      <c r="A875" s="109"/>
      <c r="B875" s="84"/>
      <c r="C875" s="84"/>
      <c r="D875" s="115"/>
      <c r="E875" s="132" cm="1">
        <f t="array" ref="E875">_xlfn.XLOOKUP(D875,Tabela2[[#All],[SAP Code]],Tabela2[[#All],[Supplier Name]])</f>
        <v>0</v>
      </c>
      <c r="F875" s="85"/>
      <c r="G875" s="120">
        <v>0</v>
      </c>
      <c r="H875" s="86"/>
      <c r="I875" s="86">
        <v>0</v>
      </c>
      <c r="J875" s="87">
        <f t="shared" si="36"/>
        <v>0</v>
      </c>
      <c r="K875" s="87">
        <f t="shared" si="37"/>
        <v>0</v>
      </c>
      <c r="L875" s="85"/>
      <c r="M875" s="85"/>
      <c r="N875" s="85"/>
      <c r="O875" s="109"/>
      <c r="P875" s="88" t="str">
        <f>IF(D:D&gt;800000000,_xlfn.XLOOKUP(B:B,DROPLIST!G:G,DROPLIST!H:H)&amp;RIGHT(C875,3)&amp;"-"&amp;RIGHT(D875,5),_xlfn.XLOOKUP(B:B,DROPLIST!G:G,DROPLIST!H:H)&amp;RIGHT(C875,3)&amp;"-"&amp;_xlfn.XLOOKUP(D:D,Tabela2[SAP Code],Tabela2[Coluna1]))</f>
        <v>-</v>
      </c>
      <c r="Q875" s="88" t="e">
        <f>_xlfn.XLOOKUP(B:B,DROPLIST!G:G,DROPLIST!H:H) &amp; RIGHT(C875,3) &amp; "-" &amp; RIGHT(D875,5) &amp; "-" &amp; IFERROR(LEFT(#REF!, FIND(" ",#REF!)-1),#REF!) &amp; "-" &amp; _xlfn.XLOOKUP(L:L,DROPLIST!D:D,DROPLIST!E:E)</f>
        <v>#REF!</v>
      </c>
      <c r="R875" s="88" t="str">
        <f>IF(N:N&lt;&gt;"APROVADO","N/A",IF(IFERROR(_xlfn.XLOOKUP(P:P,PROJETOS!A:A,PROJETOS!A:A),"INSERIR ID DE PROJETO")="INSERIR ID DE PROJETO","INSERIR ID DE PROJETO","PROJETO INSERIDO"))</f>
        <v>N/A</v>
      </c>
    </row>
    <row r="876" spans="1:18" ht="20.100000000000001" customHeight="1" thickTop="1" thickBot="1" x14ac:dyDescent="0.3">
      <c r="A876" s="109"/>
      <c r="B876" s="84"/>
      <c r="C876" s="84"/>
      <c r="D876" s="115"/>
      <c r="E876" s="132" cm="1">
        <f t="array" ref="E876">_xlfn.XLOOKUP(D876,Tabela2[[#All],[SAP Code]],Tabela2[[#All],[Supplier Name]])</f>
        <v>0</v>
      </c>
      <c r="F876" s="85"/>
      <c r="G876" s="120">
        <v>0</v>
      </c>
      <c r="H876" s="86"/>
      <c r="I876" s="86">
        <v>0</v>
      </c>
      <c r="J876" s="87">
        <f t="shared" si="36"/>
        <v>0</v>
      </c>
      <c r="K876" s="87">
        <f t="shared" si="37"/>
        <v>0</v>
      </c>
      <c r="L876" s="85"/>
      <c r="M876" s="85"/>
      <c r="N876" s="85"/>
      <c r="O876" s="109"/>
      <c r="P876" s="88" t="str">
        <f>IF(D:D&gt;800000000,_xlfn.XLOOKUP(B:B,DROPLIST!G:G,DROPLIST!H:H)&amp;RIGHT(C876,3)&amp;"-"&amp;RIGHT(D876,5),_xlfn.XLOOKUP(B:B,DROPLIST!G:G,DROPLIST!H:H)&amp;RIGHT(C876,3)&amp;"-"&amp;_xlfn.XLOOKUP(D:D,Tabela2[SAP Code],Tabela2[Coluna1]))</f>
        <v>-</v>
      </c>
      <c r="Q876" s="88" t="e">
        <f>_xlfn.XLOOKUP(B:B,DROPLIST!G:G,DROPLIST!H:H) &amp; RIGHT(C876,3) &amp; "-" &amp; RIGHT(D876,5) &amp; "-" &amp; IFERROR(LEFT(#REF!, FIND(" ",#REF!)-1),#REF!) &amp; "-" &amp; _xlfn.XLOOKUP(L:L,DROPLIST!D:D,DROPLIST!E:E)</f>
        <v>#REF!</v>
      </c>
      <c r="R876" s="88" t="str">
        <f>IF(N:N&lt;&gt;"APROVADO","N/A",IF(IFERROR(_xlfn.XLOOKUP(P:P,PROJETOS!A:A,PROJETOS!A:A),"INSERIR ID DE PROJETO")="INSERIR ID DE PROJETO","INSERIR ID DE PROJETO","PROJETO INSERIDO"))</f>
        <v>N/A</v>
      </c>
    </row>
    <row r="877" spans="1:18" ht="20.100000000000001" customHeight="1" thickTop="1" thickBot="1" x14ac:dyDescent="0.3">
      <c r="A877" s="109"/>
      <c r="B877" s="84"/>
      <c r="C877" s="84"/>
      <c r="D877" s="115"/>
      <c r="E877" s="132" cm="1">
        <f t="array" ref="E877">_xlfn.XLOOKUP(D877,Tabela2[[#All],[SAP Code]],Tabela2[[#All],[Supplier Name]])</f>
        <v>0</v>
      </c>
      <c r="F877" s="85"/>
      <c r="G877" s="120">
        <v>0</v>
      </c>
      <c r="H877" s="86"/>
      <c r="I877" s="86">
        <v>0</v>
      </c>
      <c r="J877" s="87">
        <f t="shared" si="36"/>
        <v>0</v>
      </c>
      <c r="K877" s="87">
        <f t="shared" si="37"/>
        <v>0</v>
      </c>
      <c r="L877" s="85"/>
      <c r="M877" s="85"/>
      <c r="N877" s="85"/>
      <c r="O877" s="109"/>
      <c r="P877" s="88" t="str">
        <f>IF(D:D&gt;800000000,_xlfn.XLOOKUP(B:B,DROPLIST!G:G,DROPLIST!H:H)&amp;RIGHT(C877,3)&amp;"-"&amp;RIGHT(D877,5),_xlfn.XLOOKUP(B:B,DROPLIST!G:G,DROPLIST!H:H)&amp;RIGHT(C877,3)&amp;"-"&amp;_xlfn.XLOOKUP(D:D,Tabela2[SAP Code],Tabela2[Coluna1]))</f>
        <v>-</v>
      </c>
      <c r="Q877" s="88" t="e">
        <f>_xlfn.XLOOKUP(B:B,DROPLIST!G:G,DROPLIST!H:H) &amp; RIGHT(C877,3) &amp; "-" &amp; RIGHT(D877,5) &amp; "-" &amp; IFERROR(LEFT(#REF!, FIND(" ",#REF!)-1),#REF!) &amp; "-" &amp; _xlfn.XLOOKUP(L:L,DROPLIST!D:D,DROPLIST!E:E)</f>
        <v>#REF!</v>
      </c>
      <c r="R877" s="88" t="str">
        <f>IF(N:N&lt;&gt;"APROVADO","N/A",IF(IFERROR(_xlfn.XLOOKUP(P:P,PROJETOS!A:A,PROJETOS!A:A),"INSERIR ID DE PROJETO")="INSERIR ID DE PROJETO","INSERIR ID DE PROJETO","PROJETO INSERIDO"))</f>
        <v>N/A</v>
      </c>
    </row>
    <row r="878" spans="1:18" ht="20.100000000000001" customHeight="1" thickTop="1" thickBot="1" x14ac:dyDescent="0.3">
      <c r="A878" s="109"/>
      <c r="B878" s="84"/>
      <c r="C878" s="84"/>
      <c r="D878" s="115"/>
      <c r="E878" s="132" cm="1">
        <f t="array" ref="E878">_xlfn.XLOOKUP(D878,Tabela2[[#All],[SAP Code]],Tabela2[[#All],[Supplier Name]])</f>
        <v>0</v>
      </c>
      <c r="F878" s="85"/>
      <c r="G878" s="120">
        <v>0</v>
      </c>
      <c r="H878" s="86"/>
      <c r="I878" s="86">
        <v>0</v>
      </c>
      <c r="J878" s="87">
        <f t="shared" si="36"/>
        <v>0</v>
      </c>
      <c r="K878" s="87">
        <f t="shared" si="37"/>
        <v>0</v>
      </c>
      <c r="L878" s="85"/>
      <c r="M878" s="85"/>
      <c r="N878" s="85"/>
      <c r="O878" s="109"/>
      <c r="P878" s="88" t="str">
        <f>IF(D:D&gt;800000000,_xlfn.XLOOKUP(B:B,DROPLIST!G:G,DROPLIST!H:H)&amp;RIGHT(C878,3)&amp;"-"&amp;RIGHT(D878,5),_xlfn.XLOOKUP(B:B,DROPLIST!G:G,DROPLIST!H:H)&amp;RIGHT(C878,3)&amp;"-"&amp;_xlfn.XLOOKUP(D:D,Tabela2[SAP Code],Tabela2[Coluna1]))</f>
        <v>-</v>
      </c>
      <c r="Q878" s="88" t="e">
        <f>_xlfn.XLOOKUP(B:B,DROPLIST!G:G,DROPLIST!H:H) &amp; RIGHT(C878,3) &amp; "-" &amp; RIGHT(D878,5) &amp; "-" &amp; IFERROR(LEFT(#REF!, FIND(" ",#REF!)-1),#REF!) &amp; "-" &amp; _xlfn.XLOOKUP(L:L,DROPLIST!D:D,DROPLIST!E:E)</f>
        <v>#REF!</v>
      </c>
      <c r="R878" s="88" t="str">
        <f>IF(N:N&lt;&gt;"APROVADO","N/A",IF(IFERROR(_xlfn.XLOOKUP(P:P,PROJETOS!A:A,PROJETOS!A:A),"INSERIR ID DE PROJETO")="INSERIR ID DE PROJETO","INSERIR ID DE PROJETO","PROJETO INSERIDO"))</f>
        <v>N/A</v>
      </c>
    </row>
    <row r="879" spans="1:18" ht="20.100000000000001" customHeight="1" thickTop="1" thickBot="1" x14ac:dyDescent="0.3">
      <c r="A879" s="109"/>
      <c r="B879" s="84"/>
      <c r="C879" s="84"/>
      <c r="D879" s="115"/>
      <c r="E879" s="132" cm="1">
        <f t="array" ref="E879">_xlfn.XLOOKUP(D879,Tabela2[[#All],[SAP Code]],Tabela2[[#All],[Supplier Name]])</f>
        <v>0</v>
      </c>
      <c r="F879" s="85"/>
      <c r="G879" s="120">
        <v>0</v>
      </c>
      <c r="H879" s="86"/>
      <c r="I879" s="86">
        <v>0</v>
      </c>
      <c r="J879" s="87">
        <f t="shared" si="36"/>
        <v>0</v>
      </c>
      <c r="K879" s="87">
        <f t="shared" si="37"/>
        <v>0</v>
      </c>
      <c r="L879" s="85"/>
      <c r="M879" s="85"/>
      <c r="N879" s="85"/>
      <c r="O879" s="109"/>
      <c r="P879" s="88" t="str">
        <f>IF(D:D&gt;800000000,_xlfn.XLOOKUP(B:B,DROPLIST!G:G,DROPLIST!H:H)&amp;RIGHT(C879,3)&amp;"-"&amp;RIGHT(D879,5),_xlfn.XLOOKUP(B:B,DROPLIST!G:G,DROPLIST!H:H)&amp;RIGHT(C879,3)&amp;"-"&amp;_xlfn.XLOOKUP(D:D,Tabela2[SAP Code],Tabela2[Coluna1]))</f>
        <v>-</v>
      </c>
      <c r="Q879" s="88" t="e">
        <f>_xlfn.XLOOKUP(B:B,DROPLIST!G:G,DROPLIST!H:H) &amp; RIGHT(C879,3) &amp; "-" &amp; RIGHT(D879,5) &amp; "-" &amp; IFERROR(LEFT(#REF!, FIND(" ",#REF!)-1),#REF!) &amp; "-" &amp; _xlfn.XLOOKUP(L:L,DROPLIST!D:D,DROPLIST!E:E)</f>
        <v>#REF!</v>
      </c>
      <c r="R879" s="88" t="str">
        <f>IF(N:N&lt;&gt;"APROVADO","N/A",IF(IFERROR(_xlfn.XLOOKUP(P:P,PROJETOS!A:A,PROJETOS!A:A),"INSERIR ID DE PROJETO")="INSERIR ID DE PROJETO","INSERIR ID DE PROJETO","PROJETO INSERIDO"))</f>
        <v>N/A</v>
      </c>
    </row>
    <row r="880" spans="1:18" ht="20.100000000000001" customHeight="1" thickTop="1" thickBot="1" x14ac:dyDescent="0.3">
      <c r="A880" s="109"/>
      <c r="B880" s="84"/>
      <c r="C880" s="84"/>
      <c r="D880" s="115"/>
      <c r="E880" s="132" cm="1">
        <f t="array" ref="E880">_xlfn.XLOOKUP(D880,Tabela2[[#All],[SAP Code]],Tabela2[[#All],[Supplier Name]])</f>
        <v>0</v>
      </c>
      <c r="F880" s="85"/>
      <c r="G880" s="120">
        <v>0</v>
      </c>
      <c r="H880" s="86"/>
      <c r="I880" s="86">
        <v>0</v>
      </c>
      <c r="J880" s="87">
        <f t="shared" si="36"/>
        <v>0</v>
      </c>
      <c r="K880" s="87">
        <f t="shared" si="37"/>
        <v>0</v>
      </c>
      <c r="L880" s="85"/>
      <c r="M880" s="85"/>
      <c r="N880" s="85"/>
      <c r="O880" s="109"/>
      <c r="P880" s="88" t="str">
        <f>IF(D:D&gt;800000000,_xlfn.XLOOKUP(B:B,DROPLIST!G:G,DROPLIST!H:H)&amp;RIGHT(C880,3)&amp;"-"&amp;RIGHT(D880,5),_xlfn.XLOOKUP(B:B,DROPLIST!G:G,DROPLIST!H:H)&amp;RIGHT(C880,3)&amp;"-"&amp;_xlfn.XLOOKUP(D:D,Tabela2[SAP Code],Tabela2[Coluna1]))</f>
        <v>-</v>
      </c>
      <c r="Q880" s="88" t="e">
        <f>_xlfn.XLOOKUP(B:B,DROPLIST!G:G,DROPLIST!H:H) &amp; RIGHT(C880,3) &amp; "-" &amp; RIGHT(D880,5) &amp; "-" &amp; IFERROR(LEFT(#REF!, FIND(" ",#REF!)-1),#REF!) &amp; "-" &amp; _xlfn.XLOOKUP(L:L,DROPLIST!D:D,DROPLIST!E:E)</f>
        <v>#REF!</v>
      </c>
      <c r="R880" s="88" t="str">
        <f>IF(N:N&lt;&gt;"APROVADO","N/A",IF(IFERROR(_xlfn.XLOOKUP(P:P,PROJETOS!A:A,PROJETOS!A:A),"INSERIR ID DE PROJETO")="INSERIR ID DE PROJETO","INSERIR ID DE PROJETO","PROJETO INSERIDO"))</f>
        <v>N/A</v>
      </c>
    </row>
    <row r="881" spans="1:18" ht="20.100000000000001" customHeight="1" thickTop="1" thickBot="1" x14ac:dyDescent="0.3">
      <c r="A881" s="109"/>
      <c r="B881" s="84"/>
      <c r="C881" s="84"/>
      <c r="D881" s="115"/>
      <c r="E881" s="132" cm="1">
        <f t="array" ref="E881">_xlfn.XLOOKUP(D881,Tabela2[[#All],[SAP Code]],Tabela2[[#All],[Supplier Name]])</f>
        <v>0</v>
      </c>
      <c r="F881" s="85"/>
      <c r="G881" s="120">
        <v>0</v>
      </c>
      <c r="H881" s="86"/>
      <c r="I881" s="86">
        <v>0</v>
      </c>
      <c r="J881" s="87">
        <f t="shared" si="36"/>
        <v>0</v>
      </c>
      <c r="K881" s="87">
        <f t="shared" si="37"/>
        <v>0</v>
      </c>
      <c r="L881" s="85"/>
      <c r="M881" s="85"/>
      <c r="N881" s="85"/>
      <c r="O881" s="109"/>
      <c r="P881" s="88" t="str">
        <f>IF(D:D&gt;800000000,_xlfn.XLOOKUP(B:B,DROPLIST!G:G,DROPLIST!H:H)&amp;RIGHT(C881,3)&amp;"-"&amp;RIGHT(D881,5),_xlfn.XLOOKUP(B:B,DROPLIST!G:G,DROPLIST!H:H)&amp;RIGHT(C881,3)&amp;"-"&amp;_xlfn.XLOOKUP(D:D,Tabela2[SAP Code],Tabela2[Coluna1]))</f>
        <v>-</v>
      </c>
      <c r="Q881" s="88" t="e">
        <f>_xlfn.XLOOKUP(B:B,DROPLIST!G:G,DROPLIST!H:H) &amp; RIGHT(C881,3) &amp; "-" &amp; RIGHT(D881,5) &amp; "-" &amp; IFERROR(LEFT(#REF!, FIND(" ",#REF!)-1),#REF!) &amp; "-" &amp; _xlfn.XLOOKUP(L:L,DROPLIST!D:D,DROPLIST!E:E)</f>
        <v>#REF!</v>
      </c>
      <c r="R881" s="88" t="str">
        <f>IF(N:N&lt;&gt;"APROVADO","N/A",IF(IFERROR(_xlfn.XLOOKUP(P:P,PROJETOS!A:A,PROJETOS!A:A),"INSERIR ID DE PROJETO")="INSERIR ID DE PROJETO","INSERIR ID DE PROJETO","PROJETO INSERIDO"))</f>
        <v>N/A</v>
      </c>
    </row>
    <row r="882" spans="1:18" ht="20.100000000000001" customHeight="1" thickTop="1" thickBot="1" x14ac:dyDescent="0.3">
      <c r="A882" s="109"/>
      <c r="B882" s="84"/>
      <c r="C882" s="84"/>
      <c r="D882" s="115"/>
      <c r="E882" s="132" cm="1">
        <f t="array" ref="E882">_xlfn.XLOOKUP(D882,Tabela2[[#All],[SAP Code]],Tabela2[[#All],[Supplier Name]])</f>
        <v>0</v>
      </c>
      <c r="F882" s="85"/>
      <c r="G882" s="120">
        <v>0</v>
      </c>
      <c r="H882" s="86"/>
      <c r="I882" s="86">
        <v>0</v>
      </c>
      <c r="J882" s="87">
        <f t="shared" si="36"/>
        <v>0</v>
      </c>
      <c r="K882" s="87">
        <f t="shared" si="37"/>
        <v>0</v>
      </c>
      <c r="L882" s="85"/>
      <c r="M882" s="85"/>
      <c r="N882" s="85"/>
      <c r="O882" s="109"/>
      <c r="P882" s="88" t="str">
        <f>IF(D:D&gt;800000000,_xlfn.XLOOKUP(B:B,DROPLIST!G:G,DROPLIST!H:H)&amp;RIGHT(C882,3)&amp;"-"&amp;RIGHT(D882,5),_xlfn.XLOOKUP(B:B,DROPLIST!G:G,DROPLIST!H:H)&amp;RIGHT(C882,3)&amp;"-"&amp;_xlfn.XLOOKUP(D:D,Tabela2[SAP Code],Tabela2[Coluna1]))</f>
        <v>-</v>
      </c>
      <c r="Q882" s="88" t="e">
        <f>_xlfn.XLOOKUP(B:B,DROPLIST!G:G,DROPLIST!H:H) &amp; RIGHT(C882,3) &amp; "-" &amp; RIGHT(D882,5) &amp; "-" &amp; IFERROR(LEFT(#REF!, FIND(" ",#REF!)-1),#REF!) &amp; "-" &amp; _xlfn.XLOOKUP(L:L,DROPLIST!D:D,DROPLIST!E:E)</f>
        <v>#REF!</v>
      </c>
      <c r="R882" s="88" t="str">
        <f>IF(N:N&lt;&gt;"APROVADO","N/A",IF(IFERROR(_xlfn.XLOOKUP(P:P,PROJETOS!A:A,PROJETOS!A:A),"INSERIR ID DE PROJETO")="INSERIR ID DE PROJETO","INSERIR ID DE PROJETO","PROJETO INSERIDO"))</f>
        <v>N/A</v>
      </c>
    </row>
    <row r="883" spans="1:18" ht="20.100000000000001" customHeight="1" thickTop="1" thickBot="1" x14ac:dyDescent="0.3">
      <c r="A883" s="109"/>
      <c r="B883" s="84"/>
      <c r="C883" s="84"/>
      <c r="D883" s="115"/>
      <c r="E883" s="132" cm="1">
        <f t="array" ref="E883">_xlfn.XLOOKUP(D883,Tabela2[[#All],[SAP Code]],Tabela2[[#All],[Supplier Name]])</f>
        <v>0</v>
      </c>
      <c r="F883" s="85"/>
      <c r="G883" s="120">
        <v>0</v>
      </c>
      <c r="H883" s="86"/>
      <c r="I883" s="86">
        <v>0</v>
      </c>
      <c r="J883" s="87">
        <f t="shared" si="36"/>
        <v>0</v>
      </c>
      <c r="K883" s="87">
        <f t="shared" si="37"/>
        <v>0</v>
      </c>
      <c r="L883" s="85"/>
      <c r="M883" s="85"/>
      <c r="N883" s="85"/>
      <c r="O883" s="109"/>
      <c r="P883" s="88" t="str">
        <f>IF(D:D&gt;800000000,_xlfn.XLOOKUP(B:B,DROPLIST!G:G,DROPLIST!H:H)&amp;RIGHT(C883,3)&amp;"-"&amp;RIGHT(D883,5),_xlfn.XLOOKUP(B:B,DROPLIST!G:G,DROPLIST!H:H)&amp;RIGHT(C883,3)&amp;"-"&amp;_xlfn.XLOOKUP(D:D,Tabela2[SAP Code],Tabela2[Coluna1]))</f>
        <v>-</v>
      </c>
      <c r="Q883" s="88" t="e">
        <f>_xlfn.XLOOKUP(B:B,DROPLIST!G:G,DROPLIST!H:H) &amp; RIGHT(C883,3) &amp; "-" &amp; RIGHT(D883,5) &amp; "-" &amp; IFERROR(LEFT(#REF!, FIND(" ",#REF!)-1),#REF!) &amp; "-" &amp; _xlfn.XLOOKUP(L:L,DROPLIST!D:D,DROPLIST!E:E)</f>
        <v>#REF!</v>
      </c>
      <c r="R883" s="88" t="str">
        <f>IF(N:N&lt;&gt;"APROVADO","N/A",IF(IFERROR(_xlfn.XLOOKUP(P:P,PROJETOS!A:A,PROJETOS!A:A),"INSERIR ID DE PROJETO")="INSERIR ID DE PROJETO","INSERIR ID DE PROJETO","PROJETO INSERIDO"))</f>
        <v>N/A</v>
      </c>
    </row>
    <row r="884" spans="1:18" ht="20.100000000000001" customHeight="1" thickTop="1" thickBot="1" x14ac:dyDescent="0.3">
      <c r="A884" s="109"/>
      <c r="B884" s="84"/>
      <c r="C884" s="84"/>
      <c r="D884" s="115"/>
      <c r="E884" s="132" cm="1">
        <f t="array" ref="E884">_xlfn.XLOOKUP(D884,Tabela2[[#All],[SAP Code]],Tabela2[[#All],[Supplier Name]])</f>
        <v>0</v>
      </c>
      <c r="F884" s="85"/>
      <c r="G884" s="120">
        <v>0</v>
      </c>
      <c r="H884" s="86"/>
      <c r="I884" s="86">
        <v>0</v>
      </c>
      <c r="J884" s="87">
        <f t="shared" si="36"/>
        <v>0</v>
      </c>
      <c r="K884" s="87">
        <f t="shared" si="37"/>
        <v>0</v>
      </c>
      <c r="L884" s="85"/>
      <c r="M884" s="85"/>
      <c r="N884" s="85"/>
      <c r="O884" s="109"/>
      <c r="P884" s="88" t="str">
        <f>IF(D:D&gt;800000000,_xlfn.XLOOKUP(B:B,DROPLIST!G:G,DROPLIST!H:H)&amp;RIGHT(C884,3)&amp;"-"&amp;RIGHT(D884,5),_xlfn.XLOOKUP(B:B,DROPLIST!G:G,DROPLIST!H:H)&amp;RIGHT(C884,3)&amp;"-"&amp;_xlfn.XLOOKUP(D:D,Tabela2[SAP Code],Tabela2[Coluna1]))</f>
        <v>-</v>
      </c>
      <c r="Q884" s="88" t="e">
        <f>_xlfn.XLOOKUP(B:B,DROPLIST!G:G,DROPLIST!H:H) &amp; RIGHT(C884,3) &amp; "-" &amp; RIGHT(D884,5) &amp; "-" &amp; IFERROR(LEFT(#REF!, FIND(" ",#REF!)-1),#REF!) &amp; "-" &amp; _xlfn.XLOOKUP(L:L,DROPLIST!D:D,DROPLIST!E:E)</f>
        <v>#REF!</v>
      </c>
      <c r="R884" s="88" t="str">
        <f>IF(N:N&lt;&gt;"APROVADO","N/A",IF(IFERROR(_xlfn.XLOOKUP(P:P,PROJETOS!A:A,PROJETOS!A:A),"INSERIR ID DE PROJETO")="INSERIR ID DE PROJETO","INSERIR ID DE PROJETO","PROJETO INSERIDO"))</f>
        <v>N/A</v>
      </c>
    </row>
    <row r="885" spans="1:18" ht="20.100000000000001" customHeight="1" thickTop="1" thickBot="1" x14ac:dyDescent="0.3">
      <c r="A885" s="109"/>
      <c r="B885" s="84"/>
      <c r="C885" s="84"/>
      <c r="D885" s="115"/>
      <c r="E885" s="132" cm="1">
        <f t="array" ref="E885">_xlfn.XLOOKUP(D885,Tabela2[[#All],[SAP Code]],Tabela2[[#All],[Supplier Name]])</f>
        <v>0</v>
      </c>
      <c r="F885" s="85"/>
      <c r="G885" s="120">
        <v>0</v>
      </c>
      <c r="H885" s="86"/>
      <c r="I885" s="86">
        <v>0</v>
      </c>
      <c r="J885" s="87">
        <f t="shared" si="36"/>
        <v>0</v>
      </c>
      <c r="K885" s="87">
        <f t="shared" si="37"/>
        <v>0</v>
      </c>
      <c r="L885" s="85"/>
      <c r="M885" s="85"/>
      <c r="N885" s="85"/>
      <c r="O885" s="109"/>
      <c r="P885" s="88" t="str">
        <f>IF(D:D&gt;800000000,_xlfn.XLOOKUP(B:B,DROPLIST!G:G,DROPLIST!H:H)&amp;RIGHT(C885,3)&amp;"-"&amp;RIGHT(D885,5),_xlfn.XLOOKUP(B:B,DROPLIST!G:G,DROPLIST!H:H)&amp;RIGHT(C885,3)&amp;"-"&amp;_xlfn.XLOOKUP(D:D,Tabela2[SAP Code],Tabela2[Coluna1]))</f>
        <v>-</v>
      </c>
      <c r="Q885" s="88" t="e">
        <f>_xlfn.XLOOKUP(B:B,DROPLIST!G:G,DROPLIST!H:H) &amp; RIGHT(C885,3) &amp; "-" &amp; RIGHT(D885,5) &amp; "-" &amp; IFERROR(LEFT(#REF!, FIND(" ",#REF!)-1),#REF!) &amp; "-" &amp; _xlfn.XLOOKUP(L:L,DROPLIST!D:D,DROPLIST!E:E)</f>
        <v>#REF!</v>
      </c>
      <c r="R885" s="88" t="str">
        <f>IF(N:N&lt;&gt;"APROVADO","N/A",IF(IFERROR(_xlfn.XLOOKUP(P:P,PROJETOS!A:A,PROJETOS!A:A),"INSERIR ID DE PROJETO")="INSERIR ID DE PROJETO","INSERIR ID DE PROJETO","PROJETO INSERIDO"))</f>
        <v>N/A</v>
      </c>
    </row>
    <row r="886" spans="1:18" ht="20.100000000000001" customHeight="1" thickTop="1" thickBot="1" x14ac:dyDescent="0.3">
      <c r="A886" s="109"/>
      <c r="B886" s="84"/>
      <c r="C886" s="84"/>
      <c r="D886" s="115"/>
      <c r="E886" s="132" cm="1">
        <f t="array" ref="E886">_xlfn.XLOOKUP(D886,Tabela2[[#All],[SAP Code]],Tabela2[[#All],[Supplier Name]])</f>
        <v>0</v>
      </c>
      <c r="F886" s="85"/>
      <c r="G886" s="120">
        <v>0</v>
      </c>
      <c r="H886" s="86"/>
      <c r="I886" s="86">
        <v>0</v>
      </c>
      <c r="J886" s="87">
        <f t="shared" si="36"/>
        <v>0</v>
      </c>
      <c r="K886" s="87">
        <f t="shared" si="37"/>
        <v>0</v>
      </c>
      <c r="L886" s="85"/>
      <c r="M886" s="85"/>
      <c r="N886" s="85"/>
      <c r="O886" s="109"/>
      <c r="P886" s="88" t="str">
        <f>IF(D:D&gt;800000000,_xlfn.XLOOKUP(B:B,DROPLIST!G:G,DROPLIST!H:H)&amp;RIGHT(C886,3)&amp;"-"&amp;RIGHT(D886,5),_xlfn.XLOOKUP(B:B,DROPLIST!G:G,DROPLIST!H:H)&amp;RIGHT(C886,3)&amp;"-"&amp;_xlfn.XLOOKUP(D:D,Tabela2[SAP Code],Tabela2[Coluna1]))</f>
        <v>-</v>
      </c>
      <c r="Q886" s="88" t="e">
        <f>_xlfn.XLOOKUP(B:B,DROPLIST!G:G,DROPLIST!H:H) &amp; RIGHT(C886,3) &amp; "-" &amp; RIGHT(D886,5) &amp; "-" &amp; IFERROR(LEFT(#REF!, FIND(" ",#REF!)-1),#REF!) &amp; "-" &amp; _xlfn.XLOOKUP(L:L,DROPLIST!D:D,DROPLIST!E:E)</f>
        <v>#REF!</v>
      </c>
      <c r="R886" s="88" t="str">
        <f>IF(N:N&lt;&gt;"APROVADO","N/A",IF(IFERROR(_xlfn.XLOOKUP(P:P,PROJETOS!A:A,PROJETOS!A:A),"INSERIR ID DE PROJETO")="INSERIR ID DE PROJETO","INSERIR ID DE PROJETO","PROJETO INSERIDO"))</f>
        <v>N/A</v>
      </c>
    </row>
    <row r="887" spans="1:18" ht="20.100000000000001" customHeight="1" thickTop="1" thickBot="1" x14ac:dyDescent="0.3">
      <c r="A887" s="109"/>
      <c r="B887" s="84"/>
      <c r="C887" s="84"/>
      <c r="D887" s="115"/>
      <c r="E887" s="132" cm="1">
        <f t="array" ref="E887">_xlfn.XLOOKUP(D887,Tabela2[[#All],[SAP Code]],Tabela2[[#All],[Supplier Name]])</f>
        <v>0</v>
      </c>
      <c r="F887" s="85"/>
      <c r="G887" s="120">
        <v>0</v>
      </c>
      <c r="H887" s="86"/>
      <c r="I887" s="86">
        <v>0</v>
      </c>
      <c r="J887" s="87">
        <f t="shared" si="36"/>
        <v>0</v>
      </c>
      <c r="K887" s="87">
        <f t="shared" si="37"/>
        <v>0</v>
      </c>
      <c r="L887" s="85"/>
      <c r="M887" s="85"/>
      <c r="N887" s="85"/>
      <c r="O887" s="109"/>
      <c r="P887" s="88" t="str">
        <f>IF(D:D&gt;800000000,_xlfn.XLOOKUP(B:B,DROPLIST!G:G,DROPLIST!H:H)&amp;RIGHT(C887,3)&amp;"-"&amp;RIGHT(D887,5),_xlfn.XLOOKUP(B:B,DROPLIST!G:G,DROPLIST!H:H)&amp;RIGHT(C887,3)&amp;"-"&amp;_xlfn.XLOOKUP(D:D,Tabela2[SAP Code],Tabela2[Coluna1]))</f>
        <v>-</v>
      </c>
      <c r="Q887" s="88" t="e">
        <f>_xlfn.XLOOKUP(B:B,DROPLIST!G:G,DROPLIST!H:H) &amp; RIGHT(C887,3) &amp; "-" &amp; RIGHT(D887,5) &amp; "-" &amp; IFERROR(LEFT(#REF!, FIND(" ",#REF!)-1),#REF!) &amp; "-" &amp; _xlfn.XLOOKUP(L:L,DROPLIST!D:D,DROPLIST!E:E)</f>
        <v>#REF!</v>
      </c>
      <c r="R887" s="88" t="str">
        <f>IF(N:N&lt;&gt;"APROVADO","N/A",IF(IFERROR(_xlfn.XLOOKUP(P:P,PROJETOS!A:A,PROJETOS!A:A),"INSERIR ID DE PROJETO")="INSERIR ID DE PROJETO","INSERIR ID DE PROJETO","PROJETO INSERIDO"))</f>
        <v>N/A</v>
      </c>
    </row>
    <row r="888" spans="1:18" ht="20.100000000000001" customHeight="1" thickTop="1" thickBot="1" x14ac:dyDescent="0.3">
      <c r="A888" s="109"/>
      <c r="B888" s="84"/>
      <c r="C888" s="84"/>
      <c r="D888" s="115"/>
      <c r="E888" s="132" cm="1">
        <f t="array" ref="E888">_xlfn.XLOOKUP(D888,Tabela2[[#All],[SAP Code]],Tabela2[[#All],[Supplier Name]])</f>
        <v>0</v>
      </c>
      <c r="F888" s="85"/>
      <c r="G888" s="120">
        <v>0</v>
      </c>
      <c r="H888" s="86"/>
      <c r="I888" s="86">
        <v>0</v>
      </c>
      <c r="J888" s="87">
        <f t="shared" si="36"/>
        <v>0</v>
      </c>
      <c r="K888" s="87">
        <f t="shared" si="37"/>
        <v>0</v>
      </c>
      <c r="L888" s="85"/>
      <c r="M888" s="85"/>
      <c r="N888" s="85"/>
      <c r="O888" s="109"/>
      <c r="P888" s="88" t="str">
        <f>IF(D:D&gt;800000000,_xlfn.XLOOKUP(B:B,DROPLIST!G:G,DROPLIST!H:H)&amp;RIGHT(C888,3)&amp;"-"&amp;RIGHT(D888,5),_xlfn.XLOOKUP(B:B,DROPLIST!G:G,DROPLIST!H:H)&amp;RIGHT(C888,3)&amp;"-"&amp;_xlfn.XLOOKUP(D:D,Tabela2[SAP Code],Tabela2[Coluna1]))</f>
        <v>-</v>
      </c>
      <c r="Q888" s="88" t="e">
        <f>_xlfn.XLOOKUP(B:B,DROPLIST!G:G,DROPLIST!H:H) &amp; RIGHT(C888,3) &amp; "-" &amp; RIGHT(D888,5) &amp; "-" &amp; IFERROR(LEFT(#REF!, FIND(" ",#REF!)-1),#REF!) &amp; "-" &amp; _xlfn.XLOOKUP(L:L,DROPLIST!D:D,DROPLIST!E:E)</f>
        <v>#REF!</v>
      </c>
      <c r="R888" s="88" t="str">
        <f>IF(N:N&lt;&gt;"APROVADO","N/A",IF(IFERROR(_xlfn.XLOOKUP(P:P,PROJETOS!A:A,PROJETOS!A:A),"INSERIR ID DE PROJETO")="INSERIR ID DE PROJETO","INSERIR ID DE PROJETO","PROJETO INSERIDO"))</f>
        <v>N/A</v>
      </c>
    </row>
    <row r="889" spans="1:18" ht="20.100000000000001" customHeight="1" thickTop="1" thickBot="1" x14ac:dyDescent="0.3">
      <c r="A889" s="109"/>
      <c r="B889" s="84"/>
      <c r="C889" s="84"/>
      <c r="D889" s="115"/>
      <c r="E889" s="132" cm="1">
        <f t="array" ref="E889">_xlfn.XLOOKUP(D889,Tabela2[[#All],[SAP Code]],Tabela2[[#All],[Supplier Name]])</f>
        <v>0</v>
      </c>
      <c r="F889" s="85"/>
      <c r="G889" s="120">
        <v>0</v>
      </c>
      <c r="H889" s="86"/>
      <c r="I889" s="86">
        <v>0</v>
      </c>
      <c r="J889" s="87">
        <f t="shared" si="36"/>
        <v>0</v>
      </c>
      <c r="K889" s="87">
        <f t="shared" si="37"/>
        <v>0</v>
      </c>
      <c r="L889" s="85"/>
      <c r="M889" s="85"/>
      <c r="N889" s="85"/>
      <c r="O889" s="109"/>
      <c r="P889" s="88" t="str">
        <f>IF(D:D&gt;800000000,_xlfn.XLOOKUP(B:B,DROPLIST!G:G,DROPLIST!H:H)&amp;RIGHT(C889,3)&amp;"-"&amp;RIGHT(D889,5),_xlfn.XLOOKUP(B:B,DROPLIST!G:G,DROPLIST!H:H)&amp;RIGHT(C889,3)&amp;"-"&amp;_xlfn.XLOOKUP(D:D,Tabela2[SAP Code],Tabela2[Coluna1]))</f>
        <v>-</v>
      </c>
      <c r="Q889" s="88" t="e">
        <f>_xlfn.XLOOKUP(B:B,DROPLIST!G:G,DROPLIST!H:H) &amp; RIGHT(C889,3) &amp; "-" &amp; RIGHT(D889,5) &amp; "-" &amp; IFERROR(LEFT(#REF!, FIND(" ",#REF!)-1),#REF!) &amp; "-" &amp; _xlfn.XLOOKUP(L:L,DROPLIST!D:D,DROPLIST!E:E)</f>
        <v>#REF!</v>
      </c>
      <c r="R889" s="88" t="str">
        <f>IF(N:N&lt;&gt;"APROVADO","N/A",IF(IFERROR(_xlfn.XLOOKUP(P:P,PROJETOS!A:A,PROJETOS!A:A),"INSERIR ID DE PROJETO")="INSERIR ID DE PROJETO","INSERIR ID DE PROJETO","PROJETO INSERIDO"))</f>
        <v>N/A</v>
      </c>
    </row>
    <row r="890" spans="1:18" ht="20.100000000000001" customHeight="1" thickTop="1" thickBot="1" x14ac:dyDescent="0.3">
      <c r="A890" s="109"/>
      <c r="B890" s="84"/>
      <c r="C890" s="84"/>
      <c r="D890" s="115"/>
      <c r="E890" s="132" cm="1">
        <f t="array" ref="E890">_xlfn.XLOOKUP(D890,Tabela2[[#All],[SAP Code]],Tabela2[[#All],[Supplier Name]])</f>
        <v>0</v>
      </c>
      <c r="F890" s="85"/>
      <c r="G890" s="120">
        <v>0</v>
      </c>
      <c r="H890" s="86"/>
      <c r="I890" s="86">
        <v>0</v>
      </c>
      <c r="J890" s="87">
        <f t="shared" si="36"/>
        <v>0</v>
      </c>
      <c r="K890" s="87">
        <f t="shared" si="37"/>
        <v>0</v>
      </c>
      <c r="L890" s="85"/>
      <c r="M890" s="85"/>
      <c r="N890" s="85"/>
      <c r="O890" s="109"/>
      <c r="P890" s="88" t="str">
        <f>IF(D:D&gt;800000000,_xlfn.XLOOKUP(B:B,DROPLIST!G:G,DROPLIST!H:H)&amp;RIGHT(C890,3)&amp;"-"&amp;RIGHT(D890,5),_xlfn.XLOOKUP(B:B,DROPLIST!G:G,DROPLIST!H:H)&amp;RIGHT(C890,3)&amp;"-"&amp;_xlfn.XLOOKUP(D:D,Tabela2[SAP Code],Tabela2[Coluna1]))</f>
        <v>-</v>
      </c>
      <c r="Q890" s="88" t="e">
        <f>_xlfn.XLOOKUP(B:B,DROPLIST!G:G,DROPLIST!H:H) &amp; RIGHT(C890,3) &amp; "-" &amp; RIGHT(D890,5) &amp; "-" &amp; IFERROR(LEFT(#REF!, FIND(" ",#REF!)-1),#REF!) &amp; "-" &amp; _xlfn.XLOOKUP(L:L,DROPLIST!D:D,DROPLIST!E:E)</f>
        <v>#REF!</v>
      </c>
      <c r="R890" s="88" t="str">
        <f>IF(N:N&lt;&gt;"APROVADO","N/A",IF(IFERROR(_xlfn.XLOOKUP(P:P,PROJETOS!A:A,PROJETOS!A:A),"INSERIR ID DE PROJETO")="INSERIR ID DE PROJETO","INSERIR ID DE PROJETO","PROJETO INSERIDO"))</f>
        <v>N/A</v>
      </c>
    </row>
    <row r="891" spans="1:18" ht="20.100000000000001" customHeight="1" thickTop="1" thickBot="1" x14ac:dyDescent="0.3">
      <c r="A891" s="109"/>
      <c r="B891" s="84"/>
      <c r="C891" s="84"/>
      <c r="D891" s="115"/>
      <c r="E891" s="132" cm="1">
        <f t="array" ref="E891">_xlfn.XLOOKUP(D891,Tabela2[[#All],[SAP Code]],Tabela2[[#All],[Supplier Name]])</f>
        <v>0</v>
      </c>
      <c r="F891" s="85"/>
      <c r="G891" s="120">
        <v>0</v>
      </c>
      <c r="H891" s="86"/>
      <c r="I891" s="86">
        <v>0</v>
      </c>
      <c r="J891" s="87">
        <f t="shared" si="36"/>
        <v>0</v>
      </c>
      <c r="K891" s="87">
        <f t="shared" si="37"/>
        <v>0</v>
      </c>
      <c r="L891" s="85"/>
      <c r="M891" s="85"/>
      <c r="N891" s="85"/>
      <c r="O891" s="109"/>
      <c r="P891" s="88" t="str">
        <f>IF(D:D&gt;800000000,_xlfn.XLOOKUP(B:B,DROPLIST!G:G,DROPLIST!H:H)&amp;RIGHT(C891,3)&amp;"-"&amp;RIGHT(D891,5),_xlfn.XLOOKUP(B:B,DROPLIST!G:G,DROPLIST!H:H)&amp;RIGHT(C891,3)&amp;"-"&amp;_xlfn.XLOOKUP(D:D,Tabela2[SAP Code],Tabela2[Coluna1]))</f>
        <v>-</v>
      </c>
      <c r="Q891" s="88" t="e">
        <f>_xlfn.XLOOKUP(B:B,DROPLIST!G:G,DROPLIST!H:H) &amp; RIGHT(C891,3) &amp; "-" &amp; RIGHT(D891,5) &amp; "-" &amp; IFERROR(LEFT(#REF!, FIND(" ",#REF!)-1),#REF!) &amp; "-" &amp; _xlfn.XLOOKUP(L:L,DROPLIST!D:D,DROPLIST!E:E)</f>
        <v>#REF!</v>
      </c>
      <c r="R891" s="88" t="str">
        <f>IF(N:N&lt;&gt;"APROVADO","N/A",IF(IFERROR(_xlfn.XLOOKUP(P:P,PROJETOS!A:A,PROJETOS!A:A),"INSERIR ID DE PROJETO")="INSERIR ID DE PROJETO","INSERIR ID DE PROJETO","PROJETO INSERIDO"))</f>
        <v>N/A</v>
      </c>
    </row>
    <row r="892" spans="1:18" ht="20.100000000000001" customHeight="1" thickTop="1" thickBot="1" x14ac:dyDescent="0.3">
      <c r="A892" s="109"/>
      <c r="B892" s="84"/>
      <c r="C892" s="84"/>
      <c r="D892" s="115"/>
      <c r="E892" s="132" cm="1">
        <f t="array" ref="E892">_xlfn.XLOOKUP(D892,Tabela2[[#All],[SAP Code]],Tabela2[[#All],[Supplier Name]])</f>
        <v>0</v>
      </c>
      <c r="F892" s="85"/>
      <c r="G892" s="120">
        <v>0</v>
      </c>
      <c r="H892" s="86"/>
      <c r="I892" s="86">
        <v>0</v>
      </c>
      <c r="J892" s="87">
        <f t="shared" ref="J892:J955" si="38">H892-I892</f>
        <v>0</v>
      </c>
      <c r="K892" s="87">
        <f t="shared" si="37"/>
        <v>0</v>
      </c>
      <c r="L892" s="85"/>
      <c r="M892" s="85"/>
      <c r="N892" s="85"/>
      <c r="O892" s="109"/>
      <c r="P892" s="88" t="str">
        <f>IF(D:D&gt;800000000,_xlfn.XLOOKUP(B:B,DROPLIST!G:G,DROPLIST!H:H)&amp;RIGHT(C892,3)&amp;"-"&amp;RIGHT(D892,5),_xlfn.XLOOKUP(B:B,DROPLIST!G:G,DROPLIST!H:H)&amp;RIGHT(C892,3)&amp;"-"&amp;_xlfn.XLOOKUP(D:D,Tabela2[SAP Code],Tabela2[Coluna1]))</f>
        <v>-</v>
      </c>
      <c r="Q892" s="88" t="e">
        <f>_xlfn.XLOOKUP(B:B,DROPLIST!G:G,DROPLIST!H:H) &amp; RIGHT(C892,3) &amp; "-" &amp; RIGHT(D892,5) &amp; "-" &amp; IFERROR(LEFT(#REF!, FIND(" ",#REF!)-1),#REF!) &amp; "-" &amp; _xlfn.XLOOKUP(L:L,DROPLIST!D:D,DROPLIST!E:E)</f>
        <v>#REF!</v>
      </c>
      <c r="R892" s="88" t="str">
        <f>IF(N:N&lt;&gt;"APROVADO","N/A",IF(IFERROR(_xlfn.XLOOKUP(P:P,PROJETOS!A:A,PROJETOS!A:A),"INSERIR ID DE PROJETO")="INSERIR ID DE PROJETO","INSERIR ID DE PROJETO","PROJETO INSERIDO"))</f>
        <v>N/A</v>
      </c>
    </row>
    <row r="893" spans="1:18" ht="20.100000000000001" customHeight="1" thickTop="1" thickBot="1" x14ac:dyDescent="0.3">
      <c r="A893" s="109"/>
      <c r="B893" s="84"/>
      <c r="C893" s="84"/>
      <c r="D893" s="115"/>
      <c r="E893" s="132" cm="1">
        <f t="array" ref="E893">_xlfn.XLOOKUP(D893,Tabela2[[#All],[SAP Code]],Tabela2[[#All],[Supplier Name]])</f>
        <v>0</v>
      </c>
      <c r="F893" s="85"/>
      <c r="G893" s="120">
        <v>0</v>
      </c>
      <c r="H893" s="86"/>
      <c r="I893" s="86">
        <v>0</v>
      </c>
      <c r="J893" s="87">
        <f t="shared" si="38"/>
        <v>0</v>
      </c>
      <c r="K893" s="87">
        <f t="shared" si="37"/>
        <v>0</v>
      </c>
      <c r="L893" s="85"/>
      <c r="M893" s="85"/>
      <c r="N893" s="85"/>
      <c r="O893" s="109"/>
      <c r="P893" s="88" t="str">
        <f>IF(D:D&gt;800000000,_xlfn.XLOOKUP(B:B,DROPLIST!G:G,DROPLIST!H:H)&amp;RIGHT(C893,3)&amp;"-"&amp;RIGHT(D893,5),_xlfn.XLOOKUP(B:B,DROPLIST!G:G,DROPLIST!H:H)&amp;RIGHT(C893,3)&amp;"-"&amp;_xlfn.XLOOKUP(D:D,Tabela2[SAP Code],Tabela2[Coluna1]))</f>
        <v>-</v>
      </c>
      <c r="Q893" s="88" t="e">
        <f>_xlfn.XLOOKUP(B:B,DROPLIST!G:G,DROPLIST!H:H) &amp; RIGHT(C893,3) &amp; "-" &amp; RIGHT(D893,5) &amp; "-" &amp; IFERROR(LEFT(#REF!, FIND(" ",#REF!)-1),#REF!) &amp; "-" &amp; _xlfn.XLOOKUP(L:L,DROPLIST!D:D,DROPLIST!E:E)</f>
        <v>#REF!</v>
      </c>
      <c r="R893" s="88" t="str">
        <f>IF(N:N&lt;&gt;"APROVADO","N/A",IF(IFERROR(_xlfn.XLOOKUP(P:P,PROJETOS!A:A,PROJETOS!A:A),"INSERIR ID DE PROJETO")="INSERIR ID DE PROJETO","INSERIR ID DE PROJETO","PROJETO INSERIDO"))</f>
        <v>N/A</v>
      </c>
    </row>
    <row r="894" spans="1:18" ht="20.100000000000001" customHeight="1" thickTop="1" thickBot="1" x14ac:dyDescent="0.3">
      <c r="A894" s="109"/>
      <c r="B894" s="84"/>
      <c r="C894" s="84"/>
      <c r="D894" s="115"/>
      <c r="E894" s="132" cm="1">
        <f t="array" ref="E894">_xlfn.XLOOKUP(D894,Tabela2[[#All],[SAP Code]],Tabela2[[#All],[Supplier Name]])</f>
        <v>0</v>
      </c>
      <c r="F894" s="85"/>
      <c r="G894" s="120">
        <v>0</v>
      </c>
      <c r="H894" s="86"/>
      <c r="I894" s="86">
        <v>0</v>
      </c>
      <c r="J894" s="87">
        <f t="shared" si="38"/>
        <v>0</v>
      </c>
      <c r="K894" s="87">
        <f t="shared" si="37"/>
        <v>0</v>
      </c>
      <c r="L894" s="85"/>
      <c r="M894" s="85"/>
      <c r="N894" s="85"/>
      <c r="O894" s="109"/>
      <c r="P894" s="88" t="str">
        <f>IF(D:D&gt;800000000,_xlfn.XLOOKUP(B:B,DROPLIST!G:G,DROPLIST!H:H)&amp;RIGHT(C894,3)&amp;"-"&amp;RIGHT(D894,5),_xlfn.XLOOKUP(B:B,DROPLIST!G:G,DROPLIST!H:H)&amp;RIGHT(C894,3)&amp;"-"&amp;_xlfn.XLOOKUP(D:D,Tabela2[SAP Code],Tabela2[Coluna1]))</f>
        <v>-</v>
      </c>
      <c r="Q894" s="88" t="e">
        <f>_xlfn.XLOOKUP(B:B,DROPLIST!G:G,DROPLIST!H:H) &amp; RIGHT(C894,3) &amp; "-" &amp; RIGHT(D894,5) &amp; "-" &amp; IFERROR(LEFT(#REF!, FIND(" ",#REF!)-1),#REF!) &amp; "-" &amp; _xlfn.XLOOKUP(L:L,DROPLIST!D:D,DROPLIST!E:E)</f>
        <v>#REF!</v>
      </c>
      <c r="R894" s="88" t="str">
        <f>IF(N:N&lt;&gt;"APROVADO","N/A",IF(IFERROR(_xlfn.XLOOKUP(P:P,PROJETOS!A:A,PROJETOS!A:A),"INSERIR ID DE PROJETO")="INSERIR ID DE PROJETO","INSERIR ID DE PROJETO","PROJETO INSERIDO"))</f>
        <v>N/A</v>
      </c>
    </row>
    <row r="895" spans="1:18" ht="20.100000000000001" customHeight="1" thickTop="1" thickBot="1" x14ac:dyDescent="0.3">
      <c r="A895" s="109"/>
      <c r="B895" s="84"/>
      <c r="C895" s="84"/>
      <c r="D895" s="115"/>
      <c r="E895" s="132" cm="1">
        <f t="array" ref="E895">_xlfn.XLOOKUP(D895,Tabela2[[#All],[SAP Code]],Tabela2[[#All],[Supplier Name]])</f>
        <v>0</v>
      </c>
      <c r="F895" s="85"/>
      <c r="G895" s="120">
        <v>0</v>
      </c>
      <c r="H895" s="86"/>
      <c r="I895" s="86">
        <v>0</v>
      </c>
      <c r="J895" s="87">
        <f t="shared" si="38"/>
        <v>0</v>
      </c>
      <c r="K895" s="87">
        <f t="shared" si="37"/>
        <v>0</v>
      </c>
      <c r="L895" s="85"/>
      <c r="M895" s="85"/>
      <c r="N895" s="85"/>
      <c r="O895" s="109"/>
      <c r="P895" s="88" t="str">
        <f>IF(D:D&gt;800000000,_xlfn.XLOOKUP(B:B,DROPLIST!G:G,DROPLIST!H:H)&amp;RIGHT(C895,3)&amp;"-"&amp;RIGHT(D895,5),_xlfn.XLOOKUP(B:B,DROPLIST!G:G,DROPLIST!H:H)&amp;RIGHT(C895,3)&amp;"-"&amp;_xlfn.XLOOKUP(D:D,Tabela2[SAP Code],Tabela2[Coluna1]))</f>
        <v>-</v>
      </c>
      <c r="Q895" s="88" t="e">
        <f>_xlfn.XLOOKUP(B:B,DROPLIST!G:G,DROPLIST!H:H) &amp; RIGHT(C895,3) &amp; "-" &amp; RIGHT(D895,5) &amp; "-" &amp; IFERROR(LEFT(#REF!, FIND(" ",#REF!)-1),#REF!) &amp; "-" &amp; _xlfn.XLOOKUP(L:L,DROPLIST!D:D,DROPLIST!E:E)</f>
        <v>#REF!</v>
      </c>
      <c r="R895" s="88" t="str">
        <f>IF(N:N&lt;&gt;"APROVADO","N/A",IF(IFERROR(_xlfn.XLOOKUP(P:P,PROJETOS!A:A,PROJETOS!A:A),"INSERIR ID DE PROJETO")="INSERIR ID DE PROJETO","INSERIR ID DE PROJETO","PROJETO INSERIDO"))</f>
        <v>N/A</v>
      </c>
    </row>
    <row r="896" spans="1:18" ht="20.100000000000001" customHeight="1" thickTop="1" thickBot="1" x14ac:dyDescent="0.3">
      <c r="A896" s="109"/>
      <c r="B896" s="84"/>
      <c r="C896" s="84"/>
      <c r="D896" s="115"/>
      <c r="E896" s="132" cm="1">
        <f t="array" ref="E896">_xlfn.XLOOKUP(D896,Tabela2[[#All],[SAP Code]],Tabela2[[#All],[Supplier Name]])</f>
        <v>0</v>
      </c>
      <c r="F896" s="85"/>
      <c r="G896" s="120">
        <v>0</v>
      </c>
      <c r="H896" s="86"/>
      <c r="I896" s="86">
        <v>0</v>
      </c>
      <c r="J896" s="87">
        <f t="shared" si="38"/>
        <v>0</v>
      </c>
      <c r="K896" s="87">
        <f t="shared" si="37"/>
        <v>0</v>
      </c>
      <c r="L896" s="85"/>
      <c r="M896" s="85"/>
      <c r="N896" s="85"/>
      <c r="O896" s="109"/>
      <c r="P896" s="88" t="str">
        <f>IF(D:D&gt;800000000,_xlfn.XLOOKUP(B:B,DROPLIST!G:G,DROPLIST!H:H)&amp;RIGHT(C896,3)&amp;"-"&amp;RIGHT(D896,5),_xlfn.XLOOKUP(B:B,DROPLIST!G:G,DROPLIST!H:H)&amp;RIGHT(C896,3)&amp;"-"&amp;_xlfn.XLOOKUP(D:D,Tabela2[SAP Code],Tabela2[Coluna1]))</f>
        <v>-</v>
      </c>
      <c r="Q896" s="88" t="e">
        <f>_xlfn.XLOOKUP(B:B,DROPLIST!G:G,DROPLIST!H:H) &amp; RIGHT(C896,3) &amp; "-" &amp; RIGHT(D896,5) &amp; "-" &amp; IFERROR(LEFT(#REF!, FIND(" ",#REF!)-1),#REF!) &amp; "-" &amp; _xlfn.XLOOKUP(L:L,DROPLIST!D:D,DROPLIST!E:E)</f>
        <v>#REF!</v>
      </c>
      <c r="R896" s="88" t="str">
        <f>IF(N:N&lt;&gt;"APROVADO","N/A",IF(IFERROR(_xlfn.XLOOKUP(P:P,PROJETOS!A:A,PROJETOS!A:A),"INSERIR ID DE PROJETO")="INSERIR ID DE PROJETO","INSERIR ID DE PROJETO","PROJETO INSERIDO"))</f>
        <v>N/A</v>
      </c>
    </row>
    <row r="897" spans="1:18" ht="20.100000000000001" customHeight="1" thickTop="1" thickBot="1" x14ac:dyDescent="0.3">
      <c r="A897" s="109"/>
      <c r="B897" s="84"/>
      <c r="C897" s="84"/>
      <c r="D897" s="115"/>
      <c r="E897" s="132" cm="1">
        <f t="array" ref="E897">_xlfn.XLOOKUP(D897,Tabela2[[#All],[SAP Code]],Tabela2[[#All],[Supplier Name]])</f>
        <v>0</v>
      </c>
      <c r="F897" s="85"/>
      <c r="G897" s="120">
        <v>0</v>
      </c>
      <c r="H897" s="86"/>
      <c r="I897" s="86">
        <v>0</v>
      </c>
      <c r="J897" s="87">
        <f t="shared" si="38"/>
        <v>0</v>
      </c>
      <c r="K897" s="87">
        <f t="shared" si="37"/>
        <v>0</v>
      </c>
      <c r="L897" s="85"/>
      <c r="M897" s="85"/>
      <c r="N897" s="85"/>
      <c r="O897" s="109"/>
      <c r="P897" s="88" t="str">
        <f>IF(D:D&gt;800000000,_xlfn.XLOOKUP(B:B,DROPLIST!G:G,DROPLIST!H:H)&amp;RIGHT(C897,3)&amp;"-"&amp;RIGHT(D897,5),_xlfn.XLOOKUP(B:B,DROPLIST!G:G,DROPLIST!H:H)&amp;RIGHT(C897,3)&amp;"-"&amp;_xlfn.XLOOKUP(D:D,Tabela2[SAP Code],Tabela2[Coluna1]))</f>
        <v>-</v>
      </c>
      <c r="Q897" s="88" t="e">
        <f>_xlfn.XLOOKUP(B:B,DROPLIST!G:G,DROPLIST!H:H) &amp; RIGHT(C897,3) &amp; "-" &amp; RIGHT(D897,5) &amp; "-" &amp; IFERROR(LEFT(#REF!, FIND(" ",#REF!)-1),#REF!) &amp; "-" &amp; _xlfn.XLOOKUP(L:L,DROPLIST!D:D,DROPLIST!E:E)</f>
        <v>#REF!</v>
      </c>
      <c r="R897" s="88" t="str">
        <f>IF(N:N&lt;&gt;"APROVADO","N/A",IF(IFERROR(_xlfn.XLOOKUP(P:P,PROJETOS!A:A,PROJETOS!A:A),"INSERIR ID DE PROJETO")="INSERIR ID DE PROJETO","INSERIR ID DE PROJETO","PROJETO INSERIDO"))</f>
        <v>N/A</v>
      </c>
    </row>
    <row r="898" spans="1:18" ht="20.100000000000001" customHeight="1" thickTop="1" thickBot="1" x14ac:dyDescent="0.3">
      <c r="A898" s="109"/>
      <c r="B898" s="84"/>
      <c r="C898" s="84"/>
      <c r="D898" s="115"/>
      <c r="E898" s="132" cm="1">
        <f t="array" ref="E898">_xlfn.XLOOKUP(D898,Tabela2[[#All],[SAP Code]],Tabela2[[#All],[Supplier Name]])</f>
        <v>0</v>
      </c>
      <c r="F898" s="85"/>
      <c r="G898" s="120">
        <v>0</v>
      </c>
      <c r="H898" s="86"/>
      <c r="I898" s="86">
        <v>0</v>
      </c>
      <c r="J898" s="87">
        <f t="shared" si="38"/>
        <v>0</v>
      </c>
      <c r="K898" s="87">
        <f t="shared" si="37"/>
        <v>0</v>
      </c>
      <c r="L898" s="85"/>
      <c r="M898" s="85"/>
      <c r="N898" s="85"/>
      <c r="O898" s="109"/>
      <c r="P898" s="88" t="str">
        <f>IF(D:D&gt;800000000,_xlfn.XLOOKUP(B:B,DROPLIST!G:G,DROPLIST!H:H)&amp;RIGHT(C898,3)&amp;"-"&amp;RIGHT(D898,5),_xlfn.XLOOKUP(B:B,DROPLIST!G:G,DROPLIST!H:H)&amp;RIGHT(C898,3)&amp;"-"&amp;_xlfn.XLOOKUP(D:D,Tabela2[SAP Code],Tabela2[Coluna1]))</f>
        <v>-</v>
      </c>
      <c r="Q898" s="88" t="e">
        <f>_xlfn.XLOOKUP(B:B,DROPLIST!G:G,DROPLIST!H:H) &amp; RIGHT(C898,3) &amp; "-" &amp; RIGHT(D898,5) &amp; "-" &amp; IFERROR(LEFT(#REF!, FIND(" ",#REF!)-1),#REF!) &amp; "-" &amp; _xlfn.XLOOKUP(L:L,DROPLIST!D:D,DROPLIST!E:E)</f>
        <v>#REF!</v>
      </c>
      <c r="R898" s="88" t="str">
        <f>IF(N:N&lt;&gt;"APROVADO","N/A",IF(IFERROR(_xlfn.XLOOKUP(P:P,PROJETOS!A:A,PROJETOS!A:A),"INSERIR ID DE PROJETO")="INSERIR ID DE PROJETO","INSERIR ID DE PROJETO","PROJETO INSERIDO"))</f>
        <v>N/A</v>
      </c>
    </row>
    <row r="899" spans="1:18" ht="20.100000000000001" customHeight="1" thickTop="1" thickBot="1" x14ac:dyDescent="0.3">
      <c r="A899" s="109"/>
      <c r="B899" s="84"/>
      <c r="C899" s="84"/>
      <c r="D899" s="115"/>
      <c r="E899" s="132" cm="1">
        <f t="array" ref="E899">_xlfn.XLOOKUP(D899,Tabela2[[#All],[SAP Code]],Tabela2[[#All],[Supplier Name]])</f>
        <v>0</v>
      </c>
      <c r="F899" s="85"/>
      <c r="G899" s="120">
        <v>0</v>
      </c>
      <c r="H899" s="86"/>
      <c r="I899" s="86">
        <v>0</v>
      </c>
      <c r="J899" s="87">
        <f t="shared" si="38"/>
        <v>0</v>
      </c>
      <c r="K899" s="87">
        <f t="shared" si="37"/>
        <v>0</v>
      </c>
      <c r="L899" s="85"/>
      <c r="M899" s="85"/>
      <c r="N899" s="85"/>
      <c r="O899" s="109"/>
      <c r="P899" s="88" t="str">
        <f>IF(D:D&gt;800000000,_xlfn.XLOOKUP(B:B,DROPLIST!G:G,DROPLIST!H:H)&amp;RIGHT(C899,3)&amp;"-"&amp;RIGHT(D899,5),_xlfn.XLOOKUP(B:B,DROPLIST!G:G,DROPLIST!H:H)&amp;RIGHT(C899,3)&amp;"-"&amp;_xlfn.XLOOKUP(D:D,Tabela2[SAP Code],Tabela2[Coluna1]))</f>
        <v>-</v>
      </c>
      <c r="Q899" s="88" t="e">
        <f>_xlfn.XLOOKUP(B:B,DROPLIST!G:G,DROPLIST!H:H) &amp; RIGHT(C899,3) &amp; "-" &amp; RIGHT(D899,5) &amp; "-" &amp; IFERROR(LEFT(#REF!, FIND(" ",#REF!)-1),#REF!) &amp; "-" &amp; _xlfn.XLOOKUP(L:L,DROPLIST!D:D,DROPLIST!E:E)</f>
        <v>#REF!</v>
      </c>
      <c r="R899" s="88" t="str">
        <f>IF(N:N&lt;&gt;"APROVADO","N/A",IF(IFERROR(_xlfn.XLOOKUP(P:P,PROJETOS!A:A,PROJETOS!A:A),"INSERIR ID DE PROJETO")="INSERIR ID DE PROJETO","INSERIR ID DE PROJETO","PROJETO INSERIDO"))</f>
        <v>N/A</v>
      </c>
    </row>
    <row r="900" spans="1:18" ht="20.100000000000001" customHeight="1" thickTop="1" thickBot="1" x14ac:dyDescent="0.3">
      <c r="A900" s="109"/>
      <c r="B900" s="84"/>
      <c r="C900" s="84"/>
      <c r="D900" s="115"/>
      <c r="E900" s="132" cm="1">
        <f t="array" ref="E900">_xlfn.XLOOKUP(D900,Tabela2[[#All],[SAP Code]],Tabela2[[#All],[Supplier Name]])</f>
        <v>0</v>
      </c>
      <c r="F900" s="85"/>
      <c r="G900" s="120">
        <v>0</v>
      </c>
      <c r="H900" s="86"/>
      <c r="I900" s="86">
        <v>0</v>
      </c>
      <c r="J900" s="87">
        <f t="shared" si="38"/>
        <v>0</v>
      </c>
      <c r="K900" s="87">
        <f t="shared" si="37"/>
        <v>0</v>
      </c>
      <c r="L900" s="85"/>
      <c r="M900" s="85"/>
      <c r="N900" s="85"/>
      <c r="O900" s="109"/>
      <c r="P900" s="88" t="str">
        <f>IF(D:D&gt;800000000,_xlfn.XLOOKUP(B:B,DROPLIST!G:G,DROPLIST!H:H)&amp;RIGHT(C900,3)&amp;"-"&amp;RIGHT(D900,5),_xlfn.XLOOKUP(B:B,DROPLIST!G:G,DROPLIST!H:H)&amp;RIGHT(C900,3)&amp;"-"&amp;_xlfn.XLOOKUP(D:D,Tabela2[SAP Code],Tabela2[Coluna1]))</f>
        <v>-</v>
      </c>
      <c r="Q900" s="88" t="e">
        <f>_xlfn.XLOOKUP(B:B,DROPLIST!G:G,DROPLIST!H:H) &amp; RIGHT(C900,3) &amp; "-" &amp; RIGHT(D900,5) &amp; "-" &amp; IFERROR(LEFT(#REF!, FIND(" ",#REF!)-1),#REF!) &amp; "-" &amp; _xlfn.XLOOKUP(L:L,DROPLIST!D:D,DROPLIST!E:E)</f>
        <v>#REF!</v>
      </c>
      <c r="R900" s="88" t="str">
        <f>IF(N:N&lt;&gt;"APROVADO","N/A",IF(IFERROR(_xlfn.XLOOKUP(P:P,PROJETOS!A:A,PROJETOS!A:A),"INSERIR ID DE PROJETO")="INSERIR ID DE PROJETO","INSERIR ID DE PROJETO","PROJETO INSERIDO"))</f>
        <v>N/A</v>
      </c>
    </row>
    <row r="901" spans="1:18" ht="20.100000000000001" customHeight="1" thickTop="1" thickBot="1" x14ac:dyDescent="0.3">
      <c r="A901" s="109"/>
      <c r="B901" s="84"/>
      <c r="C901" s="84"/>
      <c r="D901" s="115"/>
      <c r="E901" s="132" cm="1">
        <f t="array" ref="E901">_xlfn.XLOOKUP(D901,Tabela2[[#All],[SAP Code]],Tabela2[[#All],[Supplier Name]])</f>
        <v>0</v>
      </c>
      <c r="F901" s="85"/>
      <c r="G901" s="120">
        <v>0</v>
      </c>
      <c r="H901" s="86"/>
      <c r="I901" s="86">
        <v>0</v>
      </c>
      <c r="J901" s="87">
        <f t="shared" si="38"/>
        <v>0</v>
      </c>
      <c r="K901" s="87">
        <f t="shared" si="37"/>
        <v>0</v>
      </c>
      <c r="L901" s="85"/>
      <c r="M901" s="85"/>
      <c r="N901" s="85"/>
      <c r="O901" s="109"/>
      <c r="P901" s="88" t="str">
        <f>IF(D:D&gt;800000000,_xlfn.XLOOKUP(B:B,DROPLIST!G:G,DROPLIST!H:H)&amp;RIGHT(C901,3)&amp;"-"&amp;RIGHT(D901,5),_xlfn.XLOOKUP(B:B,DROPLIST!G:G,DROPLIST!H:H)&amp;RIGHT(C901,3)&amp;"-"&amp;_xlfn.XLOOKUP(D:D,Tabela2[SAP Code],Tabela2[Coluna1]))</f>
        <v>-</v>
      </c>
      <c r="Q901" s="88" t="e">
        <f>_xlfn.XLOOKUP(B:B,DROPLIST!G:G,DROPLIST!H:H) &amp; RIGHT(C901,3) &amp; "-" &amp; RIGHT(D901,5) &amp; "-" &amp; IFERROR(LEFT(#REF!, FIND(" ",#REF!)-1),#REF!) &amp; "-" &amp; _xlfn.XLOOKUP(L:L,DROPLIST!D:D,DROPLIST!E:E)</f>
        <v>#REF!</v>
      </c>
      <c r="R901" s="88" t="str">
        <f>IF(N:N&lt;&gt;"APROVADO","N/A",IF(IFERROR(_xlfn.XLOOKUP(P:P,PROJETOS!A:A,PROJETOS!A:A),"INSERIR ID DE PROJETO")="INSERIR ID DE PROJETO","INSERIR ID DE PROJETO","PROJETO INSERIDO"))</f>
        <v>N/A</v>
      </c>
    </row>
    <row r="902" spans="1:18" ht="20.100000000000001" customHeight="1" thickTop="1" thickBot="1" x14ac:dyDescent="0.3">
      <c r="A902" s="109"/>
      <c r="B902" s="84"/>
      <c r="C902" s="84"/>
      <c r="D902" s="115"/>
      <c r="E902" s="132" cm="1">
        <f t="array" ref="E902">_xlfn.XLOOKUP(D902,Tabela2[[#All],[SAP Code]],Tabela2[[#All],[Supplier Name]])</f>
        <v>0</v>
      </c>
      <c r="F902" s="85"/>
      <c r="G902" s="120">
        <v>0</v>
      </c>
      <c r="H902" s="86"/>
      <c r="I902" s="86">
        <v>0</v>
      </c>
      <c r="J902" s="87">
        <f t="shared" si="38"/>
        <v>0</v>
      </c>
      <c r="K902" s="87">
        <f t="shared" si="37"/>
        <v>0</v>
      </c>
      <c r="L902" s="85"/>
      <c r="M902" s="85"/>
      <c r="N902" s="85"/>
      <c r="O902" s="109"/>
      <c r="P902" s="88" t="str">
        <f>IF(D:D&gt;800000000,_xlfn.XLOOKUP(B:B,DROPLIST!G:G,DROPLIST!H:H)&amp;RIGHT(C902,3)&amp;"-"&amp;RIGHT(D902,5),_xlfn.XLOOKUP(B:B,DROPLIST!G:G,DROPLIST!H:H)&amp;RIGHT(C902,3)&amp;"-"&amp;_xlfn.XLOOKUP(D:D,Tabela2[SAP Code],Tabela2[Coluna1]))</f>
        <v>-</v>
      </c>
      <c r="Q902" s="88" t="e">
        <f>_xlfn.XLOOKUP(B:B,DROPLIST!G:G,DROPLIST!H:H) &amp; RIGHT(C902,3) &amp; "-" &amp; RIGHT(D902,5) &amp; "-" &amp; IFERROR(LEFT(#REF!, FIND(" ",#REF!)-1),#REF!) &amp; "-" &amp; _xlfn.XLOOKUP(L:L,DROPLIST!D:D,DROPLIST!E:E)</f>
        <v>#REF!</v>
      </c>
      <c r="R902" s="88" t="str">
        <f>IF(N:N&lt;&gt;"APROVADO","N/A",IF(IFERROR(_xlfn.XLOOKUP(P:P,PROJETOS!A:A,PROJETOS!A:A),"INSERIR ID DE PROJETO")="INSERIR ID DE PROJETO","INSERIR ID DE PROJETO","PROJETO INSERIDO"))</f>
        <v>N/A</v>
      </c>
    </row>
    <row r="903" spans="1:18" ht="20.100000000000001" customHeight="1" thickTop="1" thickBot="1" x14ac:dyDescent="0.3">
      <c r="A903" s="109"/>
      <c r="B903" s="84"/>
      <c r="C903" s="84"/>
      <c r="D903" s="115"/>
      <c r="E903" s="132" cm="1">
        <f t="array" ref="E903">_xlfn.XLOOKUP(D903,Tabela2[[#All],[SAP Code]],Tabela2[[#All],[Supplier Name]])</f>
        <v>0</v>
      </c>
      <c r="F903" s="85"/>
      <c r="G903" s="120">
        <v>0</v>
      </c>
      <c r="H903" s="86"/>
      <c r="I903" s="86">
        <v>0</v>
      </c>
      <c r="J903" s="87">
        <f t="shared" si="38"/>
        <v>0</v>
      </c>
      <c r="K903" s="87">
        <f t="shared" si="37"/>
        <v>0</v>
      </c>
      <c r="L903" s="85"/>
      <c r="M903" s="85"/>
      <c r="N903" s="85"/>
      <c r="O903" s="109"/>
      <c r="P903" s="88" t="str">
        <f>IF(D:D&gt;800000000,_xlfn.XLOOKUP(B:B,DROPLIST!G:G,DROPLIST!H:H)&amp;RIGHT(C903,3)&amp;"-"&amp;RIGHT(D903,5),_xlfn.XLOOKUP(B:B,DROPLIST!G:G,DROPLIST!H:H)&amp;RIGHT(C903,3)&amp;"-"&amp;_xlfn.XLOOKUP(D:D,Tabela2[SAP Code],Tabela2[Coluna1]))</f>
        <v>-</v>
      </c>
      <c r="Q903" s="88" t="e">
        <f>_xlfn.XLOOKUP(B:B,DROPLIST!G:G,DROPLIST!H:H) &amp; RIGHT(C903,3) &amp; "-" &amp; RIGHT(D903,5) &amp; "-" &amp; IFERROR(LEFT(#REF!, FIND(" ",#REF!)-1),#REF!) &amp; "-" &amp; _xlfn.XLOOKUP(L:L,DROPLIST!D:D,DROPLIST!E:E)</f>
        <v>#REF!</v>
      </c>
      <c r="R903" s="88" t="str">
        <f>IF(N:N&lt;&gt;"APROVADO","N/A",IF(IFERROR(_xlfn.XLOOKUP(P:P,PROJETOS!A:A,PROJETOS!A:A),"INSERIR ID DE PROJETO")="INSERIR ID DE PROJETO","INSERIR ID DE PROJETO","PROJETO INSERIDO"))</f>
        <v>N/A</v>
      </c>
    </row>
    <row r="904" spans="1:18" ht="20.100000000000001" customHeight="1" thickTop="1" thickBot="1" x14ac:dyDescent="0.3">
      <c r="A904" s="109"/>
      <c r="B904" s="84"/>
      <c r="C904" s="84"/>
      <c r="D904" s="115"/>
      <c r="E904" s="132" cm="1">
        <f t="array" ref="E904">_xlfn.XLOOKUP(D904,Tabela2[[#All],[SAP Code]],Tabela2[[#All],[Supplier Name]])</f>
        <v>0</v>
      </c>
      <c r="F904" s="85"/>
      <c r="G904" s="120">
        <v>0</v>
      </c>
      <c r="H904" s="86"/>
      <c r="I904" s="86">
        <v>0</v>
      </c>
      <c r="J904" s="87">
        <f t="shared" si="38"/>
        <v>0</v>
      </c>
      <c r="K904" s="87">
        <f t="shared" si="37"/>
        <v>0</v>
      </c>
      <c r="L904" s="85"/>
      <c r="M904" s="85"/>
      <c r="N904" s="85"/>
      <c r="O904" s="109"/>
      <c r="P904" s="88" t="str">
        <f>IF(D:D&gt;800000000,_xlfn.XLOOKUP(B:B,DROPLIST!G:G,DROPLIST!H:H)&amp;RIGHT(C904,3)&amp;"-"&amp;RIGHT(D904,5),_xlfn.XLOOKUP(B:B,DROPLIST!G:G,DROPLIST!H:H)&amp;RIGHT(C904,3)&amp;"-"&amp;_xlfn.XLOOKUP(D:D,Tabela2[SAP Code],Tabela2[Coluna1]))</f>
        <v>-</v>
      </c>
      <c r="Q904" s="88" t="e">
        <f>_xlfn.XLOOKUP(B:B,DROPLIST!G:G,DROPLIST!H:H) &amp; RIGHT(C904,3) &amp; "-" &amp; RIGHT(D904,5) &amp; "-" &amp; IFERROR(LEFT(#REF!, FIND(" ",#REF!)-1),#REF!) &amp; "-" &amp; _xlfn.XLOOKUP(L:L,DROPLIST!D:D,DROPLIST!E:E)</f>
        <v>#REF!</v>
      </c>
      <c r="R904" s="88" t="str">
        <f>IF(N:N&lt;&gt;"APROVADO","N/A",IF(IFERROR(_xlfn.XLOOKUP(P:P,PROJETOS!A:A,PROJETOS!A:A),"INSERIR ID DE PROJETO")="INSERIR ID DE PROJETO","INSERIR ID DE PROJETO","PROJETO INSERIDO"))</f>
        <v>N/A</v>
      </c>
    </row>
    <row r="905" spans="1:18" ht="20.100000000000001" customHeight="1" thickTop="1" thickBot="1" x14ac:dyDescent="0.3">
      <c r="A905" s="109"/>
      <c r="B905" s="84"/>
      <c r="C905" s="84"/>
      <c r="D905" s="115"/>
      <c r="E905" s="132" cm="1">
        <f t="array" ref="E905">_xlfn.XLOOKUP(D905,Tabela2[[#All],[SAP Code]],Tabela2[[#All],[Supplier Name]])</f>
        <v>0</v>
      </c>
      <c r="F905" s="85"/>
      <c r="G905" s="120">
        <v>0</v>
      </c>
      <c r="H905" s="86"/>
      <c r="I905" s="86">
        <v>0</v>
      </c>
      <c r="J905" s="87">
        <f t="shared" si="38"/>
        <v>0</v>
      </c>
      <c r="K905" s="87">
        <f t="shared" si="37"/>
        <v>0</v>
      </c>
      <c r="L905" s="85"/>
      <c r="M905" s="85"/>
      <c r="N905" s="85"/>
      <c r="O905" s="109"/>
      <c r="P905" s="88" t="str">
        <f>IF(D:D&gt;800000000,_xlfn.XLOOKUP(B:B,DROPLIST!G:G,DROPLIST!H:H)&amp;RIGHT(C905,3)&amp;"-"&amp;RIGHT(D905,5),_xlfn.XLOOKUP(B:B,DROPLIST!G:G,DROPLIST!H:H)&amp;RIGHT(C905,3)&amp;"-"&amp;_xlfn.XLOOKUP(D:D,Tabela2[SAP Code],Tabela2[Coluna1]))</f>
        <v>-</v>
      </c>
      <c r="Q905" s="88" t="e">
        <f>_xlfn.XLOOKUP(B:B,DROPLIST!G:G,DROPLIST!H:H) &amp; RIGHT(C905,3) &amp; "-" &amp; RIGHT(D905,5) &amp; "-" &amp; IFERROR(LEFT(#REF!, FIND(" ",#REF!)-1),#REF!) &amp; "-" &amp; _xlfn.XLOOKUP(L:L,DROPLIST!D:D,DROPLIST!E:E)</f>
        <v>#REF!</v>
      </c>
      <c r="R905" s="88" t="str">
        <f>IF(N:N&lt;&gt;"APROVADO","N/A",IF(IFERROR(_xlfn.XLOOKUP(P:P,PROJETOS!A:A,PROJETOS!A:A),"INSERIR ID DE PROJETO")="INSERIR ID DE PROJETO","INSERIR ID DE PROJETO","PROJETO INSERIDO"))</f>
        <v>N/A</v>
      </c>
    </row>
    <row r="906" spans="1:18" ht="20.100000000000001" customHeight="1" thickTop="1" thickBot="1" x14ac:dyDescent="0.3">
      <c r="A906" s="109"/>
      <c r="B906" s="84"/>
      <c r="C906" s="84"/>
      <c r="D906" s="115"/>
      <c r="E906" s="132" cm="1">
        <f t="array" ref="E906">_xlfn.XLOOKUP(D906,Tabela2[[#All],[SAP Code]],Tabela2[[#All],[Supplier Name]])</f>
        <v>0</v>
      </c>
      <c r="F906" s="85"/>
      <c r="G906" s="120">
        <v>0</v>
      </c>
      <c r="H906" s="86"/>
      <c r="I906" s="86">
        <v>0</v>
      </c>
      <c r="J906" s="87">
        <f t="shared" si="38"/>
        <v>0</v>
      </c>
      <c r="K906" s="87">
        <f t="shared" ref="K906:K969" si="39">IF(I906=0,H906,J906)</f>
        <v>0</v>
      </c>
      <c r="L906" s="85"/>
      <c r="M906" s="85"/>
      <c r="N906" s="85"/>
      <c r="O906" s="109"/>
      <c r="P906" s="88" t="str">
        <f>IF(D:D&gt;800000000,_xlfn.XLOOKUP(B:B,DROPLIST!G:G,DROPLIST!H:H)&amp;RIGHT(C906,3)&amp;"-"&amp;RIGHT(D906,5),_xlfn.XLOOKUP(B:B,DROPLIST!G:G,DROPLIST!H:H)&amp;RIGHT(C906,3)&amp;"-"&amp;_xlfn.XLOOKUP(D:D,Tabela2[SAP Code],Tabela2[Coluna1]))</f>
        <v>-</v>
      </c>
      <c r="Q906" s="88" t="e">
        <f>_xlfn.XLOOKUP(B:B,DROPLIST!G:G,DROPLIST!H:H) &amp; RIGHT(C906,3) &amp; "-" &amp; RIGHT(D906,5) &amp; "-" &amp; IFERROR(LEFT(#REF!, FIND(" ",#REF!)-1),#REF!) &amp; "-" &amp; _xlfn.XLOOKUP(L:L,DROPLIST!D:D,DROPLIST!E:E)</f>
        <v>#REF!</v>
      </c>
      <c r="R906" s="88" t="str">
        <f>IF(N:N&lt;&gt;"APROVADO","N/A",IF(IFERROR(_xlfn.XLOOKUP(P:P,PROJETOS!A:A,PROJETOS!A:A),"INSERIR ID DE PROJETO")="INSERIR ID DE PROJETO","INSERIR ID DE PROJETO","PROJETO INSERIDO"))</f>
        <v>N/A</v>
      </c>
    </row>
    <row r="907" spans="1:18" ht="20.100000000000001" customHeight="1" thickTop="1" thickBot="1" x14ac:dyDescent="0.3">
      <c r="A907" s="109"/>
      <c r="B907" s="84"/>
      <c r="C907" s="84"/>
      <c r="D907" s="115"/>
      <c r="E907" s="132" cm="1">
        <f t="array" ref="E907">_xlfn.XLOOKUP(D907,Tabela2[[#All],[SAP Code]],Tabela2[[#All],[Supplier Name]])</f>
        <v>0</v>
      </c>
      <c r="F907" s="85"/>
      <c r="G907" s="120">
        <v>0</v>
      </c>
      <c r="H907" s="86"/>
      <c r="I907" s="86">
        <v>0</v>
      </c>
      <c r="J907" s="87">
        <f t="shared" si="38"/>
        <v>0</v>
      </c>
      <c r="K907" s="87">
        <f t="shared" si="39"/>
        <v>0</v>
      </c>
      <c r="L907" s="85"/>
      <c r="M907" s="85"/>
      <c r="N907" s="85"/>
      <c r="O907" s="109"/>
      <c r="P907" s="88" t="str">
        <f>IF(D:D&gt;800000000,_xlfn.XLOOKUP(B:B,DROPLIST!G:G,DROPLIST!H:H)&amp;RIGHT(C907,3)&amp;"-"&amp;RIGHT(D907,5),_xlfn.XLOOKUP(B:B,DROPLIST!G:G,DROPLIST!H:H)&amp;RIGHT(C907,3)&amp;"-"&amp;_xlfn.XLOOKUP(D:D,Tabela2[SAP Code],Tabela2[Coluna1]))</f>
        <v>-</v>
      </c>
      <c r="Q907" s="88" t="e">
        <f>_xlfn.XLOOKUP(B:B,DROPLIST!G:G,DROPLIST!H:H) &amp; RIGHT(C907,3) &amp; "-" &amp; RIGHT(D907,5) &amp; "-" &amp; IFERROR(LEFT(#REF!, FIND(" ",#REF!)-1),#REF!) &amp; "-" &amp; _xlfn.XLOOKUP(L:L,DROPLIST!D:D,DROPLIST!E:E)</f>
        <v>#REF!</v>
      </c>
      <c r="R907" s="88" t="str">
        <f>IF(N:N&lt;&gt;"APROVADO","N/A",IF(IFERROR(_xlfn.XLOOKUP(P:P,PROJETOS!A:A,PROJETOS!A:A),"INSERIR ID DE PROJETO")="INSERIR ID DE PROJETO","INSERIR ID DE PROJETO","PROJETO INSERIDO"))</f>
        <v>N/A</v>
      </c>
    </row>
    <row r="908" spans="1:18" ht="20.100000000000001" customHeight="1" thickTop="1" thickBot="1" x14ac:dyDescent="0.3">
      <c r="A908" s="109"/>
      <c r="B908" s="84"/>
      <c r="C908" s="84"/>
      <c r="D908" s="115"/>
      <c r="E908" s="132" cm="1">
        <f t="array" ref="E908">_xlfn.XLOOKUP(D908,Tabela2[[#All],[SAP Code]],Tabela2[[#All],[Supplier Name]])</f>
        <v>0</v>
      </c>
      <c r="F908" s="85"/>
      <c r="G908" s="120">
        <v>0</v>
      </c>
      <c r="H908" s="86"/>
      <c r="I908" s="86">
        <v>0</v>
      </c>
      <c r="J908" s="87">
        <f t="shared" si="38"/>
        <v>0</v>
      </c>
      <c r="K908" s="87">
        <f t="shared" si="39"/>
        <v>0</v>
      </c>
      <c r="L908" s="85"/>
      <c r="M908" s="85"/>
      <c r="N908" s="85"/>
      <c r="O908" s="109"/>
      <c r="P908" s="88" t="str">
        <f>IF(D:D&gt;800000000,_xlfn.XLOOKUP(B:B,DROPLIST!G:G,DROPLIST!H:H)&amp;RIGHT(C908,3)&amp;"-"&amp;RIGHT(D908,5),_xlfn.XLOOKUP(B:B,DROPLIST!G:G,DROPLIST!H:H)&amp;RIGHT(C908,3)&amp;"-"&amp;_xlfn.XLOOKUP(D:D,Tabela2[SAP Code],Tabela2[Coluna1]))</f>
        <v>-</v>
      </c>
      <c r="Q908" s="88" t="e">
        <f>_xlfn.XLOOKUP(B:B,DROPLIST!G:G,DROPLIST!H:H) &amp; RIGHT(C908,3) &amp; "-" &amp; RIGHT(D908,5) &amp; "-" &amp; IFERROR(LEFT(#REF!, FIND(" ",#REF!)-1),#REF!) &amp; "-" &amp; _xlfn.XLOOKUP(L:L,DROPLIST!D:D,DROPLIST!E:E)</f>
        <v>#REF!</v>
      </c>
      <c r="R908" s="88" t="str">
        <f>IF(N:N&lt;&gt;"APROVADO","N/A",IF(IFERROR(_xlfn.XLOOKUP(P:P,PROJETOS!A:A,PROJETOS!A:A),"INSERIR ID DE PROJETO")="INSERIR ID DE PROJETO","INSERIR ID DE PROJETO","PROJETO INSERIDO"))</f>
        <v>N/A</v>
      </c>
    </row>
    <row r="909" spans="1:18" ht="20.100000000000001" customHeight="1" thickTop="1" thickBot="1" x14ac:dyDescent="0.3">
      <c r="A909" s="109"/>
      <c r="B909" s="84"/>
      <c r="C909" s="84"/>
      <c r="D909" s="115"/>
      <c r="E909" s="132" cm="1">
        <f t="array" ref="E909">_xlfn.XLOOKUP(D909,Tabela2[[#All],[SAP Code]],Tabela2[[#All],[Supplier Name]])</f>
        <v>0</v>
      </c>
      <c r="F909" s="85"/>
      <c r="G909" s="120">
        <v>0</v>
      </c>
      <c r="H909" s="86"/>
      <c r="I909" s="86">
        <v>0</v>
      </c>
      <c r="J909" s="87">
        <f t="shared" si="38"/>
        <v>0</v>
      </c>
      <c r="K909" s="87">
        <f t="shared" si="39"/>
        <v>0</v>
      </c>
      <c r="L909" s="85"/>
      <c r="M909" s="85"/>
      <c r="N909" s="85"/>
      <c r="O909" s="109"/>
      <c r="P909" s="88" t="str">
        <f>IF(D:D&gt;800000000,_xlfn.XLOOKUP(B:B,DROPLIST!G:G,DROPLIST!H:H)&amp;RIGHT(C909,3)&amp;"-"&amp;RIGHT(D909,5),_xlfn.XLOOKUP(B:B,DROPLIST!G:G,DROPLIST!H:H)&amp;RIGHT(C909,3)&amp;"-"&amp;_xlfn.XLOOKUP(D:D,Tabela2[SAP Code],Tabela2[Coluna1]))</f>
        <v>-</v>
      </c>
      <c r="Q909" s="88" t="e">
        <f>_xlfn.XLOOKUP(B:B,DROPLIST!G:G,DROPLIST!H:H) &amp; RIGHT(C909,3) &amp; "-" &amp; RIGHT(D909,5) &amp; "-" &amp; IFERROR(LEFT(#REF!, FIND(" ",#REF!)-1),#REF!) &amp; "-" &amp; _xlfn.XLOOKUP(L:L,DROPLIST!D:D,DROPLIST!E:E)</f>
        <v>#REF!</v>
      </c>
      <c r="R909" s="88" t="str">
        <f>IF(N:N&lt;&gt;"APROVADO","N/A",IF(IFERROR(_xlfn.XLOOKUP(P:P,PROJETOS!A:A,PROJETOS!A:A),"INSERIR ID DE PROJETO")="INSERIR ID DE PROJETO","INSERIR ID DE PROJETO","PROJETO INSERIDO"))</f>
        <v>N/A</v>
      </c>
    </row>
    <row r="910" spans="1:18" ht="20.100000000000001" customHeight="1" thickTop="1" thickBot="1" x14ac:dyDescent="0.3">
      <c r="A910" s="109"/>
      <c r="B910" s="84"/>
      <c r="C910" s="84"/>
      <c r="D910" s="115"/>
      <c r="E910" s="132" cm="1">
        <f t="array" ref="E910">_xlfn.XLOOKUP(D910,Tabela2[[#All],[SAP Code]],Tabela2[[#All],[Supplier Name]])</f>
        <v>0</v>
      </c>
      <c r="F910" s="85"/>
      <c r="G910" s="120">
        <v>0</v>
      </c>
      <c r="H910" s="86"/>
      <c r="I910" s="86">
        <v>0</v>
      </c>
      <c r="J910" s="87">
        <f t="shared" si="38"/>
        <v>0</v>
      </c>
      <c r="K910" s="87">
        <f t="shared" si="39"/>
        <v>0</v>
      </c>
      <c r="L910" s="85"/>
      <c r="M910" s="85"/>
      <c r="N910" s="85"/>
      <c r="O910" s="109"/>
      <c r="P910" s="88" t="str">
        <f>IF(D:D&gt;800000000,_xlfn.XLOOKUP(B:B,DROPLIST!G:G,DROPLIST!H:H)&amp;RIGHT(C910,3)&amp;"-"&amp;RIGHT(D910,5),_xlfn.XLOOKUP(B:B,DROPLIST!G:G,DROPLIST!H:H)&amp;RIGHT(C910,3)&amp;"-"&amp;_xlfn.XLOOKUP(D:D,Tabela2[SAP Code],Tabela2[Coluna1]))</f>
        <v>-</v>
      </c>
      <c r="Q910" s="88" t="e">
        <f>_xlfn.XLOOKUP(B:B,DROPLIST!G:G,DROPLIST!H:H) &amp; RIGHT(C910,3) &amp; "-" &amp; RIGHT(D910,5) &amp; "-" &amp; IFERROR(LEFT(#REF!, FIND(" ",#REF!)-1),#REF!) &amp; "-" &amp; _xlfn.XLOOKUP(L:L,DROPLIST!D:D,DROPLIST!E:E)</f>
        <v>#REF!</v>
      </c>
      <c r="R910" s="88" t="str">
        <f>IF(N:N&lt;&gt;"APROVADO","N/A",IF(IFERROR(_xlfn.XLOOKUP(P:P,PROJETOS!A:A,PROJETOS!A:A),"INSERIR ID DE PROJETO")="INSERIR ID DE PROJETO","INSERIR ID DE PROJETO","PROJETO INSERIDO"))</f>
        <v>N/A</v>
      </c>
    </row>
    <row r="911" spans="1:18" ht="20.100000000000001" customHeight="1" thickTop="1" thickBot="1" x14ac:dyDescent="0.3">
      <c r="A911" s="109"/>
      <c r="B911" s="84"/>
      <c r="C911" s="84"/>
      <c r="D911" s="115"/>
      <c r="E911" s="132" cm="1">
        <f t="array" ref="E911">_xlfn.XLOOKUP(D911,Tabela2[[#All],[SAP Code]],Tabela2[[#All],[Supplier Name]])</f>
        <v>0</v>
      </c>
      <c r="F911" s="85"/>
      <c r="G911" s="120">
        <v>0</v>
      </c>
      <c r="H911" s="86"/>
      <c r="I911" s="86">
        <v>0</v>
      </c>
      <c r="J911" s="87">
        <f t="shared" si="38"/>
        <v>0</v>
      </c>
      <c r="K911" s="87">
        <f t="shared" si="39"/>
        <v>0</v>
      </c>
      <c r="L911" s="85"/>
      <c r="M911" s="85"/>
      <c r="N911" s="85"/>
      <c r="O911" s="109"/>
      <c r="P911" s="88" t="str">
        <f>IF(D:D&gt;800000000,_xlfn.XLOOKUP(B:B,DROPLIST!G:G,DROPLIST!H:H)&amp;RIGHT(C911,3)&amp;"-"&amp;RIGHT(D911,5),_xlfn.XLOOKUP(B:B,DROPLIST!G:G,DROPLIST!H:H)&amp;RIGHT(C911,3)&amp;"-"&amp;_xlfn.XLOOKUP(D:D,Tabela2[SAP Code],Tabela2[Coluna1]))</f>
        <v>-</v>
      </c>
      <c r="Q911" s="88" t="e">
        <f>_xlfn.XLOOKUP(B:B,DROPLIST!G:G,DROPLIST!H:H) &amp; RIGHT(C911,3) &amp; "-" &amp; RIGHT(D911,5) &amp; "-" &amp; IFERROR(LEFT(#REF!, FIND(" ",#REF!)-1),#REF!) &amp; "-" &amp; _xlfn.XLOOKUP(L:L,DROPLIST!D:D,DROPLIST!E:E)</f>
        <v>#REF!</v>
      </c>
      <c r="R911" s="88" t="str">
        <f>IF(N:N&lt;&gt;"APROVADO","N/A",IF(IFERROR(_xlfn.XLOOKUP(P:P,PROJETOS!A:A,PROJETOS!A:A),"INSERIR ID DE PROJETO")="INSERIR ID DE PROJETO","INSERIR ID DE PROJETO","PROJETO INSERIDO"))</f>
        <v>N/A</v>
      </c>
    </row>
    <row r="912" spans="1:18" ht="20.100000000000001" customHeight="1" thickTop="1" thickBot="1" x14ac:dyDescent="0.3">
      <c r="A912" s="109"/>
      <c r="B912" s="84"/>
      <c r="C912" s="84"/>
      <c r="D912" s="115"/>
      <c r="E912" s="132" cm="1">
        <f t="array" ref="E912">_xlfn.XLOOKUP(D912,Tabela2[[#All],[SAP Code]],Tabela2[[#All],[Supplier Name]])</f>
        <v>0</v>
      </c>
      <c r="F912" s="85"/>
      <c r="G912" s="120">
        <v>0</v>
      </c>
      <c r="H912" s="86"/>
      <c r="I912" s="86">
        <v>0</v>
      </c>
      <c r="J912" s="87">
        <f t="shared" si="38"/>
        <v>0</v>
      </c>
      <c r="K912" s="87">
        <f t="shared" si="39"/>
        <v>0</v>
      </c>
      <c r="L912" s="85"/>
      <c r="M912" s="85"/>
      <c r="N912" s="85"/>
      <c r="O912" s="109"/>
      <c r="P912" s="88" t="str">
        <f>IF(D:D&gt;800000000,_xlfn.XLOOKUP(B:B,DROPLIST!G:G,DROPLIST!H:H)&amp;RIGHT(C912,3)&amp;"-"&amp;RIGHT(D912,5),_xlfn.XLOOKUP(B:B,DROPLIST!G:G,DROPLIST!H:H)&amp;RIGHT(C912,3)&amp;"-"&amp;_xlfn.XLOOKUP(D:D,Tabela2[SAP Code],Tabela2[Coluna1]))</f>
        <v>-</v>
      </c>
      <c r="Q912" s="88" t="e">
        <f>_xlfn.XLOOKUP(B:B,DROPLIST!G:G,DROPLIST!H:H) &amp; RIGHT(C912,3) &amp; "-" &amp; RIGHT(D912,5) &amp; "-" &amp; IFERROR(LEFT(#REF!, FIND(" ",#REF!)-1),#REF!) &amp; "-" &amp; _xlfn.XLOOKUP(L:L,DROPLIST!D:D,DROPLIST!E:E)</f>
        <v>#REF!</v>
      </c>
      <c r="R912" s="88" t="str">
        <f>IF(N:N&lt;&gt;"APROVADO","N/A",IF(IFERROR(_xlfn.XLOOKUP(P:P,PROJETOS!A:A,PROJETOS!A:A),"INSERIR ID DE PROJETO")="INSERIR ID DE PROJETO","INSERIR ID DE PROJETO","PROJETO INSERIDO"))</f>
        <v>N/A</v>
      </c>
    </row>
    <row r="913" spans="1:18" ht="20.100000000000001" customHeight="1" thickTop="1" thickBot="1" x14ac:dyDescent="0.3">
      <c r="A913" s="109"/>
      <c r="B913" s="84"/>
      <c r="C913" s="84"/>
      <c r="D913" s="115"/>
      <c r="E913" s="132" cm="1">
        <f t="array" ref="E913">_xlfn.XLOOKUP(D913,Tabela2[[#All],[SAP Code]],Tabela2[[#All],[Supplier Name]])</f>
        <v>0</v>
      </c>
      <c r="F913" s="85"/>
      <c r="G913" s="120">
        <v>0</v>
      </c>
      <c r="H913" s="86"/>
      <c r="I913" s="86">
        <v>0</v>
      </c>
      <c r="J913" s="87">
        <f t="shared" si="38"/>
        <v>0</v>
      </c>
      <c r="K913" s="87">
        <f t="shared" si="39"/>
        <v>0</v>
      </c>
      <c r="L913" s="85"/>
      <c r="M913" s="85"/>
      <c r="N913" s="85"/>
      <c r="O913" s="109"/>
      <c r="P913" s="88" t="str">
        <f>IF(D:D&gt;800000000,_xlfn.XLOOKUP(B:B,DROPLIST!G:G,DROPLIST!H:H)&amp;RIGHT(C913,3)&amp;"-"&amp;RIGHT(D913,5),_xlfn.XLOOKUP(B:B,DROPLIST!G:G,DROPLIST!H:H)&amp;RIGHT(C913,3)&amp;"-"&amp;_xlfn.XLOOKUP(D:D,Tabela2[SAP Code],Tabela2[Coluna1]))</f>
        <v>-</v>
      </c>
      <c r="Q913" s="88" t="e">
        <f>_xlfn.XLOOKUP(B:B,DROPLIST!G:G,DROPLIST!H:H) &amp; RIGHT(C913,3) &amp; "-" &amp; RIGHT(D913,5) &amp; "-" &amp; IFERROR(LEFT(#REF!, FIND(" ",#REF!)-1),#REF!) &amp; "-" &amp; _xlfn.XLOOKUP(L:L,DROPLIST!D:D,DROPLIST!E:E)</f>
        <v>#REF!</v>
      </c>
      <c r="R913" s="88" t="str">
        <f>IF(N:N&lt;&gt;"APROVADO","N/A",IF(IFERROR(_xlfn.XLOOKUP(P:P,PROJETOS!A:A,PROJETOS!A:A),"INSERIR ID DE PROJETO")="INSERIR ID DE PROJETO","INSERIR ID DE PROJETO","PROJETO INSERIDO"))</f>
        <v>N/A</v>
      </c>
    </row>
    <row r="914" spans="1:18" ht="20.100000000000001" customHeight="1" thickTop="1" thickBot="1" x14ac:dyDescent="0.3">
      <c r="A914" s="109"/>
      <c r="B914" s="84"/>
      <c r="C914" s="84"/>
      <c r="D914" s="115"/>
      <c r="E914" s="132" cm="1">
        <f t="array" ref="E914">_xlfn.XLOOKUP(D914,Tabela2[[#All],[SAP Code]],Tabela2[[#All],[Supplier Name]])</f>
        <v>0</v>
      </c>
      <c r="F914" s="85"/>
      <c r="G914" s="120">
        <v>0</v>
      </c>
      <c r="H914" s="86"/>
      <c r="I914" s="86">
        <v>0</v>
      </c>
      <c r="J914" s="87">
        <f t="shared" si="38"/>
        <v>0</v>
      </c>
      <c r="K914" s="87">
        <f t="shared" si="39"/>
        <v>0</v>
      </c>
      <c r="L914" s="85"/>
      <c r="M914" s="85"/>
      <c r="N914" s="85"/>
      <c r="O914" s="109"/>
      <c r="P914" s="88" t="str">
        <f>IF(D:D&gt;800000000,_xlfn.XLOOKUP(B:B,DROPLIST!G:G,DROPLIST!H:H)&amp;RIGHT(C914,3)&amp;"-"&amp;RIGHT(D914,5),_xlfn.XLOOKUP(B:B,DROPLIST!G:G,DROPLIST!H:H)&amp;RIGHT(C914,3)&amp;"-"&amp;_xlfn.XLOOKUP(D:D,Tabela2[SAP Code],Tabela2[Coluna1]))</f>
        <v>-</v>
      </c>
      <c r="Q914" s="88" t="e">
        <f>_xlfn.XLOOKUP(B:B,DROPLIST!G:G,DROPLIST!H:H) &amp; RIGHT(C914,3) &amp; "-" &amp; RIGHT(D914,5) &amp; "-" &amp; IFERROR(LEFT(#REF!, FIND(" ",#REF!)-1),#REF!) &amp; "-" &amp; _xlfn.XLOOKUP(L:L,DROPLIST!D:D,DROPLIST!E:E)</f>
        <v>#REF!</v>
      </c>
      <c r="R914" s="88" t="str">
        <f>IF(N:N&lt;&gt;"APROVADO","N/A",IF(IFERROR(_xlfn.XLOOKUP(P:P,PROJETOS!A:A,PROJETOS!A:A),"INSERIR ID DE PROJETO")="INSERIR ID DE PROJETO","INSERIR ID DE PROJETO","PROJETO INSERIDO"))</f>
        <v>N/A</v>
      </c>
    </row>
    <row r="915" spans="1:18" ht="20.100000000000001" customHeight="1" thickTop="1" thickBot="1" x14ac:dyDescent="0.3">
      <c r="A915" s="109"/>
      <c r="B915" s="84"/>
      <c r="C915" s="84"/>
      <c r="D915" s="115"/>
      <c r="E915" s="132" cm="1">
        <f t="array" ref="E915">_xlfn.XLOOKUP(D915,Tabela2[[#All],[SAP Code]],Tabela2[[#All],[Supplier Name]])</f>
        <v>0</v>
      </c>
      <c r="F915" s="85"/>
      <c r="G915" s="120">
        <v>0</v>
      </c>
      <c r="H915" s="86"/>
      <c r="I915" s="86">
        <v>0</v>
      </c>
      <c r="J915" s="87">
        <f t="shared" si="38"/>
        <v>0</v>
      </c>
      <c r="K915" s="87">
        <f t="shared" si="39"/>
        <v>0</v>
      </c>
      <c r="L915" s="85"/>
      <c r="M915" s="85"/>
      <c r="N915" s="85"/>
      <c r="O915" s="109"/>
      <c r="P915" s="88" t="str">
        <f>IF(D:D&gt;800000000,_xlfn.XLOOKUP(B:B,DROPLIST!G:G,DROPLIST!H:H)&amp;RIGHT(C915,3)&amp;"-"&amp;RIGHT(D915,5),_xlfn.XLOOKUP(B:B,DROPLIST!G:G,DROPLIST!H:H)&amp;RIGHT(C915,3)&amp;"-"&amp;_xlfn.XLOOKUP(D:D,Tabela2[SAP Code],Tabela2[Coluna1]))</f>
        <v>-</v>
      </c>
      <c r="Q915" s="88" t="e">
        <f>_xlfn.XLOOKUP(B:B,DROPLIST!G:G,DROPLIST!H:H) &amp; RIGHT(C915,3) &amp; "-" &amp; RIGHT(D915,5) &amp; "-" &amp; IFERROR(LEFT(#REF!, FIND(" ",#REF!)-1),#REF!) &amp; "-" &amp; _xlfn.XLOOKUP(L:L,DROPLIST!D:D,DROPLIST!E:E)</f>
        <v>#REF!</v>
      </c>
      <c r="R915" s="88" t="str">
        <f>IF(N:N&lt;&gt;"APROVADO","N/A",IF(IFERROR(_xlfn.XLOOKUP(P:P,PROJETOS!A:A,PROJETOS!A:A),"INSERIR ID DE PROJETO")="INSERIR ID DE PROJETO","INSERIR ID DE PROJETO","PROJETO INSERIDO"))</f>
        <v>N/A</v>
      </c>
    </row>
    <row r="916" spans="1:18" ht="20.100000000000001" customHeight="1" thickTop="1" thickBot="1" x14ac:dyDescent="0.3">
      <c r="A916" s="109"/>
      <c r="B916" s="84"/>
      <c r="C916" s="84"/>
      <c r="D916" s="115"/>
      <c r="E916" s="132" cm="1">
        <f t="array" ref="E916">_xlfn.XLOOKUP(D916,Tabela2[[#All],[SAP Code]],Tabela2[[#All],[Supplier Name]])</f>
        <v>0</v>
      </c>
      <c r="F916" s="85"/>
      <c r="G916" s="120">
        <v>0</v>
      </c>
      <c r="H916" s="86"/>
      <c r="I916" s="86">
        <v>0</v>
      </c>
      <c r="J916" s="87">
        <f t="shared" si="38"/>
        <v>0</v>
      </c>
      <c r="K916" s="87">
        <f t="shared" si="39"/>
        <v>0</v>
      </c>
      <c r="L916" s="85"/>
      <c r="M916" s="85"/>
      <c r="N916" s="85"/>
      <c r="O916" s="109"/>
      <c r="P916" s="88" t="str">
        <f>IF(D:D&gt;800000000,_xlfn.XLOOKUP(B:B,DROPLIST!G:G,DROPLIST!H:H)&amp;RIGHT(C916,3)&amp;"-"&amp;RIGHT(D916,5),_xlfn.XLOOKUP(B:B,DROPLIST!G:G,DROPLIST!H:H)&amp;RIGHT(C916,3)&amp;"-"&amp;_xlfn.XLOOKUP(D:D,Tabela2[SAP Code],Tabela2[Coluna1]))</f>
        <v>-</v>
      </c>
      <c r="Q916" s="88" t="e">
        <f>_xlfn.XLOOKUP(B:B,DROPLIST!G:G,DROPLIST!H:H) &amp; RIGHT(C916,3) &amp; "-" &amp; RIGHT(D916,5) &amp; "-" &amp; IFERROR(LEFT(#REF!, FIND(" ",#REF!)-1),#REF!) &amp; "-" &amp; _xlfn.XLOOKUP(L:L,DROPLIST!D:D,DROPLIST!E:E)</f>
        <v>#REF!</v>
      </c>
      <c r="R916" s="88" t="str">
        <f>IF(N:N&lt;&gt;"APROVADO","N/A",IF(IFERROR(_xlfn.XLOOKUP(P:P,PROJETOS!A:A,PROJETOS!A:A),"INSERIR ID DE PROJETO")="INSERIR ID DE PROJETO","INSERIR ID DE PROJETO","PROJETO INSERIDO"))</f>
        <v>N/A</v>
      </c>
    </row>
    <row r="917" spans="1:18" ht="20.100000000000001" customHeight="1" thickTop="1" thickBot="1" x14ac:dyDescent="0.3">
      <c r="A917" s="109"/>
      <c r="B917" s="84"/>
      <c r="C917" s="84"/>
      <c r="D917" s="115"/>
      <c r="E917" s="132" cm="1">
        <f t="array" ref="E917">_xlfn.XLOOKUP(D917,Tabela2[[#All],[SAP Code]],Tabela2[[#All],[Supplier Name]])</f>
        <v>0</v>
      </c>
      <c r="F917" s="85"/>
      <c r="G917" s="120">
        <v>0</v>
      </c>
      <c r="H917" s="86"/>
      <c r="I917" s="86">
        <v>0</v>
      </c>
      <c r="J917" s="87">
        <f t="shared" si="38"/>
        <v>0</v>
      </c>
      <c r="K917" s="87">
        <f t="shared" si="39"/>
        <v>0</v>
      </c>
      <c r="L917" s="85"/>
      <c r="M917" s="85"/>
      <c r="N917" s="85"/>
      <c r="O917" s="109"/>
      <c r="P917" s="88" t="str">
        <f>IF(D:D&gt;800000000,_xlfn.XLOOKUP(B:B,DROPLIST!G:G,DROPLIST!H:H)&amp;RIGHT(C917,3)&amp;"-"&amp;RIGHT(D917,5),_xlfn.XLOOKUP(B:B,DROPLIST!G:G,DROPLIST!H:H)&amp;RIGHT(C917,3)&amp;"-"&amp;_xlfn.XLOOKUP(D:D,Tabela2[SAP Code],Tabela2[Coluna1]))</f>
        <v>-</v>
      </c>
      <c r="Q917" s="88" t="e">
        <f>_xlfn.XLOOKUP(B:B,DROPLIST!G:G,DROPLIST!H:H) &amp; RIGHT(C917,3) &amp; "-" &amp; RIGHT(D917,5) &amp; "-" &amp; IFERROR(LEFT(#REF!, FIND(" ",#REF!)-1),#REF!) &amp; "-" &amp; _xlfn.XLOOKUP(L:L,DROPLIST!D:D,DROPLIST!E:E)</f>
        <v>#REF!</v>
      </c>
      <c r="R917" s="88" t="str">
        <f>IF(N:N&lt;&gt;"APROVADO","N/A",IF(IFERROR(_xlfn.XLOOKUP(P:P,PROJETOS!A:A,PROJETOS!A:A),"INSERIR ID DE PROJETO")="INSERIR ID DE PROJETO","INSERIR ID DE PROJETO","PROJETO INSERIDO"))</f>
        <v>N/A</v>
      </c>
    </row>
    <row r="918" spans="1:18" ht="20.100000000000001" customHeight="1" thickTop="1" thickBot="1" x14ac:dyDescent="0.3">
      <c r="A918" s="109"/>
      <c r="B918" s="84"/>
      <c r="C918" s="84"/>
      <c r="D918" s="115"/>
      <c r="E918" s="132" cm="1">
        <f t="array" ref="E918">_xlfn.XLOOKUP(D918,Tabela2[[#All],[SAP Code]],Tabela2[[#All],[Supplier Name]])</f>
        <v>0</v>
      </c>
      <c r="F918" s="85"/>
      <c r="G918" s="120">
        <v>0</v>
      </c>
      <c r="H918" s="86"/>
      <c r="I918" s="86">
        <v>0</v>
      </c>
      <c r="J918" s="87">
        <f t="shared" si="38"/>
        <v>0</v>
      </c>
      <c r="K918" s="87">
        <f t="shared" si="39"/>
        <v>0</v>
      </c>
      <c r="L918" s="85"/>
      <c r="M918" s="85"/>
      <c r="N918" s="85"/>
      <c r="O918" s="109"/>
      <c r="P918" s="88" t="str">
        <f>IF(D:D&gt;800000000,_xlfn.XLOOKUP(B:B,DROPLIST!G:G,DROPLIST!H:H)&amp;RIGHT(C918,3)&amp;"-"&amp;RIGHT(D918,5),_xlfn.XLOOKUP(B:B,DROPLIST!G:G,DROPLIST!H:H)&amp;RIGHT(C918,3)&amp;"-"&amp;_xlfn.XLOOKUP(D:D,Tabela2[SAP Code],Tabela2[Coluna1]))</f>
        <v>-</v>
      </c>
      <c r="Q918" s="88" t="e">
        <f>_xlfn.XLOOKUP(B:B,DROPLIST!G:G,DROPLIST!H:H) &amp; RIGHT(C918,3) &amp; "-" &amp; RIGHT(D918,5) &amp; "-" &amp; IFERROR(LEFT(#REF!, FIND(" ",#REF!)-1),#REF!) &amp; "-" &amp; _xlfn.XLOOKUP(L:L,DROPLIST!D:D,DROPLIST!E:E)</f>
        <v>#REF!</v>
      </c>
      <c r="R918" s="88" t="str">
        <f>IF(N:N&lt;&gt;"APROVADO","N/A",IF(IFERROR(_xlfn.XLOOKUP(P:P,PROJETOS!A:A,PROJETOS!A:A),"INSERIR ID DE PROJETO")="INSERIR ID DE PROJETO","INSERIR ID DE PROJETO","PROJETO INSERIDO"))</f>
        <v>N/A</v>
      </c>
    </row>
    <row r="919" spans="1:18" ht="20.100000000000001" customHeight="1" thickTop="1" thickBot="1" x14ac:dyDescent="0.3">
      <c r="A919" s="109"/>
      <c r="B919" s="84"/>
      <c r="C919" s="84"/>
      <c r="D919" s="115"/>
      <c r="E919" s="132" cm="1">
        <f t="array" ref="E919">_xlfn.XLOOKUP(D919,Tabela2[[#All],[SAP Code]],Tabela2[[#All],[Supplier Name]])</f>
        <v>0</v>
      </c>
      <c r="F919" s="85"/>
      <c r="G919" s="120">
        <v>0</v>
      </c>
      <c r="H919" s="86"/>
      <c r="I919" s="86">
        <v>0</v>
      </c>
      <c r="J919" s="87">
        <f t="shared" si="38"/>
        <v>0</v>
      </c>
      <c r="K919" s="87">
        <f t="shared" si="39"/>
        <v>0</v>
      </c>
      <c r="L919" s="85"/>
      <c r="M919" s="85"/>
      <c r="N919" s="85"/>
      <c r="O919" s="109"/>
      <c r="P919" s="88" t="str">
        <f>IF(D:D&gt;800000000,_xlfn.XLOOKUP(B:B,DROPLIST!G:G,DROPLIST!H:H)&amp;RIGHT(C919,3)&amp;"-"&amp;RIGHT(D919,5),_xlfn.XLOOKUP(B:B,DROPLIST!G:G,DROPLIST!H:H)&amp;RIGHT(C919,3)&amp;"-"&amp;_xlfn.XLOOKUP(D:D,Tabela2[SAP Code],Tabela2[Coluna1]))</f>
        <v>-</v>
      </c>
      <c r="Q919" s="88" t="e">
        <f>_xlfn.XLOOKUP(B:B,DROPLIST!G:G,DROPLIST!H:H) &amp; RIGHT(C919,3) &amp; "-" &amp; RIGHT(D919,5) &amp; "-" &amp; IFERROR(LEFT(#REF!, FIND(" ",#REF!)-1),#REF!) &amp; "-" &amp; _xlfn.XLOOKUP(L:L,DROPLIST!D:D,DROPLIST!E:E)</f>
        <v>#REF!</v>
      </c>
      <c r="R919" s="88" t="str">
        <f>IF(N:N&lt;&gt;"APROVADO","N/A",IF(IFERROR(_xlfn.XLOOKUP(P:P,PROJETOS!A:A,PROJETOS!A:A),"INSERIR ID DE PROJETO")="INSERIR ID DE PROJETO","INSERIR ID DE PROJETO","PROJETO INSERIDO"))</f>
        <v>N/A</v>
      </c>
    </row>
    <row r="920" spans="1:18" ht="20.100000000000001" customHeight="1" thickTop="1" thickBot="1" x14ac:dyDescent="0.3">
      <c r="A920" s="109"/>
      <c r="B920" s="84"/>
      <c r="C920" s="84"/>
      <c r="D920" s="115"/>
      <c r="E920" s="132" cm="1">
        <f t="array" ref="E920">_xlfn.XLOOKUP(D920,Tabela2[[#All],[SAP Code]],Tabela2[[#All],[Supplier Name]])</f>
        <v>0</v>
      </c>
      <c r="F920" s="85"/>
      <c r="G920" s="120">
        <v>0</v>
      </c>
      <c r="H920" s="86"/>
      <c r="I920" s="86">
        <v>0</v>
      </c>
      <c r="J920" s="87">
        <f t="shared" si="38"/>
        <v>0</v>
      </c>
      <c r="K920" s="87">
        <f t="shared" si="39"/>
        <v>0</v>
      </c>
      <c r="L920" s="85"/>
      <c r="M920" s="85"/>
      <c r="N920" s="85"/>
      <c r="O920" s="109"/>
      <c r="P920" s="88" t="str">
        <f>IF(D:D&gt;800000000,_xlfn.XLOOKUP(B:B,DROPLIST!G:G,DROPLIST!H:H)&amp;RIGHT(C920,3)&amp;"-"&amp;RIGHT(D920,5),_xlfn.XLOOKUP(B:B,DROPLIST!G:G,DROPLIST!H:H)&amp;RIGHT(C920,3)&amp;"-"&amp;_xlfn.XLOOKUP(D:D,Tabela2[SAP Code],Tabela2[Coluna1]))</f>
        <v>-</v>
      </c>
      <c r="Q920" s="88" t="e">
        <f>_xlfn.XLOOKUP(B:B,DROPLIST!G:G,DROPLIST!H:H) &amp; RIGHT(C920,3) &amp; "-" &amp; RIGHT(D920,5) &amp; "-" &amp; IFERROR(LEFT(#REF!, FIND(" ",#REF!)-1),#REF!) &amp; "-" &amp; _xlfn.XLOOKUP(L:L,DROPLIST!D:D,DROPLIST!E:E)</f>
        <v>#REF!</v>
      </c>
      <c r="R920" s="88" t="str">
        <f>IF(N:N&lt;&gt;"APROVADO","N/A",IF(IFERROR(_xlfn.XLOOKUP(P:P,PROJETOS!A:A,PROJETOS!A:A),"INSERIR ID DE PROJETO")="INSERIR ID DE PROJETO","INSERIR ID DE PROJETO","PROJETO INSERIDO"))</f>
        <v>N/A</v>
      </c>
    </row>
    <row r="921" spans="1:18" ht="20.100000000000001" customHeight="1" thickTop="1" thickBot="1" x14ac:dyDescent="0.3">
      <c r="A921" s="109"/>
      <c r="B921" s="84"/>
      <c r="C921" s="84"/>
      <c r="D921" s="115"/>
      <c r="E921" s="132" cm="1">
        <f t="array" ref="E921">_xlfn.XLOOKUP(D921,Tabela2[[#All],[SAP Code]],Tabela2[[#All],[Supplier Name]])</f>
        <v>0</v>
      </c>
      <c r="F921" s="85"/>
      <c r="G921" s="120">
        <v>0</v>
      </c>
      <c r="H921" s="86"/>
      <c r="I921" s="86">
        <v>0</v>
      </c>
      <c r="J921" s="87">
        <f t="shared" si="38"/>
        <v>0</v>
      </c>
      <c r="K921" s="87">
        <f t="shared" si="39"/>
        <v>0</v>
      </c>
      <c r="L921" s="85"/>
      <c r="M921" s="85"/>
      <c r="N921" s="85"/>
      <c r="O921" s="109"/>
      <c r="P921" s="88" t="str">
        <f>IF(D:D&gt;800000000,_xlfn.XLOOKUP(B:B,DROPLIST!G:G,DROPLIST!H:H)&amp;RIGHT(C921,3)&amp;"-"&amp;RIGHT(D921,5),_xlfn.XLOOKUP(B:B,DROPLIST!G:G,DROPLIST!H:H)&amp;RIGHT(C921,3)&amp;"-"&amp;_xlfn.XLOOKUP(D:D,Tabela2[SAP Code],Tabela2[Coluna1]))</f>
        <v>-</v>
      </c>
      <c r="Q921" s="88" t="e">
        <f>_xlfn.XLOOKUP(B:B,DROPLIST!G:G,DROPLIST!H:H) &amp; RIGHT(C921,3) &amp; "-" &amp; RIGHT(D921,5) &amp; "-" &amp; IFERROR(LEFT(#REF!, FIND(" ",#REF!)-1),#REF!) &amp; "-" &amp; _xlfn.XLOOKUP(L:L,DROPLIST!D:D,DROPLIST!E:E)</f>
        <v>#REF!</v>
      </c>
      <c r="R921" s="88" t="str">
        <f>IF(N:N&lt;&gt;"APROVADO","N/A",IF(IFERROR(_xlfn.XLOOKUP(P:P,PROJETOS!A:A,PROJETOS!A:A),"INSERIR ID DE PROJETO")="INSERIR ID DE PROJETO","INSERIR ID DE PROJETO","PROJETO INSERIDO"))</f>
        <v>N/A</v>
      </c>
    </row>
    <row r="922" spans="1:18" ht="20.100000000000001" customHeight="1" thickTop="1" thickBot="1" x14ac:dyDescent="0.3">
      <c r="A922" s="109"/>
      <c r="B922" s="84"/>
      <c r="C922" s="84"/>
      <c r="D922" s="115"/>
      <c r="E922" s="132" cm="1">
        <f t="array" ref="E922">_xlfn.XLOOKUP(D922,Tabela2[[#All],[SAP Code]],Tabela2[[#All],[Supplier Name]])</f>
        <v>0</v>
      </c>
      <c r="F922" s="85"/>
      <c r="G922" s="120">
        <v>0</v>
      </c>
      <c r="H922" s="86"/>
      <c r="I922" s="86">
        <v>0</v>
      </c>
      <c r="J922" s="87">
        <f t="shared" si="38"/>
        <v>0</v>
      </c>
      <c r="K922" s="87">
        <f t="shared" si="39"/>
        <v>0</v>
      </c>
      <c r="L922" s="85"/>
      <c r="M922" s="85"/>
      <c r="N922" s="85"/>
      <c r="O922" s="109"/>
      <c r="P922" s="88" t="str">
        <f>IF(D:D&gt;800000000,_xlfn.XLOOKUP(B:B,DROPLIST!G:G,DROPLIST!H:H)&amp;RIGHT(C922,3)&amp;"-"&amp;RIGHT(D922,5),_xlfn.XLOOKUP(B:B,DROPLIST!G:G,DROPLIST!H:H)&amp;RIGHT(C922,3)&amp;"-"&amp;_xlfn.XLOOKUP(D:D,Tabela2[SAP Code],Tabela2[Coluna1]))</f>
        <v>-</v>
      </c>
      <c r="Q922" s="88" t="e">
        <f>_xlfn.XLOOKUP(B:B,DROPLIST!G:G,DROPLIST!H:H) &amp; RIGHT(C922,3) &amp; "-" &amp; RIGHT(D922,5) &amp; "-" &amp; IFERROR(LEFT(#REF!, FIND(" ",#REF!)-1),#REF!) &amp; "-" &amp; _xlfn.XLOOKUP(L:L,DROPLIST!D:D,DROPLIST!E:E)</f>
        <v>#REF!</v>
      </c>
      <c r="R922" s="88" t="str">
        <f>IF(N:N&lt;&gt;"APROVADO","N/A",IF(IFERROR(_xlfn.XLOOKUP(P:P,PROJETOS!A:A,PROJETOS!A:A),"INSERIR ID DE PROJETO")="INSERIR ID DE PROJETO","INSERIR ID DE PROJETO","PROJETO INSERIDO"))</f>
        <v>N/A</v>
      </c>
    </row>
    <row r="923" spans="1:18" ht="20.100000000000001" customHeight="1" thickTop="1" thickBot="1" x14ac:dyDescent="0.3">
      <c r="A923" s="109"/>
      <c r="B923" s="84"/>
      <c r="C923" s="84"/>
      <c r="D923" s="115"/>
      <c r="E923" s="132" cm="1">
        <f t="array" ref="E923">_xlfn.XLOOKUP(D923,Tabela2[[#All],[SAP Code]],Tabela2[[#All],[Supplier Name]])</f>
        <v>0</v>
      </c>
      <c r="F923" s="85"/>
      <c r="G923" s="120">
        <v>0</v>
      </c>
      <c r="H923" s="86"/>
      <c r="I923" s="86">
        <v>0</v>
      </c>
      <c r="J923" s="87">
        <f t="shared" si="38"/>
        <v>0</v>
      </c>
      <c r="K923" s="87">
        <f t="shared" si="39"/>
        <v>0</v>
      </c>
      <c r="L923" s="85"/>
      <c r="M923" s="85"/>
      <c r="N923" s="85"/>
      <c r="O923" s="109"/>
      <c r="P923" s="88" t="str">
        <f>IF(D:D&gt;800000000,_xlfn.XLOOKUP(B:B,DROPLIST!G:G,DROPLIST!H:H)&amp;RIGHT(C923,3)&amp;"-"&amp;RIGHT(D923,5),_xlfn.XLOOKUP(B:B,DROPLIST!G:G,DROPLIST!H:H)&amp;RIGHT(C923,3)&amp;"-"&amp;_xlfn.XLOOKUP(D:D,Tabela2[SAP Code],Tabela2[Coluna1]))</f>
        <v>-</v>
      </c>
      <c r="Q923" s="88" t="e">
        <f>_xlfn.XLOOKUP(B:B,DROPLIST!G:G,DROPLIST!H:H) &amp; RIGHT(C923,3) &amp; "-" &amp; RIGHT(D923,5) &amp; "-" &amp; IFERROR(LEFT(#REF!, FIND(" ",#REF!)-1),#REF!) &amp; "-" &amp; _xlfn.XLOOKUP(L:L,DROPLIST!D:D,DROPLIST!E:E)</f>
        <v>#REF!</v>
      </c>
      <c r="R923" s="88" t="str">
        <f>IF(N:N&lt;&gt;"APROVADO","N/A",IF(IFERROR(_xlfn.XLOOKUP(P:P,PROJETOS!A:A,PROJETOS!A:A),"INSERIR ID DE PROJETO")="INSERIR ID DE PROJETO","INSERIR ID DE PROJETO","PROJETO INSERIDO"))</f>
        <v>N/A</v>
      </c>
    </row>
    <row r="924" spans="1:18" ht="20.100000000000001" customHeight="1" thickTop="1" thickBot="1" x14ac:dyDescent="0.3">
      <c r="A924" s="109"/>
      <c r="B924" s="84"/>
      <c r="C924" s="84"/>
      <c r="D924" s="115"/>
      <c r="E924" s="132" cm="1">
        <f t="array" ref="E924">_xlfn.XLOOKUP(D924,Tabela2[[#All],[SAP Code]],Tabela2[[#All],[Supplier Name]])</f>
        <v>0</v>
      </c>
      <c r="F924" s="85"/>
      <c r="G924" s="120">
        <v>0</v>
      </c>
      <c r="H924" s="86"/>
      <c r="I924" s="86">
        <v>0</v>
      </c>
      <c r="J924" s="87">
        <f t="shared" si="38"/>
        <v>0</v>
      </c>
      <c r="K924" s="87">
        <f t="shared" si="39"/>
        <v>0</v>
      </c>
      <c r="L924" s="85"/>
      <c r="M924" s="85"/>
      <c r="N924" s="85"/>
      <c r="O924" s="109"/>
      <c r="P924" s="88" t="str">
        <f>IF(D:D&gt;800000000,_xlfn.XLOOKUP(B:B,DROPLIST!G:G,DROPLIST!H:H)&amp;RIGHT(C924,3)&amp;"-"&amp;RIGHT(D924,5),_xlfn.XLOOKUP(B:B,DROPLIST!G:G,DROPLIST!H:H)&amp;RIGHT(C924,3)&amp;"-"&amp;_xlfn.XLOOKUP(D:D,Tabela2[SAP Code],Tabela2[Coluna1]))</f>
        <v>-</v>
      </c>
      <c r="Q924" s="88" t="e">
        <f>_xlfn.XLOOKUP(B:B,DROPLIST!G:G,DROPLIST!H:H) &amp; RIGHT(C924,3) &amp; "-" &amp; RIGHT(D924,5) &amp; "-" &amp; IFERROR(LEFT(#REF!, FIND(" ",#REF!)-1),#REF!) &amp; "-" &amp; _xlfn.XLOOKUP(L:L,DROPLIST!D:D,DROPLIST!E:E)</f>
        <v>#REF!</v>
      </c>
      <c r="R924" s="88" t="str">
        <f>IF(N:N&lt;&gt;"APROVADO","N/A",IF(IFERROR(_xlfn.XLOOKUP(P:P,PROJETOS!A:A,PROJETOS!A:A),"INSERIR ID DE PROJETO")="INSERIR ID DE PROJETO","INSERIR ID DE PROJETO","PROJETO INSERIDO"))</f>
        <v>N/A</v>
      </c>
    </row>
    <row r="925" spans="1:18" ht="20.100000000000001" customHeight="1" thickTop="1" thickBot="1" x14ac:dyDescent="0.3">
      <c r="A925" s="109"/>
      <c r="B925" s="84"/>
      <c r="C925" s="84"/>
      <c r="D925" s="115"/>
      <c r="E925" s="132" cm="1">
        <f t="array" ref="E925">_xlfn.XLOOKUP(D925,Tabela2[[#All],[SAP Code]],Tabela2[[#All],[Supplier Name]])</f>
        <v>0</v>
      </c>
      <c r="F925" s="85"/>
      <c r="G925" s="120">
        <v>0</v>
      </c>
      <c r="H925" s="86"/>
      <c r="I925" s="86">
        <v>0</v>
      </c>
      <c r="J925" s="87">
        <f t="shared" si="38"/>
        <v>0</v>
      </c>
      <c r="K925" s="87">
        <f t="shared" si="39"/>
        <v>0</v>
      </c>
      <c r="L925" s="85"/>
      <c r="M925" s="85"/>
      <c r="N925" s="85"/>
      <c r="O925" s="109"/>
      <c r="P925" s="88" t="str">
        <f>IF(D:D&gt;800000000,_xlfn.XLOOKUP(B:B,DROPLIST!G:G,DROPLIST!H:H)&amp;RIGHT(C925,3)&amp;"-"&amp;RIGHT(D925,5),_xlfn.XLOOKUP(B:B,DROPLIST!G:G,DROPLIST!H:H)&amp;RIGHT(C925,3)&amp;"-"&amp;_xlfn.XLOOKUP(D:D,Tabela2[SAP Code],Tabela2[Coluna1]))</f>
        <v>-</v>
      </c>
      <c r="Q925" s="88" t="e">
        <f>_xlfn.XLOOKUP(B:B,DROPLIST!G:G,DROPLIST!H:H) &amp; RIGHT(C925,3) &amp; "-" &amp; RIGHT(D925,5) &amp; "-" &amp; IFERROR(LEFT(#REF!, FIND(" ",#REF!)-1),#REF!) &amp; "-" &amp; _xlfn.XLOOKUP(L:L,DROPLIST!D:D,DROPLIST!E:E)</f>
        <v>#REF!</v>
      </c>
      <c r="R925" s="88" t="str">
        <f>IF(N:N&lt;&gt;"APROVADO","N/A",IF(IFERROR(_xlfn.XLOOKUP(P:P,PROJETOS!A:A,PROJETOS!A:A),"INSERIR ID DE PROJETO")="INSERIR ID DE PROJETO","INSERIR ID DE PROJETO","PROJETO INSERIDO"))</f>
        <v>N/A</v>
      </c>
    </row>
    <row r="926" spans="1:18" ht="20.100000000000001" customHeight="1" thickTop="1" thickBot="1" x14ac:dyDescent="0.3">
      <c r="A926" s="109"/>
      <c r="B926" s="84"/>
      <c r="C926" s="84"/>
      <c r="D926" s="115"/>
      <c r="E926" s="132" cm="1">
        <f t="array" ref="E926">_xlfn.XLOOKUP(D926,Tabela2[[#All],[SAP Code]],Tabela2[[#All],[Supplier Name]])</f>
        <v>0</v>
      </c>
      <c r="F926" s="85"/>
      <c r="G926" s="120">
        <v>0</v>
      </c>
      <c r="H926" s="86"/>
      <c r="I926" s="86">
        <v>0</v>
      </c>
      <c r="J926" s="87">
        <f t="shared" si="38"/>
        <v>0</v>
      </c>
      <c r="K926" s="87">
        <f t="shared" si="39"/>
        <v>0</v>
      </c>
      <c r="L926" s="85"/>
      <c r="M926" s="85"/>
      <c r="N926" s="85"/>
      <c r="O926" s="109"/>
      <c r="P926" s="88" t="str">
        <f>IF(D:D&gt;800000000,_xlfn.XLOOKUP(B:B,DROPLIST!G:G,DROPLIST!H:H)&amp;RIGHT(C926,3)&amp;"-"&amp;RIGHT(D926,5),_xlfn.XLOOKUP(B:B,DROPLIST!G:G,DROPLIST!H:H)&amp;RIGHT(C926,3)&amp;"-"&amp;_xlfn.XLOOKUP(D:D,Tabela2[SAP Code],Tabela2[Coluna1]))</f>
        <v>-</v>
      </c>
      <c r="Q926" s="88" t="e">
        <f>_xlfn.XLOOKUP(B:B,DROPLIST!G:G,DROPLIST!H:H) &amp; RIGHT(C926,3) &amp; "-" &amp; RIGHT(D926,5) &amp; "-" &amp; IFERROR(LEFT(#REF!, FIND(" ",#REF!)-1),#REF!) &amp; "-" &amp; _xlfn.XLOOKUP(L:L,DROPLIST!D:D,DROPLIST!E:E)</f>
        <v>#REF!</v>
      </c>
      <c r="R926" s="88" t="str">
        <f>IF(N:N&lt;&gt;"APROVADO","N/A",IF(IFERROR(_xlfn.XLOOKUP(P:P,PROJETOS!A:A,PROJETOS!A:A),"INSERIR ID DE PROJETO")="INSERIR ID DE PROJETO","INSERIR ID DE PROJETO","PROJETO INSERIDO"))</f>
        <v>N/A</v>
      </c>
    </row>
    <row r="927" spans="1:18" ht="20.100000000000001" customHeight="1" thickTop="1" thickBot="1" x14ac:dyDescent="0.3">
      <c r="A927" s="109"/>
      <c r="B927" s="84"/>
      <c r="C927" s="84"/>
      <c r="D927" s="115"/>
      <c r="E927" s="132" cm="1">
        <f t="array" ref="E927">_xlfn.XLOOKUP(D927,Tabela2[[#All],[SAP Code]],Tabela2[[#All],[Supplier Name]])</f>
        <v>0</v>
      </c>
      <c r="F927" s="85"/>
      <c r="G927" s="120">
        <v>0</v>
      </c>
      <c r="H927" s="86"/>
      <c r="I927" s="86">
        <v>0</v>
      </c>
      <c r="J927" s="87">
        <f t="shared" si="38"/>
        <v>0</v>
      </c>
      <c r="K927" s="87">
        <f t="shared" si="39"/>
        <v>0</v>
      </c>
      <c r="L927" s="85"/>
      <c r="M927" s="85"/>
      <c r="N927" s="85"/>
      <c r="O927" s="109"/>
      <c r="P927" s="88" t="str">
        <f>IF(D:D&gt;800000000,_xlfn.XLOOKUP(B:B,DROPLIST!G:G,DROPLIST!H:H)&amp;RIGHT(C927,3)&amp;"-"&amp;RIGHT(D927,5),_xlfn.XLOOKUP(B:B,DROPLIST!G:G,DROPLIST!H:H)&amp;RIGHT(C927,3)&amp;"-"&amp;_xlfn.XLOOKUP(D:D,Tabela2[SAP Code],Tabela2[Coluna1]))</f>
        <v>-</v>
      </c>
      <c r="Q927" s="88" t="e">
        <f>_xlfn.XLOOKUP(B:B,DROPLIST!G:G,DROPLIST!H:H) &amp; RIGHT(C927,3) &amp; "-" &amp; RIGHT(D927,5) &amp; "-" &amp; IFERROR(LEFT(#REF!, FIND(" ",#REF!)-1),#REF!) &amp; "-" &amp; _xlfn.XLOOKUP(L:L,DROPLIST!D:D,DROPLIST!E:E)</f>
        <v>#REF!</v>
      </c>
      <c r="R927" s="88" t="str">
        <f>IF(N:N&lt;&gt;"APROVADO","N/A",IF(IFERROR(_xlfn.XLOOKUP(P:P,PROJETOS!A:A,PROJETOS!A:A),"INSERIR ID DE PROJETO")="INSERIR ID DE PROJETO","INSERIR ID DE PROJETO","PROJETO INSERIDO"))</f>
        <v>N/A</v>
      </c>
    </row>
    <row r="928" spans="1:18" ht="20.100000000000001" customHeight="1" thickTop="1" thickBot="1" x14ac:dyDescent="0.3">
      <c r="A928" s="109"/>
      <c r="B928" s="84"/>
      <c r="C928" s="84"/>
      <c r="D928" s="115"/>
      <c r="E928" s="132" cm="1">
        <f t="array" ref="E928">_xlfn.XLOOKUP(D928,Tabela2[[#All],[SAP Code]],Tabela2[[#All],[Supplier Name]])</f>
        <v>0</v>
      </c>
      <c r="F928" s="85"/>
      <c r="G928" s="120">
        <v>0</v>
      </c>
      <c r="H928" s="86"/>
      <c r="I928" s="86">
        <v>0</v>
      </c>
      <c r="J928" s="87">
        <f t="shared" si="38"/>
        <v>0</v>
      </c>
      <c r="K928" s="87">
        <f t="shared" si="39"/>
        <v>0</v>
      </c>
      <c r="L928" s="85"/>
      <c r="M928" s="85"/>
      <c r="N928" s="85"/>
      <c r="O928" s="109"/>
      <c r="P928" s="88" t="str">
        <f>IF(D:D&gt;800000000,_xlfn.XLOOKUP(B:B,DROPLIST!G:G,DROPLIST!H:H)&amp;RIGHT(C928,3)&amp;"-"&amp;RIGHT(D928,5),_xlfn.XLOOKUP(B:B,DROPLIST!G:G,DROPLIST!H:H)&amp;RIGHT(C928,3)&amp;"-"&amp;_xlfn.XLOOKUP(D:D,Tabela2[SAP Code],Tabela2[Coluna1]))</f>
        <v>-</v>
      </c>
      <c r="Q928" s="88" t="e">
        <f>_xlfn.XLOOKUP(B:B,DROPLIST!G:G,DROPLIST!H:H) &amp; RIGHT(C928,3) &amp; "-" &amp; RIGHT(D928,5) &amp; "-" &amp; IFERROR(LEFT(#REF!, FIND(" ",#REF!)-1),#REF!) &amp; "-" &amp; _xlfn.XLOOKUP(L:L,DROPLIST!D:D,DROPLIST!E:E)</f>
        <v>#REF!</v>
      </c>
      <c r="R928" s="88" t="str">
        <f>IF(N:N&lt;&gt;"APROVADO","N/A",IF(IFERROR(_xlfn.XLOOKUP(P:P,PROJETOS!A:A,PROJETOS!A:A),"INSERIR ID DE PROJETO")="INSERIR ID DE PROJETO","INSERIR ID DE PROJETO","PROJETO INSERIDO"))</f>
        <v>N/A</v>
      </c>
    </row>
    <row r="929" spans="1:18" ht="20.100000000000001" customHeight="1" thickTop="1" thickBot="1" x14ac:dyDescent="0.3">
      <c r="A929" s="109"/>
      <c r="B929" s="84"/>
      <c r="C929" s="84"/>
      <c r="D929" s="115"/>
      <c r="E929" s="132" cm="1">
        <f t="array" ref="E929">_xlfn.XLOOKUP(D929,Tabela2[[#All],[SAP Code]],Tabela2[[#All],[Supplier Name]])</f>
        <v>0</v>
      </c>
      <c r="F929" s="85"/>
      <c r="G929" s="120">
        <v>0</v>
      </c>
      <c r="H929" s="86"/>
      <c r="I929" s="86">
        <v>0</v>
      </c>
      <c r="J929" s="87">
        <f t="shared" si="38"/>
        <v>0</v>
      </c>
      <c r="K929" s="87">
        <f t="shared" si="39"/>
        <v>0</v>
      </c>
      <c r="L929" s="85"/>
      <c r="M929" s="85"/>
      <c r="N929" s="85"/>
      <c r="O929" s="109"/>
      <c r="P929" s="88" t="str">
        <f>IF(D:D&gt;800000000,_xlfn.XLOOKUP(B:B,DROPLIST!G:G,DROPLIST!H:H)&amp;RIGHT(C929,3)&amp;"-"&amp;RIGHT(D929,5),_xlfn.XLOOKUP(B:B,DROPLIST!G:G,DROPLIST!H:H)&amp;RIGHT(C929,3)&amp;"-"&amp;_xlfn.XLOOKUP(D:D,Tabela2[SAP Code],Tabela2[Coluna1]))</f>
        <v>-</v>
      </c>
      <c r="Q929" s="88" t="e">
        <f>_xlfn.XLOOKUP(B:B,DROPLIST!G:G,DROPLIST!H:H) &amp; RIGHT(C929,3) &amp; "-" &amp; RIGHT(D929,5) &amp; "-" &amp; IFERROR(LEFT(#REF!, FIND(" ",#REF!)-1),#REF!) &amp; "-" &amp; _xlfn.XLOOKUP(L:L,DROPLIST!D:D,DROPLIST!E:E)</f>
        <v>#REF!</v>
      </c>
      <c r="R929" s="88" t="str">
        <f>IF(N:N&lt;&gt;"APROVADO","N/A",IF(IFERROR(_xlfn.XLOOKUP(P:P,PROJETOS!A:A,PROJETOS!A:A),"INSERIR ID DE PROJETO")="INSERIR ID DE PROJETO","INSERIR ID DE PROJETO","PROJETO INSERIDO"))</f>
        <v>N/A</v>
      </c>
    </row>
    <row r="930" spans="1:18" ht="20.100000000000001" customHeight="1" thickTop="1" thickBot="1" x14ac:dyDescent="0.3">
      <c r="A930" s="109"/>
      <c r="B930" s="84"/>
      <c r="C930" s="84"/>
      <c r="D930" s="115"/>
      <c r="E930" s="132" cm="1">
        <f t="array" ref="E930">_xlfn.XLOOKUP(D930,Tabela2[[#All],[SAP Code]],Tabela2[[#All],[Supplier Name]])</f>
        <v>0</v>
      </c>
      <c r="F930" s="85"/>
      <c r="G930" s="120">
        <v>0</v>
      </c>
      <c r="H930" s="86"/>
      <c r="I930" s="86">
        <v>0</v>
      </c>
      <c r="J930" s="87">
        <f t="shared" si="38"/>
        <v>0</v>
      </c>
      <c r="K930" s="87">
        <f t="shared" si="39"/>
        <v>0</v>
      </c>
      <c r="L930" s="85"/>
      <c r="M930" s="85"/>
      <c r="N930" s="85"/>
      <c r="O930" s="109"/>
      <c r="P930" s="88" t="str">
        <f>IF(D:D&gt;800000000,_xlfn.XLOOKUP(B:B,DROPLIST!G:G,DROPLIST!H:H)&amp;RIGHT(C930,3)&amp;"-"&amp;RIGHT(D930,5),_xlfn.XLOOKUP(B:B,DROPLIST!G:G,DROPLIST!H:H)&amp;RIGHT(C930,3)&amp;"-"&amp;_xlfn.XLOOKUP(D:D,Tabela2[SAP Code],Tabela2[Coluna1]))</f>
        <v>-</v>
      </c>
      <c r="Q930" s="88" t="e">
        <f>_xlfn.XLOOKUP(B:B,DROPLIST!G:G,DROPLIST!H:H) &amp; RIGHT(C930,3) &amp; "-" &amp; RIGHT(D930,5) &amp; "-" &amp; IFERROR(LEFT(#REF!, FIND(" ",#REF!)-1),#REF!) &amp; "-" &amp; _xlfn.XLOOKUP(L:L,DROPLIST!D:D,DROPLIST!E:E)</f>
        <v>#REF!</v>
      </c>
      <c r="R930" s="88" t="str">
        <f>IF(N:N&lt;&gt;"APROVADO","N/A",IF(IFERROR(_xlfn.XLOOKUP(P:P,PROJETOS!A:A,PROJETOS!A:A),"INSERIR ID DE PROJETO")="INSERIR ID DE PROJETO","INSERIR ID DE PROJETO","PROJETO INSERIDO"))</f>
        <v>N/A</v>
      </c>
    </row>
    <row r="931" spans="1:18" ht="20.100000000000001" customHeight="1" thickTop="1" thickBot="1" x14ac:dyDescent="0.3">
      <c r="A931" s="109"/>
      <c r="B931" s="84"/>
      <c r="C931" s="84"/>
      <c r="D931" s="115"/>
      <c r="E931" s="132" cm="1">
        <f t="array" ref="E931">_xlfn.XLOOKUP(D931,Tabela2[[#All],[SAP Code]],Tabela2[[#All],[Supplier Name]])</f>
        <v>0</v>
      </c>
      <c r="F931" s="85"/>
      <c r="G931" s="120">
        <v>0</v>
      </c>
      <c r="H931" s="86"/>
      <c r="I931" s="86">
        <v>0</v>
      </c>
      <c r="J931" s="87">
        <f t="shared" si="38"/>
        <v>0</v>
      </c>
      <c r="K931" s="87">
        <f t="shared" si="39"/>
        <v>0</v>
      </c>
      <c r="L931" s="85"/>
      <c r="M931" s="85"/>
      <c r="N931" s="85"/>
      <c r="O931" s="109"/>
      <c r="P931" s="88" t="str">
        <f>IF(D:D&gt;800000000,_xlfn.XLOOKUP(B:B,DROPLIST!G:G,DROPLIST!H:H)&amp;RIGHT(C931,3)&amp;"-"&amp;RIGHT(D931,5),_xlfn.XLOOKUP(B:B,DROPLIST!G:G,DROPLIST!H:H)&amp;RIGHT(C931,3)&amp;"-"&amp;_xlfn.XLOOKUP(D:D,Tabela2[SAP Code],Tabela2[Coluna1]))</f>
        <v>-</v>
      </c>
      <c r="Q931" s="88" t="e">
        <f>_xlfn.XLOOKUP(B:B,DROPLIST!G:G,DROPLIST!H:H) &amp; RIGHT(C931,3) &amp; "-" &amp; RIGHT(D931,5) &amp; "-" &amp; IFERROR(LEFT(#REF!, FIND(" ",#REF!)-1),#REF!) &amp; "-" &amp; _xlfn.XLOOKUP(L:L,DROPLIST!D:D,DROPLIST!E:E)</f>
        <v>#REF!</v>
      </c>
      <c r="R931" s="88" t="str">
        <f>IF(N:N&lt;&gt;"APROVADO","N/A",IF(IFERROR(_xlfn.XLOOKUP(P:P,PROJETOS!A:A,PROJETOS!A:A),"INSERIR ID DE PROJETO")="INSERIR ID DE PROJETO","INSERIR ID DE PROJETO","PROJETO INSERIDO"))</f>
        <v>N/A</v>
      </c>
    </row>
    <row r="932" spans="1:18" ht="20.100000000000001" customHeight="1" thickTop="1" thickBot="1" x14ac:dyDescent="0.3">
      <c r="A932" s="109"/>
      <c r="B932" s="84"/>
      <c r="C932" s="84"/>
      <c r="D932" s="115"/>
      <c r="E932" s="132" cm="1">
        <f t="array" ref="E932">_xlfn.XLOOKUP(D932,Tabela2[[#All],[SAP Code]],Tabela2[[#All],[Supplier Name]])</f>
        <v>0</v>
      </c>
      <c r="F932" s="85"/>
      <c r="G932" s="120">
        <v>0</v>
      </c>
      <c r="H932" s="86"/>
      <c r="I932" s="86">
        <v>0</v>
      </c>
      <c r="J932" s="87">
        <f t="shared" si="38"/>
        <v>0</v>
      </c>
      <c r="K932" s="87">
        <f t="shared" si="39"/>
        <v>0</v>
      </c>
      <c r="L932" s="85"/>
      <c r="M932" s="85"/>
      <c r="N932" s="85"/>
      <c r="O932" s="109"/>
      <c r="P932" s="88" t="str">
        <f>IF(D:D&gt;800000000,_xlfn.XLOOKUP(B:B,DROPLIST!G:G,DROPLIST!H:H)&amp;RIGHT(C932,3)&amp;"-"&amp;RIGHT(D932,5),_xlfn.XLOOKUP(B:B,DROPLIST!G:G,DROPLIST!H:H)&amp;RIGHT(C932,3)&amp;"-"&amp;_xlfn.XLOOKUP(D:D,Tabela2[SAP Code],Tabela2[Coluna1]))</f>
        <v>-</v>
      </c>
      <c r="Q932" s="88" t="e">
        <f>_xlfn.XLOOKUP(B:B,DROPLIST!G:G,DROPLIST!H:H) &amp; RIGHT(C932,3) &amp; "-" &amp; RIGHT(D932,5) &amp; "-" &amp; IFERROR(LEFT(#REF!, FIND(" ",#REF!)-1),#REF!) &amp; "-" &amp; _xlfn.XLOOKUP(L:L,DROPLIST!D:D,DROPLIST!E:E)</f>
        <v>#REF!</v>
      </c>
      <c r="R932" s="88" t="str">
        <f>IF(N:N&lt;&gt;"APROVADO","N/A",IF(IFERROR(_xlfn.XLOOKUP(P:P,PROJETOS!A:A,PROJETOS!A:A),"INSERIR ID DE PROJETO")="INSERIR ID DE PROJETO","INSERIR ID DE PROJETO","PROJETO INSERIDO"))</f>
        <v>N/A</v>
      </c>
    </row>
    <row r="933" spans="1:18" ht="20.100000000000001" customHeight="1" thickTop="1" thickBot="1" x14ac:dyDescent="0.3">
      <c r="A933" s="109"/>
      <c r="B933" s="84"/>
      <c r="C933" s="84"/>
      <c r="D933" s="115"/>
      <c r="E933" s="132" cm="1">
        <f t="array" ref="E933">_xlfn.XLOOKUP(D933,Tabela2[[#All],[SAP Code]],Tabela2[[#All],[Supplier Name]])</f>
        <v>0</v>
      </c>
      <c r="F933" s="85"/>
      <c r="G933" s="120">
        <v>0</v>
      </c>
      <c r="H933" s="86"/>
      <c r="I933" s="86">
        <v>0</v>
      </c>
      <c r="J933" s="87">
        <f t="shared" si="38"/>
        <v>0</v>
      </c>
      <c r="K933" s="87">
        <f t="shared" si="39"/>
        <v>0</v>
      </c>
      <c r="L933" s="85"/>
      <c r="M933" s="85"/>
      <c r="N933" s="85"/>
      <c r="O933" s="109"/>
      <c r="P933" s="88" t="str">
        <f>IF(D:D&gt;800000000,_xlfn.XLOOKUP(B:B,DROPLIST!G:G,DROPLIST!H:H)&amp;RIGHT(C933,3)&amp;"-"&amp;RIGHT(D933,5),_xlfn.XLOOKUP(B:B,DROPLIST!G:G,DROPLIST!H:H)&amp;RIGHT(C933,3)&amp;"-"&amp;_xlfn.XLOOKUP(D:D,Tabela2[SAP Code],Tabela2[Coluna1]))</f>
        <v>-</v>
      </c>
      <c r="Q933" s="88" t="e">
        <f>_xlfn.XLOOKUP(B:B,DROPLIST!G:G,DROPLIST!H:H) &amp; RIGHT(C933,3) &amp; "-" &amp; RIGHT(D933,5) &amp; "-" &amp; IFERROR(LEFT(#REF!, FIND(" ",#REF!)-1),#REF!) &amp; "-" &amp; _xlfn.XLOOKUP(L:L,DROPLIST!D:D,DROPLIST!E:E)</f>
        <v>#REF!</v>
      </c>
      <c r="R933" s="88" t="str">
        <f>IF(N:N&lt;&gt;"APROVADO","N/A",IF(IFERROR(_xlfn.XLOOKUP(P:P,PROJETOS!A:A,PROJETOS!A:A),"INSERIR ID DE PROJETO")="INSERIR ID DE PROJETO","INSERIR ID DE PROJETO","PROJETO INSERIDO"))</f>
        <v>N/A</v>
      </c>
    </row>
    <row r="934" spans="1:18" ht="20.100000000000001" customHeight="1" thickTop="1" thickBot="1" x14ac:dyDescent="0.3">
      <c r="A934" s="109"/>
      <c r="B934" s="84"/>
      <c r="C934" s="84"/>
      <c r="D934" s="115"/>
      <c r="E934" s="132" cm="1">
        <f t="array" ref="E934">_xlfn.XLOOKUP(D934,Tabela2[[#All],[SAP Code]],Tabela2[[#All],[Supplier Name]])</f>
        <v>0</v>
      </c>
      <c r="F934" s="85"/>
      <c r="G934" s="120">
        <v>0</v>
      </c>
      <c r="H934" s="86"/>
      <c r="I934" s="86">
        <v>0</v>
      </c>
      <c r="J934" s="87">
        <f t="shared" si="38"/>
        <v>0</v>
      </c>
      <c r="K934" s="87">
        <f t="shared" si="39"/>
        <v>0</v>
      </c>
      <c r="L934" s="85"/>
      <c r="M934" s="85"/>
      <c r="N934" s="85"/>
      <c r="O934" s="109"/>
      <c r="P934" s="88" t="str">
        <f>IF(D:D&gt;800000000,_xlfn.XLOOKUP(B:B,DROPLIST!G:G,DROPLIST!H:H)&amp;RIGHT(C934,3)&amp;"-"&amp;RIGHT(D934,5),_xlfn.XLOOKUP(B:B,DROPLIST!G:G,DROPLIST!H:H)&amp;RIGHT(C934,3)&amp;"-"&amp;_xlfn.XLOOKUP(D:D,Tabela2[SAP Code],Tabela2[Coluna1]))</f>
        <v>-</v>
      </c>
      <c r="Q934" s="88" t="e">
        <f>_xlfn.XLOOKUP(B:B,DROPLIST!G:G,DROPLIST!H:H) &amp; RIGHT(C934,3) &amp; "-" &amp; RIGHT(D934,5) &amp; "-" &amp; IFERROR(LEFT(#REF!, FIND(" ",#REF!)-1),#REF!) &amp; "-" &amp; _xlfn.XLOOKUP(L:L,DROPLIST!D:D,DROPLIST!E:E)</f>
        <v>#REF!</v>
      </c>
      <c r="R934" s="88" t="str">
        <f>IF(N:N&lt;&gt;"APROVADO","N/A",IF(IFERROR(_xlfn.XLOOKUP(P:P,PROJETOS!A:A,PROJETOS!A:A),"INSERIR ID DE PROJETO")="INSERIR ID DE PROJETO","INSERIR ID DE PROJETO","PROJETO INSERIDO"))</f>
        <v>N/A</v>
      </c>
    </row>
    <row r="935" spans="1:18" ht="20.100000000000001" customHeight="1" thickTop="1" thickBot="1" x14ac:dyDescent="0.3">
      <c r="A935" s="109"/>
      <c r="B935" s="84"/>
      <c r="C935" s="84"/>
      <c r="D935" s="115"/>
      <c r="E935" s="132" cm="1">
        <f t="array" ref="E935">_xlfn.XLOOKUP(D935,Tabela2[[#All],[SAP Code]],Tabela2[[#All],[Supplier Name]])</f>
        <v>0</v>
      </c>
      <c r="F935" s="85"/>
      <c r="G935" s="120">
        <v>0</v>
      </c>
      <c r="H935" s="86"/>
      <c r="I935" s="86">
        <v>0</v>
      </c>
      <c r="J935" s="87">
        <f t="shared" si="38"/>
        <v>0</v>
      </c>
      <c r="K935" s="87">
        <f t="shared" si="39"/>
        <v>0</v>
      </c>
      <c r="L935" s="85"/>
      <c r="M935" s="85"/>
      <c r="N935" s="85"/>
      <c r="O935" s="109"/>
      <c r="P935" s="88" t="str">
        <f>IF(D:D&gt;800000000,_xlfn.XLOOKUP(B:B,DROPLIST!G:G,DROPLIST!H:H)&amp;RIGHT(C935,3)&amp;"-"&amp;RIGHT(D935,5),_xlfn.XLOOKUP(B:B,DROPLIST!G:G,DROPLIST!H:H)&amp;RIGHT(C935,3)&amp;"-"&amp;_xlfn.XLOOKUP(D:D,Tabela2[SAP Code],Tabela2[Coluna1]))</f>
        <v>-</v>
      </c>
      <c r="Q935" s="88" t="e">
        <f>_xlfn.XLOOKUP(B:B,DROPLIST!G:G,DROPLIST!H:H) &amp; RIGHT(C935,3) &amp; "-" &amp; RIGHT(D935,5) &amp; "-" &amp; IFERROR(LEFT(#REF!, FIND(" ",#REF!)-1),#REF!) &amp; "-" &amp; _xlfn.XLOOKUP(L:L,DROPLIST!D:D,DROPLIST!E:E)</f>
        <v>#REF!</v>
      </c>
      <c r="R935" s="88" t="str">
        <f>IF(N:N&lt;&gt;"APROVADO","N/A",IF(IFERROR(_xlfn.XLOOKUP(P:P,PROJETOS!A:A,PROJETOS!A:A),"INSERIR ID DE PROJETO")="INSERIR ID DE PROJETO","INSERIR ID DE PROJETO","PROJETO INSERIDO"))</f>
        <v>N/A</v>
      </c>
    </row>
    <row r="936" spans="1:18" ht="20.100000000000001" customHeight="1" thickTop="1" thickBot="1" x14ac:dyDescent="0.3">
      <c r="A936" s="109"/>
      <c r="B936" s="84"/>
      <c r="C936" s="84"/>
      <c r="D936" s="115"/>
      <c r="E936" s="132" cm="1">
        <f t="array" ref="E936">_xlfn.XLOOKUP(D936,Tabela2[[#All],[SAP Code]],Tabela2[[#All],[Supplier Name]])</f>
        <v>0</v>
      </c>
      <c r="F936" s="85"/>
      <c r="G936" s="120">
        <v>0</v>
      </c>
      <c r="H936" s="86"/>
      <c r="I936" s="86">
        <v>0</v>
      </c>
      <c r="J936" s="87">
        <f t="shared" si="38"/>
        <v>0</v>
      </c>
      <c r="K936" s="87">
        <f t="shared" si="39"/>
        <v>0</v>
      </c>
      <c r="L936" s="85"/>
      <c r="M936" s="85"/>
      <c r="N936" s="85"/>
      <c r="O936" s="109"/>
      <c r="P936" s="88" t="str">
        <f>IF(D:D&gt;800000000,_xlfn.XLOOKUP(B:B,DROPLIST!G:G,DROPLIST!H:H)&amp;RIGHT(C936,3)&amp;"-"&amp;RIGHT(D936,5),_xlfn.XLOOKUP(B:B,DROPLIST!G:G,DROPLIST!H:H)&amp;RIGHT(C936,3)&amp;"-"&amp;_xlfn.XLOOKUP(D:D,Tabela2[SAP Code],Tabela2[Coluna1]))</f>
        <v>-</v>
      </c>
      <c r="Q936" s="88" t="e">
        <f>_xlfn.XLOOKUP(B:B,DROPLIST!G:G,DROPLIST!H:H) &amp; RIGHT(C936,3) &amp; "-" &amp; RIGHT(D936,5) &amp; "-" &amp; IFERROR(LEFT(#REF!, FIND(" ",#REF!)-1),#REF!) &amp; "-" &amp; _xlfn.XLOOKUP(L:L,DROPLIST!D:D,DROPLIST!E:E)</f>
        <v>#REF!</v>
      </c>
      <c r="R936" s="88" t="str">
        <f>IF(N:N&lt;&gt;"APROVADO","N/A",IF(IFERROR(_xlfn.XLOOKUP(P:P,PROJETOS!A:A,PROJETOS!A:A),"INSERIR ID DE PROJETO")="INSERIR ID DE PROJETO","INSERIR ID DE PROJETO","PROJETO INSERIDO"))</f>
        <v>N/A</v>
      </c>
    </row>
    <row r="937" spans="1:18" ht="20.100000000000001" customHeight="1" thickTop="1" thickBot="1" x14ac:dyDescent="0.3">
      <c r="A937" s="109"/>
      <c r="B937" s="84"/>
      <c r="C937" s="84"/>
      <c r="D937" s="115"/>
      <c r="E937" s="132" cm="1">
        <f t="array" ref="E937">_xlfn.XLOOKUP(D937,Tabela2[[#All],[SAP Code]],Tabela2[[#All],[Supplier Name]])</f>
        <v>0</v>
      </c>
      <c r="F937" s="85"/>
      <c r="G937" s="120">
        <v>0</v>
      </c>
      <c r="H937" s="86"/>
      <c r="I937" s="86">
        <v>0</v>
      </c>
      <c r="J937" s="87">
        <f t="shared" si="38"/>
        <v>0</v>
      </c>
      <c r="K937" s="87">
        <f t="shared" si="39"/>
        <v>0</v>
      </c>
      <c r="L937" s="85"/>
      <c r="M937" s="85"/>
      <c r="N937" s="85"/>
      <c r="O937" s="109"/>
      <c r="P937" s="88" t="str">
        <f>IF(D:D&gt;800000000,_xlfn.XLOOKUP(B:B,DROPLIST!G:G,DROPLIST!H:H)&amp;RIGHT(C937,3)&amp;"-"&amp;RIGHT(D937,5),_xlfn.XLOOKUP(B:B,DROPLIST!G:G,DROPLIST!H:H)&amp;RIGHT(C937,3)&amp;"-"&amp;_xlfn.XLOOKUP(D:D,Tabela2[SAP Code],Tabela2[Coluna1]))</f>
        <v>-</v>
      </c>
      <c r="Q937" s="88" t="e">
        <f>_xlfn.XLOOKUP(B:B,DROPLIST!G:G,DROPLIST!H:H) &amp; RIGHT(C937,3) &amp; "-" &amp; RIGHT(D937,5) &amp; "-" &amp; IFERROR(LEFT(#REF!, FIND(" ",#REF!)-1),#REF!) &amp; "-" &amp; _xlfn.XLOOKUP(L:L,DROPLIST!D:D,DROPLIST!E:E)</f>
        <v>#REF!</v>
      </c>
      <c r="R937" s="88" t="str">
        <f>IF(N:N&lt;&gt;"APROVADO","N/A",IF(IFERROR(_xlfn.XLOOKUP(P:P,PROJETOS!A:A,PROJETOS!A:A),"INSERIR ID DE PROJETO")="INSERIR ID DE PROJETO","INSERIR ID DE PROJETO","PROJETO INSERIDO"))</f>
        <v>N/A</v>
      </c>
    </row>
    <row r="938" spans="1:18" ht="20.100000000000001" customHeight="1" thickTop="1" thickBot="1" x14ac:dyDescent="0.3">
      <c r="A938" s="109"/>
      <c r="B938" s="84"/>
      <c r="C938" s="84"/>
      <c r="D938" s="115"/>
      <c r="E938" s="132" cm="1">
        <f t="array" ref="E938">_xlfn.XLOOKUP(D938,Tabela2[[#All],[SAP Code]],Tabela2[[#All],[Supplier Name]])</f>
        <v>0</v>
      </c>
      <c r="F938" s="85"/>
      <c r="G938" s="120">
        <v>0</v>
      </c>
      <c r="H938" s="86"/>
      <c r="I938" s="86">
        <v>0</v>
      </c>
      <c r="J938" s="87">
        <f t="shared" si="38"/>
        <v>0</v>
      </c>
      <c r="K938" s="87">
        <f t="shared" si="39"/>
        <v>0</v>
      </c>
      <c r="L938" s="85"/>
      <c r="M938" s="85"/>
      <c r="N938" s="85"/>
      <c r="O938" s="109"/>
      <c r="P938" s="88" t="str">
        <f>IF(D:D&gt;800000000,_xlfn.XLOOKUP(B:B,DROPLIST!G:G,DROPLIST!H:H)&amp;RIGHT(C938,3)&amp;"-"&amp;RIGHT(D938,5),_xlfn.XLOOKUP(B:B,DROPLIST!G:G,DROPLIST!H:H)&amp;RIGHT(C938,3)&amp;"-"&amp;_xlfn.XLOOKUP(D:D,Tabela2[SAP Code],Tabela2[Coluna1]))</f>
        <v>-</v>
      </c>
      <c r="Q938" s="88" t="e">
        <f>_xlfn.XLOOKUP(B:B,DROPLIST!G:G,DROPLIST!H:H) &amp; RIGHT(C938,3) &amp; "-" &amp; RIGHT(D938,5) &amp; "-" &amp; IFERROR(LEFT(#REF!, FIND(" ",#REF!)-1),#REF!) &amp; "-" &amp; _xlfn.XLOOKUP(L:L,DROPLIST!D:D,DROPLIST!E:E)</f>
        <v>#REF!</v>
      </c>
      <c r="R938" s="88" t="str">
        <f>IF(N:N&lt;&gt;"APROVADO","N/A",IF(IFERROR(_xlfn.XLOOKUP(P:P,PROJETOS!A:A,PROJETOS!A:A),"INSERIR ID DE PROJETO")="INSERIR ID DE PROJETO","INSERIR ID DE PROJETO","PROJETO INSERIDO"))</f>
        <v>N/A</v>
      </c>
    </row>
    <row r="939" spans="1:18" ht="20.100000000000001" customHeight="1" thickTop="1" thickBot="1" x14ac:dyDescent="0.3">
      <c r="A939" s="109"/>
      <c r="B939" s="84"/>
      <c r="C939" s="84"/>
      <c r="D939" s="115"/>
      <c r="E939" s="132" cm="1">
        <f t="array" ref="E939">_xlfn.XLOOKUP(D939,Tabela2[[#All],[SAP Code]],Tabela2[[#All],[Supplier Name]])</f>
        <v>0</v>
      </c>
      <c r="F939" s="85"/>
      <c r="G939" s="120">
        <v>0</v>
      </c>
      <c r="H939" s="86"/>
      <c r="I939" s="86">
        <v>0</v>
      </c>
      <c r="J939" s="87">
        <f t="shared" si="38"/>
        <v>0</v>
      </c>
      <c r="K939" s="87">
        <f t="shared" si="39"/>
        <v>0</v>
      </c>
      <c r="L939" s="85"/>
      <c r="M939" s="85"/>
      <c r="N939" s="85"/>
      <c r="O939" s="109"/>
      <c r="P939" s="88" t="str">
        <f>IF(D:D&gt;800000000,_xlfn.XLOOKUP(B:B,DROPLIST!G:G,DROPLIST!H:H)&amp;RIGHT(C939,3)&amp;"-"&amp;RIGHT(D939,5),_xlfn.XLOOKUP(B:B,DROPLIST!G:G,DROPLIST!H:H)&amp;RIGHT(C939,3)&amp;"-"&amp;_xlfn.XLOOKUP(D:D,Tabela2[SAP Code],Tabela2[Coluna1]))</f>
        <v>-</v>
      </c>
      <c r="Q939" s="88" t="e">
        <f>_xlfn.XLOOKUP(B:B,DROPLIST!G:G,DROPLIST!H:H) &amp; RIGHT(C939,3) &amp; "-" &amp; RIGHT(D939,5) &amp; "-" &amp; IFERROR(LEFT(#REF!, FIND(" ",#REF!)-1),#REF!) &amp; "-" &amp; _xlfn.XLOOKUP(L:L,DROPLIST!D:D,DROPLIST!E:E)</f>
        <v>#REF!</v>
      </c>
      <c r="R939" s="88" t="str">
        <f>IF(N:N&lt;&gt;"APROVADO","N/A",IF(IFERROR(_xlfn.XLOOKUP(P:P,PROJETOS!A:A,PROJETOS!A:A),"INSERIR ID DE PROJETO")="INSERIR ID DE PROJETO","INSERIR ID DE PROJETO","PROJETO INSERIDO"))</f>
        <v>N/A</v>
      </c>
    </row>
    <row r="940" spans="1:18" ht="20.100000000000001" customHeight="1" thickTop="1" thickBot="1" x14ac:dyDescent="0.3">
      <c r="A940" s="109"/>
      <c r="B940" s="84"/>
      <c r="C940" s="84"/>
      <c r="D940" s="115"/>
      <c r="E940" s="132" cm="1">
        <f t="array" ref="E940">_xlfn.XLOOKUP(D940,Tabela2[[#All],[SAP Code]],Tabela2[[#All],[Supplier Name]])</f>
        <v>0</v>
      </c>
      <c r="F940" s="85"/>
      <c r="G940" s="120">
        <v>0</v>
      </c>
      <c r="H940" s="86"/>
      <c r="I940" s="86">
        <v>0</v>
      </c>
      <c r="J940" s="87">
        <f t="shared" si="38"/>
        <v>0</v>
      </c>
      <c r="K940" s="87">
        <f t="shared" si="39"/>
        <v>0</v>
      </c>
      <c r="L940" s="85"/>
      <c r="M940" s="85"/>
      <c r="N940" s="85"/>
      <c r="O940" s="109"/>
      <c r="P940" s="88" t="str">
        <f>IF(D:D&gt;800000000,_xlfn.XLOOKUP(B:B,DROPLIST!G:G,DROPLIST!H:H)&amp;RIGHT(C940,3)&amp;"-"&amp;RIGHT(D940,5),_xlfn.XLOOKUP(B:B,DROPLIST!G:G,DROPLIST!H:H)&amp;RIGHT(C940,3)&amp;"-"&amp;_xlfn.XLOOKUP(D:D,Tabela2[SAP Code],Tabela2[Coluna1]))</f>
        <v>-</v>
      </c>
      <c r="Q940" s="88" t="e">
        <f>_xlfn.XLOOKUP(B:B,DROPLIST!G:G,DROPLIST!H:H) &amp; RIGHT(C940,3) &amp; "-" &amp; RIGHT(D940,5) &amp; "-" &amp; IFERROR(LEFT(#REF!, FIND(" ",#REF!)-1),#REF!) &amp; "-" &amp; _xlfn.XLOOKUP(L:L,DROPLIST!D:D,DROPLIST!E:E)</f>
        <v>#REF!</v>
      </c>
      <c r="R940" s="88" t="str">
        <f>IF(N:N&lt;&gt;"APROVADO","N/A",IF(IFERROR(_xlfn.XLOOKUP(P:P,PROJETOS!A:A,PROJETOS!A:A),"INSERIR ID DE PROJETO")="INSERIR ID DE PROJETO","INSERIR ID DE PROJETO","PROJETO INSERIDO"))</f>
        <v>N/A</v>
      </c>
    </row>
    <row r="941" spans="1:18" ht="20.100000000000001" customHeight="1" thickTop="1" thickBot="1" x14ac:dyDescent="0.3">
      <c r="A941" s="109"/>
      <c r="B941" s="84"/>
      <c r="C941" s="84"/>
      <c r="D941" s="115"/>
      <c r="E941" s="132" cm="1">
        <f t="array" ref="E941">_xlfn.XLOOKUP(D941,Tabela2[[#All],[SAP Code]],Tabela2[[#All],[Supplier Name]])</f>
        <v>0</v>
      </c>
      <c r="F941" s="85"/>
      <c r="G941" s="120">
        <v>0</v>
      </c>
      <c r="H941" s="86"/>
      <c r="I941" s="86">
        <v>0</v>
      </c>
      <c r="J941" s="87">
        <f t="shared" si="38"/>
        <v>0</v>
      </c>
      <c r="K941" s="87">
        <f t="shared" si="39"/>
        <v>0</v>
      </c>
      <c r="L941" s="85"/>
      <c r="M941" s="85"/>
      <c r="N941" s="85"/>
      <c r="O941" s="109"/>
      <c r="P941" s="88" t="str">
        <f>IF(D:D&gt;800000000,_xlfn.XLOOKUP(B:B,DROPLIST!G:G,DROPLIST!H:H)&amp;RIGHT(C941,3)&amp;"-"&amp;RIGHT(D941,5),_xlfn.XLOOKUP(B:B,DROPLIST!G:G,DROPLIST!H:H)&amp;RIGHT(C941,3)&amp;"-"&amp;_xlfn.XLOOKUP(D:D,Tabela2[SAP Code],Tabela2[Coluna1]))</f>
        <v>-</v>
      </c>
      <c r="Q941" s="88" t="e">
        <f>_xlfn.XLOOKUP(B:B,DROPLIST!G:G,DROPLIST!H:H) &amp; RIGHT(C941,3) &amp; "-" &amp; RIGHT(D941,5) &amp; "-" &amp; IFERROR(LEFT(#REF!, FIND(" ",#REF!)-1),#REF!) &amp; "-" &amp; _xlfn.XLOOKUP(L:L,DROPLIST!D:D,DROPLIST!E:E)</f>
        <v>#REF!</v>
      </c>
      <c r="R941" s="88" t="str">
        <f>IF(N:N&lt;&gt;"APROVADO","N/A",IF(IFERROR(_xlfn.XLOOKUP(P:P,PROJETOS!A:A,PROJETOS!A:A),"INSERIR ID DE PROJETO")="INSERIR ID DE PROJETO","INSERIR ID DE PROJETO","PROJETO INSERIDO"))</f>
        <v>N/A</v>
      </c>
    </row>
    <row r="942" spans="1:18" ht="20.100000000000001" customHeight="1" thickTop="1" thickBot="1" x14ac:dyDescent="0.3">
      <c r="A942" s="109"/>
      <c r="B942" s="84"/>
      <c r="C942" s="84"/>
      <c r="D942" s="115"/>
      <c r="E942" s="132" cm="1">
        <f t="array" ref="E942">_xlfn.XLOOKUP(D942,Tabela2[[#All],[SAP Code]],Tabela2[[#All],[Supplier Name]])</f>
        <v>0</v>
      </c>
      <c r="F942" s="85"/>
      <c r="G942" s="120">
        <v>0</v>
      </c>
      <c r="H942" s="86"/>
      <c r="I942" s="86">
        <v>0</v>
      </c>
      <c r="J942" s="87">
        <f t="shared" si="38"/>
        <v>0</v>
      </c>
      <c r="K942" s="87">
        <f t="shared" si="39"/>
        <v>0</v>
      </c>
      <c r="L942" s="85"/>
      <c r="M942" s="85"/>
      <c r="N942" s="85"/>
      <c r="O942" s="109"/>
      <c r="P942" s="88" t="str">
        <f>IF(D:D&gt;800000000,_xlfn.XLOOKUP(B:B,DROPLIST!G:G,DROPLIST!H:H)&amp;RIGHT(C942,3)&amp;"-"&amp;RIGHT(D942,5),_xlfn.XLOOKUP(B:B,DROPLIST!G:G,DROPLIST!H:H)&amp;RIGHT(C942,3)&amp;"-"&amp;_xlfn.XLOOKUP(D:D,Tabela2[SAP Code],Tabela2[Coluna1]))</f>
        <v>-</v>
      </c>
      <c r="Q942" s="88" t="e">
        <f>_xlfn.XLOOKUP(B:B,DROPLIST!G:G,DROPLIST!H:H) &amp; RIGHT(C942,3) &amp; "-" &amp; RIGHT(D942,5) &amp; "-" &amp; IFERROR(LEFT(#REF!, FIND(" ",#REF!)-1),#REF!) &amp; "-" &amp; _xlfn.XLOOKUP(L:L,DROPLIST!D:D,DROPLIST!E:E)</f>
        <v>#REF!</v>
      </c>
      <c r="R942" s="88" t="str">
        <f>IF(N:N&lt;&gt;"APROVADO","N/A",IF(IFERROR(_xlfn.XLOOKUP(P:P,PROJETOS!A:A,PROJETOS!A:A),"INSERIR ID DE PROJETO")="INSERIR ID DE PROJETO","INSERIR ID DE PROJETO","PROJETO INSERIDO"))</f>
        <v>N/A</v>
      </c>
    </row>
    <row r="943" spans="1:18" ht="20.100000000000001" customHeight="1" thickTop="1" thickBot="1" x14ac:dyDescent="0.3">
      <c r="A943" s="109"/>
      <c r="B943" s="84"/>
      <c r="C943" s="84"/>
      <c r="D943" s="115"/>
      <c r="E943" s="132" cm="1">
        <f t="array" ref="E943">_xlfn.XLOOKUP(D943,Tabela2[[#All],[SAP Code]],Tabela2[[#All],[Supplier Name]])</f>
        <v>0</v>
      </c>
      <c r="F943" s="85"/>
      <c r="G943" s="120">
        <v>0</v>
      </c>
      <c r="H943" s="86"/>
      <c r="I943" s="86">
        <v>0</v>
      </c>
      <c r="J943" s="87">
        <f t="shared" si="38"/>
        <v>0</v>
      </c>
      <c r="K943" s="87">
        <f t="shared" si="39"/>
        <v>0</v>
      </c>
      <c r="L943" s="85"/>
      <c r="M943" s="85"/>
      <c r="N943" s="85"/>
      <c r="O943" s="109"/>
      <c r="P943" s="88" t="str">
        <f>IF(D:D&gt;800000000,_xlfn.XLOOKUP(B:B,DROPLIST!G:G,DROPLIST!H:H)&amp;RIGHT(C943,3)&amp;"-"&amp;RIGHT(D943,5),_xlfn.XLOOKUP(B:B,DROPLIST!G:G,DROPLIST!H:H)&amp;RIGHT(C943,3)&amp;"-"&amp;_xlfn.XLOOKUP(D:D,Tabela2[SAP Code],Tabela2[Coluna1]))</f>
        <v>-</v>
      </c>
      <c r="Q943" s="88" t="e">
        <f>_xlfn.XLOOKUP(B:B,DROPLIST!G:G,DROPLIST!H:H) &amp; RIGHT(C943,3) &amp; "-" &amp; RIGHT(D943,5) &amp; "-" &amp; IFERROR(LEFT(#REF!, FIND(" ",#REF!)-1),#REF!) &amp; "-" &amp; _xlfn.XLOOKUP(L:L,DROPLIST!D:D,DROPLIST!E:E)</f>
        <v>#REF!</v>
      </c>
      <c r="R943" s="88" t="str">
        <f>IF(N:N&lt;&gt;"APROVADO","N/A",IF(IFERROR(_xlfn.XLOOKUP(P:P,PROJETOS!A:A,PROJETOS!A:A),"INSERIR ID DE PROJETO")="INSERIR ID DE PROJETO","INSERIR ID DE PROJETO","PROJETO INSERIDO"))</f>
        <v>N/A</v>
      </c>
    </row>
    <row r="944" spans="1:18" ht="20.100000000000001" customHeight="1" thickTop="1" thickBot="1" x14ac:dyDescent="0.3">
      <c r="A944" s="109"/>
      <c r="B944" s="84"/>
      <c r="C944" s="84"/>
      <c r="D944" s="115"/>
      <c r="E944" s="132" cm="1">
        <f t="array" ref="E944">_xlfn.XLOOKUP(D944,Tabela2[[#All],[SAP Code]],Tabela2[[#All],[Supplier Name]])</f>
        <v>0</v>
      </c>
      <c r="F944" s="85"/>
      <c r="G944" s="120">
        <v>0</v>
      </c>
      <c r="H944" s="86"/>
      <c r="I944" s="86">
        <v>0</v>
      </c>
      <c r="J944" s="87">
        <f t="shared" si="38"/>
        <v>0</v>
      </c>
      <c r="K944" s="87">
        <f t="shared" si="39"/>
        <v>0</v>
      </c>
      <c r="L944" s="85"/>
      <c r="M944" s="85"/>
      <c r="N944" s="85"/>
      <c r="O944" s="109"/>
      <c r="P944" s="88" t="str">
        <f>IF(D:D&gt;800000000,_xlfn.XLOOKUP(B:B,DROPLIST!G:G,DROPLIST!H:H)&amp;RIGHT(C944,3)&amp;"-"&amp;RIGHT(D944,5),_xlfn.XLOOKUP(B:B,DROPLIST!G:G,DROPLIST!H:H)&amp;RIGHT(C944,3)&amp;"-"&amp;_xlfn.XLOOKUP(D:D,Tabela2[SAP Code],Tabela2[Coluna1]))</f>
        <v>-</v>
      </c>
      <c r="Q944" s="88" t="e">
        <f>_xlfn.XLOOKUP(B:B,DROPLIST!G:G,DROPLIST!H:H) &amp; RIGHT(C944,3) &amp; "-" &amp; RIGHT(D944,5) &amp; "-" &amp; IFERROR(LEFT(#REF!, FIND(" ",#REF!)-1),#REF!) &amp; "-" &amp; _xlfn.XLOOKUP(L:L,DROPLIST!D:D,DROPLIST!E:E)</f>
        <v>#REF!</v>
      </c>
      <c r="R944" s="88" t="str">
        <f>IF(N:N&lt;&gt;"APROVADO","N/A",IF(IFERROR(_xlfn.XLOOKUP(P:P,PROJETOS!A:A,PROJETOS!A:A),"INSERIR ID DE PROJETO")="INSERIR ID DE PROJETO","INSERIR ID DE PROJETO","PROJETO INSERIDO"))</f>
        <v>N/A</v>
      </c>
    </row>
    <row r="945" spans="1:18" ht="20.100000000000001" customHeight="1" thickTop="1" thickBot="1" x14ac:dyDescent="0.3">
      <c r="A945" s="109"/>
      <c r="B945" s="84"/>
      <c r="C945" s="84"/>
      <c r="D945" s="115"/>
      <c r="E945" s="132" cm="1">
        <f t="array" ref="E945">_xlfn.XLOOKUP(D945,Tabela2[[#All],[SAP Code]],Tabela2[[#All],[Supplier Name]])</f>
        <v>0</v>
      </c>
      <c r="F945" s="85"/>
      <c r="G945" s="120">
        <v>0</v>
      </c>
      <c r="H945" s="86"/>
      <c r="I945" s="86">
        <v>0</v>
      </c>
      <c r="J945" s="87">
        <f t="shared" si="38"/>
        <v>0</v>
      </c>
      <c r="K945" s="87">
        <f t="shared" si="39"/>
        <v>0</v>
      </c>
      <c r="L945" s="85"/>
      <c r="M945" s="85"/>
      <c r="N945" s="85"/>
      <c r="O945" s="109"/>
      <c r="P945" s="88" t="str">
        <f>IF(D:D&gt;800000000,_xlfn.XLOOKUP(B:B,DROPLIST!G:G,DROPLIST!H:H)&amp;RIGHT(C945,3)&amp;"-"&amp;RIGHT(D945,5),_xlfn.XLOOKUP(B:B,DROPLIST!G:G,DROPLIST!H:H)&amp;RIGHT(C945,3)&amp;"-"&amp;_xlfn.XLOOKUP(D:D,Tabela2[SAP Code],Tabela2[Coluna1]))</f>
        <v>-</v>
      </c>
      <c r="Q945" s="88" t="e">
        <f>_xlfn.XLOOKUP(B:B,DROPLIST!G:G,DROPLIST!H:H) &amp; RIGHT(C945,3) &amp; "-" &amp; RIGHT(D945,5) &amp; "-" &amp; IFERROR(LEFT(#REF!, FIND(" ",#REF!)-1),#REF!) &amp; "-" &amp; _xlfn.XLOOKUP(L:L,DROPLIST!D:D,DROPLIST!E:E)</f>
        <v>#REF!</v>
      </c>
      <c r="R945" s="88" t="str">
        <f>IF(N:N&lt;&gt;"APROVADO","N/A",IF(IFERROR(_xlfn.XLOOKUP(P:P,PROJETOS!A:A,PROJETOS!A:A),"INSERIR ID DE PROJETO")="INSERIR ID DE PROJETO","INSERIR ID DE PROJETO","PROJETO INSERIDO"))</f>
        <v>N/A</v>
      </c>
    </row>
    <row r="946" spans="1:18" ht="20.100000000000001" customHeight="1" thickTop="1" thickBot="1" x14ac:dyDescent="0.3">
      <c r="A946" s="109"/>
      <c r="B946" s="84"/>
      <c r="C946" s="84"/>
      <c r="D946" s="115"/>
      <c r="E946" s="132" cm="1">
        <f t="array" ref="E946">_xlfn.XLOOKUP(D946,Tabela2[[#All],[SAP Code]],Tabela2[[#All],[Supplier Name]])</f>
        <v>0</v>
      </c>
      <c r="F946" s="85"/>
      <c r="G946" s="120">
        <v>0</v>
      </c>
      <c r="H946" s="86"/>
      <c r="I946" s="86">
        <v>0</v>
      </c>
      <c r="J946" s="87">
        <f t="shared" si="38"/>
        <v>0</v>
      </c>
      <c r="K946" s="87">
        <f t="shared" si="39"/>
        <v>0</v>
      </c>
      <c r="L946" s="85"/>
      <c r="M946" s="85"/>
      <c r="N946" s="85"/>
      <c r="O946" s="109"/>
      <c r="P946" s="88" t="str">
        <f>IF(D:D&gt;800000000,_xlfn.XLOOKUP(B:B,DROPLIST!G:G,DROPLIST!H:H)&amp;RIGHT(C946,3)&amp;"-"&amp;RIGHT(D946,5),_xlfn.XLOOKUP(B:B,DROPLIST!G:G,DROPLIST!H:H)&amp;RIGHT(C946,3)&amp;"-"&amp;_xlfn.XLOOKUP(D:D,Tabela2[SAP Code],Tabela2[Coluna1]))</f>
        <v>-</v>
      </c>
      <c r="Q946" s="88" t="e">
        <f>_xlfn.XLOOKUP(B:B,DROPLIST!G:G,DROPLIST!H:H) &amp; RIGHT(C946,3) &amp; "-" &amp; RIGHT(D946,5) &amp; "-" &amp; IFERROR(LEFT(#REF!, FIND(" ",#REF!)-1),#REF!) &amp; "-" &amp; _xlfn.XLOOKUP(L:L,DROPLIST!D:D,DROPLIST!E:E)</f>
        <v>#REF!</v>
      </c>
      <c r="R946" s="88" t="str">
        <f>IF(N:N&lt;&gt;"APROVADO","N/A",IF(IFERROR(_xlfn.XLOOKUP(P:P,PROJETOS!A:A,PROJETOS!A:A),"INSERIR ID DE PROJETO")="INSERIR ID DE PROJETO","INSERIR ID DE PROJETO","PROJETO INSERIDO"))</f>
        <v>N/A</v>
      </c>
    </row>
    <row r="947" spans="1:18" ht="20.100000000000001" customHeight="1" thickTop="1" thickBot="1" x14ac:dyDescent="0.3">
      <c r="A947" s="109"/>
      <c r="B947" s="84"/>
      <c r="C947" s="84"/>
      <c r="D947" s="115"/>
      <c r="E947" s="132" cm="1">
        <f t="array" ref="E947">_xlfn.XLOOKUP(D947,Tabela2[[#All],[SAP Code]],Tabela2[[#All],[Supplier Name]])</f>
        <v>0</v>
      </c>
      <c r="F947" s="85"/>
      <c r="G947" s="120">
        <v>0</v>
      </c>
      <c r="H947" s="86"/>
      <c r="I947" s="86">
        <v>0</v>
      </c>
      <c r="J947" s="87">
        <f t="shared" si="38"/>
        <v>0</v>
      </c>
      <c r="K947" s="87">
        <f t="shared" si="39"/>
        <v>0</v>
      </c>
      <c r="L947" s="85"/>
      <c r="M947" s="85"/>
      <c r="N947" s="85"/>
      <c r="O947" s="109"/>
      <c r="P947" s="88" t="str">
        <f>IF(D:D&gt;800000000,_xlfn.XLOOKUP(B:B,DROPLIST!G:G,DROPLIST!H:H)&amp;RIGHT(C947,3)&amp;"-"&amp;RIGHT(D947,5),_xlfn.XLOOKUP(B:B,DROPLIST!G:G,DROPLIST!H:H)&amp;RIGHT(C947,3)&amp;"-"&amp;_xlfn.XLOOKUP(D:D,Tabela2[SAP Code],Tabela2[Coluna1]))</f>
        <v>-</v>
      </c>
      <c r="Q947" s="88" t="e">
        <f>_xlfn.XLOOKUP(B:B,DROPLIST!G:G,DROPLIST!H:H) &amp; RIGHT(C947,3) &amp; "-" &amp; RIGHT(D947,5) &amp; "-" &amp; IFERROR(LEFT(#REF!, FIND(" ",#REF!)-1),#REF!) &amp; "-" &amp; _xlfn.XLOOKUP(L:L,DROPLIST!D:D,DROPLIST!E:E)</f>
        <v>#REF!</v>
      </c>
      <c r="R947" s="88" t="str">
        <f>IF(N:N&lt;&gt;"APROVADO","N/A",IF(IFERROR(_xlfn.XLOOKUP(P:P,PROJETOS!A:A,PROJETOS!A:A),"INSERIR ID DE PROJETO")="INSERIR ID DE PROJETO","INSERIR ID DE PROJETO","PROJETO INSERIDO"))</f>
        <v>N/A</v>
      </c>
    </row>
    <row r="948" spans="1:18" ht="20.100000000000001" customHeight="1" thickTop="1" thickBot="1" x14ac:dyDescent="0.3">
      <c r="A948" s="109"/>
      <c r="B948" s="84"/>
      <c r="C948" s="84"/>
      <c r="D948" s="115"/>
      <c r="E948" s="132" cm="1">
        <f t="array" ref="E948">_xlfn.XLOOKUP(D948,Tabela2[[#All],[SAP Code]],Tabela2[[#All],[Supplier Name]])</f>
        <v>0</v>
      </c>
      <c r="F948" s="85"/>
      <c r="G948" s="120">
        <v>0</v>
      </c>
      <c r="H948" s="86"/>
      <c r="I948" s="86">
        <v>0</v>
      </c>
      <c r="J948" s="87">
        <f t="shared" si="38"/>
        <v>0</v>
      </c>
      <c r="K948" s="87">
        <f t="shared" si="39"/>
        <v>0</v>
      </c>
      <c r="L948" s="85"/>
      <c r="M948" s="85"/>
      <c r="N948" s="85"/>
      <c r="O948" s="109"/>
      <c r="P948" s="88" t="str">
        <f>IF(D:D&gt;800000000,_xlfn.XLOOKUP(B:B,DROPLIST!G:G,DROPLIST!H:H)&amp;RIGHT(C948,3)&amp;"-"&amp;RIGHT(D948,5),_xlfn.XLOOKUP(B:B,DROPLIST!G:G,DROPLIST!H:H)&amp;RIGHT(C948,3)&amp;"-"&amp;_xlfn.XLOOKUP(D:D,Tabela2[SAP Code],Tabela2[Coluna1]))</f>
        <v>-</v>
      </c>
      <c r="Q948" s="88" t="e">
        <f>_xlfn.XLOOKUP(B:B,DROPLIST!G:G,DROPLIST!H:H) &amp; RIGHT(C948,3) &amp; "-" &amp; RIGHT(D948,5) &amp; "-" &amp; IFERROR(LEFT(#REF!, FIND(" ",#REF!)-1),#REF!) &amp; "-" &amp; _xlfn.XLOOKUP(L:L,DROPLIST!D:D,DROPLIST!E:E)</f>
        <v>#REF!</v>
      </c>
      <c r="R948" s="88" t="str">
        <f>IF(N:N&lt;&gt;"APROVADO","N/A",IF(IFERROR(_xlfn.XLOOKUP(P:P,PROJETOS!A:A,PROJETOS!A:A),"INSERIR ID DE PROJETO")="INSERIR ID DE PROJETO","INSERIR ID DE PROJETO","PROJETO INSERIDO"))</f>
        <v>N/A</v>
      </c>
    </row>
    <row r="949" spans="1:18" ht="20.100000000000001" customHeight="1" thickTop="1" thickBot="1" x14ac:dyDescent="0.3">
      <c r="A949" s="109"/>
      <c r="B949" s="84"/>
      <c r="C949" s="84"/>
      <c r="D949" s="115"/>
      <c r="E949" s="132" cm="1">
        <f t="array" ref="E949">_xlfn.XLOOKUP(D949,Tabela2[[#All],[SAP Code]],Tabela2[[#All],[Supplier Name]])</f>
        <v>0</v>
      </c>
      <c r="F949" s="85"/>
      <c r="G949" s="120">
        <v>0</v>
      </c>
      <c r="H949" s="86"/>
      <c r="I949" s="86">
        <v>0</v>
      </c>
      <c r="J949" s="87">
        <f t="shared" si="38"/>
        <v>0</v>
      </c>
      <c r="K949" s="87">
        <f t="shared" si="39"/>
        <v>0</v>
      </c>
      <c r="L949" s="85"/>
      <c r="M949" s="85"/>
      <c r="N949" s="85"/>
      <c r="O949" s="109"/>
      <c r="P949" s="88" t="str">
        <f>IF(D:D&gt;800000000,_xlfn.XLOOKUP(B:B,DROPLIST!G:G,DROPLIST!H:H)&amp;RIGHT(C949,3)&amp;"-"&amp;RIGHT(D949,5),_xlfn.XLOOKUP(B:B,DROPLIST!G:G,DROPLIST!H:H)&amp;RIGHT(C949,3)&amp;"-"&amp;_xlfn.XLOOKUP(D:D,Tabela2[SAP Code],Tabela2[Coluna1]))</f>
        <v>-</v>
      </c>
      <c r="Q949" s="88" t="e">
        <f>_xlfn.XLOOKUP(B:B,DROPLIST!G:G,DROPLIST!H:H) &amp; RIGHT(C949,3) &amp; "-" &amp; RIGHT(D949,5) &amp; "-" &amp; IFERROR(LEFT(#REF!, FIND(" ",#REF!)-1),#REF!) &amp; "-" &amp; _xlfn.XLOOKUP(L:L,DROPLIST!D:D,DROPLIST!E:E)</f>
        <v>#REF!</v>
      </c>
      <c r="R949" s="88" t="str">
        <f>IF(N:N&lt;&gt;"APROVADO","N/A",IF(IFERROR(_xlfn.XLOOKUP(P:P,PROJETOS!A:A,PROJETOS!A:A),"INSERIR ID DE PROJETO")="INSERIR ID DE PROJETO","INSERIR ID DE PROJETO","PROJETO INSERIDO"))</f>
        <v>N/A</v>
      </c>
    </row>
    <row r="950" spans="1:18" ht="20.100000000000001" customHeight="1" thickTop="1" thickBot="1" x14ac:dyDescent="0.3">
      <c r="A950" s="109"/>
      <c r="B950" s="84"/>
      <c r="C950" s="84"/>
      <c r="D950" s="115"/>
      <c r="E950" s="132" cm="1">
        <f t="array" ref="E950">_xlfn.XLOOKUP(D950,Tabela2[[#All],[SAP Code]],Tabela2[[#All],[Supplier Name]])</f>
        <v>0</v>
      </c>
      <c r="F950" s="85"/>
      <c r="G950" s="120">
        <v>0</v>
      </c>
      <c r="H950" s="86"/>
      <c r="I950" s="86">
        <v>0</v>
      </c>
      <c r="J950" s="87">
        <f t="shared" si="38"/>
        <v>0</v>
      </c>
      <c r="K950" s="87">
        <f t="shared" si="39"/>
        <v>0</v>
      </c>
      <c r="L950" s="85"/>
      <c r="M950" s="85"/>
      <c r="N950" s="85"/>
      <c r="O950" s="109"/>
      <c r="P950" s="88" t="str">
        <f>IF(D:D&gt;800000000,_xlfn.XLOOKUP(B:B,DROPLIST!G:G,DROPLIST!H:H)&amp;RIGHT(C950,3)&amp;"-"&amp;RIGHT(D950,5),_xlfn.XLOOKUP(B:B,DROPLIST!G:G,DROPLIST!H:H)&amp;RIGHT(C950,3)&amp;"-"&amp;_xlfn.XLOOKUP(D:D,Tabela2[SAP Code],Tabela2[Coluna1]))</f>
        <v>-</v>
      </c>
      <c r="Q950" s="88" t="e">
        <f>_xlfn.XLOOKUP(B:B,DROPLIST!G:G,DROPLIST!H:H) &amp; RIGHT(C950,3) &amp; "-" &amp; RIGHT(D950,5) &amp; "-" &amp; IFERROR(LEFT(#REF!, FIND(" ",#REF!)-1),#REF!) &amp; "-" &amp; _xlfn.XLOOKUP(L:L,DROPLIST!D:D,DROPLIST!E:E)</f>
        <v>#REF!</v>
      </c>
      <c r="R950" s="88" t="str">
        <f>IF(N:N&lt;&gt;"APROVADO","N/A",IF(IFERROR(_xlfn.XLOOKUP(P:P,PROJETOS!A:A,PROJETOS!A:A),"INSERIR ID DE PROJETO")="INSERIR ID DE PROJETO","INSERIR ID DE PROJETO","PROJETO INSERIDO"))</f>
        <v>N/A</v>
      </c>
    </row>
    <row r="951" spans="1:18" ht="20.100000000000001" customHeight="1" thickTop="1" thickBot="1" x14ac:dyDescent="0.3">
      <c r="A951" s="109"/>
      <c r="B951" s="84"/>
      <c r="C951" s="84"/>
      <c r="D951" s="115"/>
      <c r="E951" s="132" cm="1">
        <f t="array" ref="E951">_xlfn.XLOOKUP(D951,Tabela2[[#All],[SAP Code]],Tabela2[[#All],[Supplier Name]])</f>
        <v>0</v>
      </c>
      <c r="F951" s="85"/>
      <c r="G951" s="120">
        <v>0</v>
      </c>
      <c r="H951" s="86"/>
      <c r="I951" s="86">
        <v>0</v>
      </c>
      <c r="J951" s="87">
        <f t="shared" si="38"/>
        <v>0</v>
      </c>
      <c r="K951" s="87">
        <f t="shared" si="39"/>
        <v>0</v>
      </c>
      <c r="L951" s="85"/>
      <c r="M951" s="85"/>
      <c r="N951" s="85"/>
      <c r="O951" s="109"/>
      <c r="P951" s="88" t="str">
        <f>IF(D:D&gt;800000000,_xlfn.XLOOKUP(B:B,DROPLIST!G:G,DROPLIST!H:H)&amp;RIGHT(C951,3)&amp;"-"&amp;RIGHT(D951,5),_xlfn.XLOOKUP(B:B,DROPLIST!G:G,DROPLIST!H:H)&amp;RIGHT(C951,3)&amp;"-"&amp;_xlfn.XLOOKUP(D:D,Tabela2[SAP Code],Tabela2[Coluna1]))</f>
        <v>-</v>
      </c>
      <c r="Q951" s="88" t="e">
        <f>_xlfn.XLOOKUP(B:B,DROPLIST!G:G,DROPLIST!H:H) &amp; RIGHT(C951,3) &amp; "-" &amp; RIGHT(D951,5) &amp; "-" &amp; IFERROR(LEFT(#REF!, FIND(" ",#REF!)-1),#REF!) &amp; "-" &amp; _xlfn.XLOOKUP(L:L,DROPLIST!D:D,DROPLIST!E:E)</f>
        <v>#REF!</v>
      </c>
      <c r="R951" s="88" t="str">
        <f>IF(N:N&lt;&gt;"APROVADO","N/A",IF(IFERROR(_xlfn.XLOOKUP(P:P,PROJETOS!A:A,PROJETOS!A:A),"INSERIR ID DE PROJETO")="INSERIR ID DE PROJETO","INSERIR ID DE PROJETO","PROJETO INSERIDO"))</f>
        <v>N/A</v>
      </c>
    </row>
    <row r="952" spans="1:18" ht="20.100000000000001" customHeight="1" thickTop="1" thickBot="1" x14ac:dyDescent="0.3">
      <c r="A952" s="109"/>
      <c r="B952" s="84"/>
      <c r="C952" s="84"/>
      <c r="D952" s="115"/>
      <c r="E952" s="132" cm="1">
        <f t="array" ref="E952">_xlfn.XLOOKUP(D952,Tabela2[[#All],[SAP Code]],Tabela2[[#All],[Supplier Name]])</f>
        <v>0</v>
      </c>
      <c r="F952" s="85"/>
      <c r="G952" s="120">
        <v>0</v>
      </c>
      <c r="H952" s="86"/>
      <c r="I952" s="86">
        <v>0</v>
      </c>
      <c r="J952" s="87">
        <f t="shared" si="38"/>
        <v>0</v>
      </c>
      <c r="K952" s="87">
        <f t="shared" si="39"/>
        <v>0</v>
      </c>
      <c r="L952" s="85"/>
      <c r="M952" s="85"/>
      <c r="N952" s="85"/>
      <c r="O952" s="109"/>
      <c r="P952" s="88" t="str">
        <f>IF(D:D&gt;800000000,_xlfn.XLOOKUP(B:B,DROPLIST!G:G,DROPLIST!H:H)&amp;RIGHT(C952,3)&amp;"-"&amp;RIGHT(D952,5),_xlfn.XLOOKUP(B:B,DROPLIST!G:G,DROPLIST!H:H)&amp;RIGHT(C952,3)&amp;"-"&amp;_xlfn.XLOOKUP(D:D,Tabela2[SAP Code],Tabela2[Coluna1]))</f>
        <v>-</v>
      </c>
      <c r="Q952" s="88" t="e">
        <f>_xlfn.XLOOKUP(B:B,DROPLIST!G:G,DROPLIST!H:H) &amp; RIGHT(C952,3) &amp; "-" &amp; RIGHT(D952,5) &amp; "-" &amp; IFERROR(LEFT(#REF!, FIND(" ",#REF!)-1),#REF!) &amp; "-" &amp; _xlfn.XLOOKUP(L:L,DROPLIST!D:D,DROPLIST!E:E)</f>
        <v>#REF!</v>
      </c>
      <c r="R952" s="88" t="str">
        <f>IF(N:N&lt;&gt;"APROVADO","N/A",IF(IFERROR(_xlfn.XLOOKUP(P:P,PROJETOS!A:A,PROJETOS!A:A),"INSERIR ID DE PROJETO")="INSERIR ID DE PROJETO","INSERIR ID DE PROJETO","PROJETO INSERIDO"))</f>
        <v>N/A</v>
      </c>
    </row>
    <row r="953" spans="1:18" ht="20.100000000000001" customHeight="1" thickTop="1" thickBot="1" x14ac:dyDescent="0.3">
      <c r="A953" s="109"/>
      <c r="B953" s="84"/>
      <c r="C953" s="84"/>
      <c r="D953" s="115"/>
      <c r="E953" s="132" cm="1">
        <f t="array" ref="E953">_xlfn.XLOOKUP(D953,Tabela2[[#All],[SAP Code]],Tabela2[[#All],[Supplier Name]])</f>
        <v>0</v>
      </c>
      <c r="F953" s="85"/>
      <c r="G953" s="120">
        <v>0</v>
      </c>
      <c r="H953" s="86"/>
      <c r="I953" s="86">
        <v>0</v>
      </c>
      <c r="J953" s="87">
        <f t="shared" si="38"/>
        <v>0</v>
      </c>
      <c r="K953" s="87">
        <f t="shared" si="39"/>
        <v>0</v>
      </c>
      <c r="L953" s="85"/>
      <c r="M953" s="85"/>
      <c r="N953" s="85"/>
      <c r="O953" s="109"/>
      <c r="P953" s="88" t="str">
        <f>IF(D:D&gt;800000000,_xlfn.XLOOKUP(B:B,DROPLIST!G:G,DROPLIST!H:H)&amp;RIGHT(C953,3)&amp;"-"&amp;RIGHT(D953,5),_xlfn.XLOOKUP(B:B,DROPLIST!G:G,DROPLIST!H:H)&amp;RIGHT(C953,3)&amp;"-"&amp;_xlfn.XLOOKUP(D:D,Tabela2[SAP Code],Tabela2[Coluna1]))</f>
        <v>-</v>
      </c>
      <c r="Q953" s="88" t="e">
        <f>_xlfn.XLOOKUP(B:B,DROPLIST!G:G,DROPLIST!H:H) &amp; RIGHT(C953,3) &amp; "-" &amp; RIGHT(D953,5) &amp; "-" &amp; IFERROR(LEFT(#REF!, FIND(" ",#REF!)-1),#REF!) &amp; "-" &amp; _xlfn.XLOOKUP(L:L,DROPLIST!D:D,DROPLIST!E:E)</f>
        <v>#REF!</v>
      </c>
      <c r="R953" s="88" t="str">
        <f>IF(N:N&lt;&gt;"APROVADO","N/A",IF(IFERROR(_xlfn.XLOOKUP(P:P,PROJETOS!A:A,PROJETOS!A:A),"INSERIR ID DE PROJETO")="INSERIR ID DE PROJETO","INSERIR ID DE PROJETO","PROJETO INSERIDO"))</f>
        <v>N/A</v>
      </c>
    </row>
    <row r="954" spans="1:18" ht="20.100000000000001" customHeight="1" thickTop="1" thickBot="1" x14ac:dyDescent="0.3">
      <c r="A954" s="109"/>
      <c r="B954" s="84"/>
      <c r="C954" s="84"/>
      <c r="D954" s="115"/>
      <c r="E954" s="132" cm="1">
        <f t="array" ref="E954">_xlfn.XLOOKUP(D954,Tabela2[[#All],[SAP Code]],Tabela2[[#All],[Supplier Name]])</f>
        <v>0</v>
      </c>
      <c r="F954" s="85"/>
      <c r="G954" s="120">
        <v>0</v>
      </c>
      <c r="H954" s="86"/>
      <c r="I954" s="86">
        <v>0</v>
      </c>
      <c r="J954" s="87">
        <f t="shared" si="38"/>
        <v>0</v>
      </c>
      <c r="K954" s="87">
        <f t="shared" si="39"/>
        <v>0</v>
      </c>
      <c r="L954" s="85"/>
      <c r="M954" s="85"/>
      <c r="N954" s="85"/>
      <c r="O954" s="109"/>
      <c r="P954" s="88" t="str">
        <f>IF(D:D&gt;800000000,_xlfn.XLOOKUP(B:B,DROPLIST!G:G,DROPLIST!H:H)&amp;RIGHT(C954,3)&amp;"-"&amp;RIGHT(D954,5),_xlfn.XLOOKUP(B:B,DROPLIST!G:G,DROPLIST!H:H)&amp;RIGHT(C954,3)&amp;"-"&amp;_xlfn.XLOOKUP(D:D,Tabela2[SAP Code],Tabela2[Coluna1]))</f>
        <v>-</v>
      </c>
      <c r="Q954" s="88" t="e">
        <f>_xlfn.XLOOKUP(B:B,DROPLIST!G:G,DROPLIST!H:H) &amp; RIGHT(C954,3) &amp; "-" &amp; RIGHT(D954,5) &amp; "-" &amp; IFERROR(LEFT(#REF!, FIND(" ",#REF!)-1),#REF!) &amp; "-" &amp; _xlfn.XLOOKUP(L:L,DROPLIST!D:D,DROPLIST!E:E)</f>
        <v>#REF!</v>
      </c>
      <c r="R954" s="88" t="str">
        <f>IF(N:N&lt;&gt;"APROVADO","N/A",IF(IFERROR(_xlfn.XLOOKUP(P:P,PROJETOS!A:A,PROJETOS!A:A),"INSERIR ID DE PROJETO")="INSERIR ID DE PROJETO","INSERIR ID DE PROJETO","PROJETO INSERIDO"))</f>
        <v>N/A</v>
      </c>
    </row>
    <row r="955" spans="1:18" ht="20.100000000000001" customHeight="1" thickTop="1" thickBot="1" x14ac:dyDescent="0.3">
      <c r="A955" s="109"/>
      <c r="B955" s="84"/>
      <c r="C955" s="84"/>
      <c r="D955" s="115"/>
      <c r="E955" s="132" cm="1">
        <f t="array" ref="E955">_xlfn.XLOOKUP(D955,Tabela2[[#All],[SAP Code]],Tabela2[[#All],[Supplier Name]])</f>
        <v>0</v>
      </c>
      <c r="F955" s="85"/>
      <c r="G955" s="120">
        <v>0</v>
      </c>
      <c r="H955" s="86"/>
      <c r="I955" s="86">
        <v>0</v>
      </c>
      <c r="J955" s="87">
        <f t="shared" si="38"/>
        <v>0</v>
      </c>
      <c r="K955" s="87">
        <f t="shared" si="39"/>
        <v>0</v>
      </c>
      <c r="L955" s="85"/>
      <c r="M955" s="85"/>
      <c r="N955" s="85"/>
      <c r="O955" s="109"/>
      <c r="P955" s="88" t="str">
        <f>IF(D:D&gt;800000000,_xlfn.XLOOKUP(B:B,DROPLIST!G:G,DROPLIST!H:H)&amp;RIGHT(C955,3)&amp;"-"&amp;RIGHT(D955,5),_xlfn.XLOOKUP(B:B,DROPLIST!G:G,DROPLIST!H:H)&amp;RIGHT(C955,3)&amp;"-"&amp;_xlfn.XLOOKUP(D:D,Tabela2[SAP Code],Tabela2[Coluna1]))</f>
        <v>-</v>
      </c>
      <c r="Q955" s="88" t="e">
        <f>_xlfn.XLOOKUP(B:B,DROPLIST!G:G,DROPLIST!H:H) &amp; RIGHT(C955,3) &amp; "-" &amp; RIGHT(D955,5) &amp; "-" &amp; IFERROR(LEFT(#REF!, FIND(" ",#REF!)-1),#REF!) &amp; "-" &amp; _xlfn.XLOOKUP(L:L,DROPLIST!D:D,DROPLIST!E:E)</f>
        <v>#REF!</v>
      </c>
      <c r="R955" s="88" t="str">
        <f>IF(N:N&lt;&gt;"APROVADO","N/A",IF(IFERROR(_xlfn.XLOOKUP(P:P,PROJETOS!A:A,PROJETOS!A:A),"INSERIR ID DE PROJETO")="INSERIR ID DE PROJETO","INSERIR ID DE PROJETO","PROJETO INSERIDO"))</f>
        <v>N/A</v>
      </c>
    </row>
    <row r="956" spans="1:18" ht="20.100000000000001" customHeight="1" thickTop="1" thickBot="1" x14ac:dyDescent="0.3">
      <c r="A956" s="109"/>
      <c r="B956" s="84"/>
      <c r="C956" s="84"/>
      <c r="D956" s="115"/>
      <c r="E956" s="132" cm="1">
        <f t="array" ref="E956">_xlfn.XLOOKUP(D956,Tabela2[[#All],[SAP Code]],Tabela2[[#All],[Supplier Name]])</f>
        <v>0</v>
      </c>
      <c r="F956" s="85"/>
      <c r="G956" s="120">
        <v>0</v>
      </c>
      <c r="H956" s="86"/>
      <c r="I956" s="86">
        <v>0</v>
      </c>
      <c r="J956" s="87">
        <f t="shared" ref="J956:J1019" si="40">H956-I956</f>
        <v>0</v>
      </c>
      <c r="K956" s="87">
        <f t="shared" si="39"/>
        <v>0</v>
      </c>
      <c r="L956" s="85"/>
      <c r="M956" s="85"/>
      <c r="N956" s="85"/>
      <c r="O956" s="109"/>
      <c r="P956" s="88" t="str">
        <f>IF(D:D&gt;800000000,_xlfn.XLOOKUP(B:B,DROPLIST!G:G,DROPLIST!H:H)&amp;RIGHT(C956,3)&amp;"-"&amp;RIGHT(D956,5),_xlfn.XLOOKUP(B:B,DROPLIST!G:G,DROPLIST!H:H)&amp;RIGHT(C956,3)&amp;"-"&amp;_xlfn.XLOOKUP(D:D,Tabela2[SAP Code],Tabela2[Coluna1]))</f>
        <v>-</v>
      </c>
      <c r="Q956" s="88" t="e">
        <f>_xlfn.XLOOKUP(B:B,DROPLIST!G:G,DROPLIST!H:H) &amp; RIGHT(C956,3) &amp; "-" &amp; RIGHT(D956,5) &amp; "-" &amp; IFERROR(LEFT(#REF!, FIND(" ",#REF!)-1),#REF!) &amp; "-" &amp; _xlfn.XLOOKUP(L:L,DROPLIST!D:D,DROPLIST!E:E)</f>
        <v>#REF!</v>
      </c>
      <c r="R956" s="88" t="str">
        <f>IF(N:N&lt;&gt;"APROVADO","N/A",IF(IFERROR(_xlfn.XLOOKUP(P:P,PROJETOS!A:A,PROJETOS!A:A),"INSERIR ID DE PROJETO")="INSERIR ID DE PROJETO","INSERIR ID DE PROJETO","PROJETO INSERIDO"))</f>
        <v>N/A</v>
      </c>
    </row>
    <row r="957" spans="1:18" ht="20.100000000000001" customHeight="1" thickTop="1" thickBot="1" x14ac:dyDescent="0.3">
      <c r="A957" s="109"/>
      <c r="B957" s="84"/>
      <c r="C957" s="84"/>
      <c r="D957" s="115"/>
      <c r="E957" s="132" cm="1">
        <f t="array" ref="E957">_xlfn.XLOOKUP(D957,Tabela2[[#All],[SAP Code]],Tabela2[[#All],[Supplier Name]])</f>
        <v>0</v>
      </c>
      <c r="F957" s="85"/>
      <c r="G957" s="120">
        <v>0</v>
      </c>
      <c r="H957" s="86"/>
      <c r="I957" s="86">
        <v>0</v>
      </c>
      <c r="J957" s="87">
        <f t="shared" si="40"/>
        <v>0</v>
      </c>
      <c r="K957" s="87">
        <f t="shared" si="39"/>
        <v>0</v>
      </c>
      <c r="L957" s="85"/>
      <c r="M957" s="85"/>
      <c r="N957" s="85"/>
      <c r="O957" s="109"/>
      <c r="P957" s="88" t="str">
        <f>IF(D:D&gt;800000000,_xlfn.XLOOKUP(B:B,DROPLIST!G:G,DROPLIST!H:H)&amp;RIGHT(C957,3)&amp;"-"&amp;RIGHT(D957,5),_xlfn.XLOOKUP(B:B,DROPLIST!G:G,DROPLIST!H:H)&amp;RIGHT(C957,3)&amp;"-"&amp;_xlfn.XLOOKUP(D:D,Tabela2[SAP Code],Tabela2[Coluna1]))</f>
        <v>-</v>
      </c>
      <c r="Q957" s="88" t="e">
        <f>_xlfn.XLOOKUP(B:B,DROPLIST!G:G,DROPLIST!H:H) &amp; RIGHT(C957,3) &amp; "-" &amp; RIGHT(D957,5) &amp; "-" &amp; IFERROR(LEFT(#REF!, FIND(" ",#REF!)-1),#REF!) &amp; "-" &amp; _xlfn.XLOOKUP(L:L,DROPLIST!D:D,DROPLIST!E:E)</f>
        <v>#REF!</v>
      </c>
      <c r="R957" s="88" t="str">
        <f>IF(N:N&lt;&gt;"APROVADO","N/A",IF(IFERROR(_xlfn.XLOOKUP(P:P,PROJETOS!A:A,PROJETOS!A:A),"INSERIR ID DE PROJETO")="INSERIR ID DE PROJETO","INSERIR ID DE PROJETO","PROJETO INSERIDO"))</f>
        <v>N/A</v>
      </c>
    </row>
    <row r="958" spans="1:18" ht="20.100000000000001" customHeight="1" thickTop="1" thickBot="1" x14ac:dyDescent="0.3">
      <c r="A958" s="109"/>
      <c r="B958" s="84"/>
      <c r="C958" s="84"/>
      <c r="D958" s="115"/>
      <c r="E958" s="132" cm="1">
        <f t="array" ref="E958">_xlfn.XLOOKUP(D958,Tabela2[[#All],[SAP Code]],Tabela2[[#All],[Supplier Name]])</f>
        <v>0</v>
      </c>
      <c r="F958" s="85"/>
      <c r="G958" s="120">
        <v>0</v>
      </c>
      <c r="H958" s="86"/>
      <c r="I958" s="86">
        <v>0</v>
      </c>
      <c r="J958" s="87">
        <f t="shared" si="40"/>
        <v>0</v>
      </c>
      <c r="K958" s="87">
        <f t="shared" si="39"/>
        <v>0</v>
      </c>
      <c r="L958" s="85"/>
      <c r="M958" s="85"/>
      <c r="N958" s="85"/>
      <c r="O958" s="109"/>
      <c r="P958" s="88" t="str">
        <f>IF(D:D&gt;800000000,_xlfn.XLOOKUP(B:B,DROPLIST!G:G,DROPLIST!H:H)&amp;RIGHT(C958,3)&amp;"-"&amp;RIGHT(D958,5),_xlfn.XLOOKUP(B:B,DROPLIST!G:G,DROPLIST!H:H)&amp;RIGHT(C958,3)&amp;"-"&amp;_xlfn.XLOOKUP(D:D,Tabela2[SAP Code],Tabela2[Coluna1]))</f>
        <v>-</v>
      </c>
      <c r="Q958" s="88" t="e">
        <f>_xlfn.XLOOKUP(B:B,DROPLIST!G:G,DROPLIST!H:H) &amp; RIGHT(C958,3) &amp; "-" &amp; RIGHT(D958,5) &amp; "-" &amp; IFERROR(LEFT(#REF!, FIND(" ",#REF!)-1),#REF!) &amp; "-" &amp; _xlfn.XLOOKUP(L:L,DROPLIST!D:D,DROPLIST!E:E)</f>
        <v>#REF!</v>
      </c>
      <c r="R958" s="88" t="str">
        <f>IF(N:N&lt;&gt;"APROVADO","N/A",IF(IFERROR(_xlfn.XLOOKUP(P:P,PROJETOS!A:A,PROJETOS!A:A),"INSERIR ID DE PROJETO")="INSERIR ID DE PROJETO","INSERIR ID DE PROJETO","PROJETO INSERIDO"))</f>
        <v>N/A</v>
      </c>
    </row>
    <row r="959" spans="1:18" ht="20.100000000000001" customHeight="1" thickTop="1" thickBot="1" x14ac:dyDescent="0.3">
      <c r="A959" s="109"/>
      <c r="B959" s="84"/>
      <c r="C959" s="84"/>
      <c r="D959" s="115"/>
      <c r="E959" s="132" cm="1">
        <f t="array" ref="E959">_xlfn.XLOOKUP(D959,Tabela2[[#All],[SAP Code]],Tabela2[[#All],[Supplier Name]])</f>
        <v>0</v>
      </c>
      <c r="F959" s="85"/>
      <c r="G959" s="120">
        <v>0</v>
      </c>
      <c r="H959" s="86"/>
      <c r="I959" s="86">
        <v>0</v>
      </c>
      <c r="J959" s="87">
        <f t="shared" si="40"/>
        <v>0</v>
      </c>
      <c r="K959" s="87">
        <f t="shared" si="39"/>
        <v>0</v>
      </c>
      <c r="L959" s="85"/>
      <c r="M959" s="85"/>
      <c r="N959" s="85"/>
      <c r="O959" s="109"/>
      <c r="P959" s="88" t="str">
        <f>IF(D:D&gt;800000000,_xlfn.XLOOKUP(B:B,DROPLIST!G:G,DROPLIST!H:H)&amp;RIGHT(C959,3)&amp;"-"&amp;RIGHT(D959,5),_xlfn.XLOOKUP(B:B,DROPLIST!G:G,DROPLIST!H:H)&amp;RIGHT(C959,3)&amp;"-"&amp;_xlfn.XLOOKUP(D:D,Tabela2[SAP Code],Tabela2[Coluna1]))</f>
        <v>-</v>
      </c>
      <c r="Q959" s="88" t="e">
        <f>_xlfn.XLOOKUP(B:B,DROPLIST!G:G,DROPLIST!H:H) &amp; RIGHT(C959,3) &amp; "-" &amp; RIGHT(D959,5) &amp; "-" &amp; IFERROR(LEFT(#REF!, FIND(" ",#REF!)-1),#REF!) &amp; "-" &amp; _xlfn.XLOOKUP(L:L,DROPLIST!D:D,DROPLIST!E:E)</f>
        <v>#REF!</v>
      </c>
      <c r="R959" s="88" t="str">
        <f>IF(N:N&lt;&gt;"APROVADO","N/A",IF(IFERROR(_xlfn.XLOOKUP(P:P,PROJETOS!A:A,PROJETOS!A:A),"INSERIR ID DE PROJETO")="INSERIR ID DE PROJETO","INSERIR ID DE PROJETO","PROJETO INSERIDO"))</f>
        <v>N/A</v>
      </c>
    </row>
    <row r="960" spans="1:18" ht="20.100000000000001" customHeight="1" thickTop="1" thickBot="1" x14ac:dyDescent="0.3">
      <c r="A960" s="109"/>
      <c r="B960" s="84"/>
      <c r="C960" s="84"/>
      <c r="D960" s="115"/>
      <c r="E960" s="132" cm="1">
        <f t="array" ref="E960">_xlfn.XLOOKUP(D960,Tabela2[[#All],[SAP Code]],Tabela2[[#All],[Supplier Name]])</f>
        <v>0</v>
      </c>
      <c r="F960" s="85"/>
      <c r="G960" s="120">
        <v>0</v>
      </c>
      <c r="H960" s="86"/>
      <c r="I960" s="86">
        <v>0</v>
      </c>
      <c r="J960" s="87">
        <f t="shared" si="40"/>
        <v>0</v>
      </c>
      <c r="K960" s="87">
        <f t="shared" si="39"/>
        <v>0</v>
      </c>
      <c r="L960" s="85"/>
      <c r="M960" s="85"/>
      <c r="N960" s="85"/>
      <c r="O960" s="109"/>
      <c r="P960" s="88" t="str">
        <f>IF(D:D&gt;800000000,_xlfn.XLOOKUP(B:B,DROPLIST!G:G,DROPLIST!H:H)&amp;RIGHT(C960,3)&amp;"-"&amp;RIGHT(D960,5),_xlfn.XLOOKUP(B:B,DROPLIST!G:G,DROPLIST!H:H)&amp;RIGHT(C960,3)&amp;"-"&amp;_xlfn.XLOOKUP(D:D,Tabela2[SAP Code],Tabela2[Coluna1]))</f>
        <v>-</v>
      </c>
      <c r="Q960" s="88" t="e">
        <f>_xlfn.XLOOKUP(B:B,DROPLIST!G:G,DROPLIST!H:H) &amp; RIGHT(C960,3) &amp; "-" &amp; RIGHT(D960,5) &amp; "-" &amp; IFERROR(LEFT(#REF!, FIND(" ",#REF!)-1),#REF!) &amp; "-" &amp; _xlfn.XLOOKUP(L:L,DROPLIST!D:D,DROPLIST!E:E)</f>
        <v>#REF!</v>
      </c>
      <c r="R960" s="88" t="str">
        <f>IF(N:N&lt;&gt;"APROVADO","N/A",IF(IFERROR(_xlfn.XLOOKUP(P:P,PROJETOS!A:A,PROJETOS!A:A),"INSERIR ID DE PROJETO")="INSERIR ID DE PROJETO","INSERIR ID DE PROJETO","PROJETO INSERIDO"))</f>
        <v>N/A</v>
      </c>
    </row>
    <row r="961" spans="1:18" ht="20.100000000000001" customHeight="1" thickTop="1" thickBot="1" x14ac:dyDescent="0.3">
      <c r="A961" s="109"/>
      <c r="B961" s="84"/>
      <c r="C961" s="84"/>
      <c r="D961" s="115"/>
      <c r="E961" s="132" cm="1">
        <f t="array" ref="E961">_xlfn.XLOOKUP(D961,Tabela2[[#All],[SAP Code]],Tabela2[[#All],[Supplier Name]])</f>
        <v>0</v>
      </c>
      <c r="F961" s="85"/>
      <c r="G961" s="120">
        <v>0</v>
      </c>
      <c r="H961" s="86"/>
      <c r="I961" s="86">
        <v>0</v>
      </c>
      <c r="J961" s="87">
        <f t="shared" si="40"/>
        <v>0</v>
      </c>
      <c r="K961" s="87">
        <f t="shared" si="39"/>
        <v>0</v>
      </c>
      <c r="L961" s="85"/>
      <c r="M961" s="85"/>
      <c r="N961" s="85"/>
      <c r="O961" s="109"/>
      <c r="P961" s="88" t="str">
        <f>IF(D:D&gt;800000000,_xlfn.XLOOKUP(B:B,DROPLIST!G:G,DROPLIST!H:H)&amp;RIGHT(C961,3)&amp;"-"&amp;RIGHT(D961,5),_xlfn.XLOOKUP(B:B,DROPLIST!G:G,DROPLIST!H:H)&amp;RIGHT(C961,3)&amp;"-"&amp;_xlfn.XLOOKUP(D:D,Tabela2[SAP Code],Tabela2[Coluna1]))</f>
        <v>-</v>
      </c>
      <c r="Q961" s="88" t="e">
        <f>_xlfn.XLOOKUP(B:B,DROPLIST!G:G,DROPLIST!H:H) &amp; RIGHT(C961,3) &amp; "-" &amp; RIGHT(D961,5) &amp; "-" &amp; IFERROR(LEFT(#REF!, FIND(" ",#REF!)-1),#REF!) &amp; "-" &amp; _xlfn.XLOOKUP(L:L,DROPLIST!D:D,DROPLIST!E:E)</f>
        <v>#REF!</v>
      </c>
      <c r="R961" s="88" t="str">
        <f>IF(N:N&lt;&gt;"APROVADO","N/A",IF(IFERROR(_xlfn.XLOOKUP(P:P,PROJETOS!A:A,PROJETOS!A:A),"INSERIR ID DE PROJETO")="INSERIR ID DE PROJETO","INSERIR ID DE PROJETO","PROJETO INSERIDO"))</f>
        <v>N/A</v>
      </c>
    </row>
    <row r="962" spans="1:18" ht="20.100000000000001" customHeight="1" thickTop="1" thickBot="1" x14ac:dyDescent="0.3">
      <c r="A962" s="109"/>
      <c r="B962" s="84"/>
      <c r="C962" s="84"/>
      <c r="D962" s="115"/>
      <c r="E962" s="132" cm="1">
        <f t="array" ref="E962">_xlfn.XLOOKUP(D962,Tabela2[[#All],[SAP Code]],Tabela2[[#All],[Supplier Name]])</f>
        <v>0</v>
      </c>
      <c r="F962" s="85"/>
      <c r="G962" s="120">
        <v>0</v>
      </c>
      <c r="H962" s="86"/>
      <c r="I962" s="86">
        <v>0</v>
      </c>
      <c r="J962" s="87">
        <f t="shared" si="40"/>
        <v>0</v>
      </c>
      <c r="K962" s="87">
        <f t="shared" si="39"/>
        <v>0</v>
      </c>
      <c r="L962" s="85"/>
      <c r="M962" s="85"/>
      <c r="N962" s="85"/>
      <c r="O962" s="109"/>
      <c r="P962" s="88" t="str">
        <f>IF(D:D&gt;800000000,_xlfn.XLOOKUP(B:B,DROPLIST!G:G,DROPLIST!H:H)&amp;RIGHT(C962,3)&amp;"-"&amp;RIGHT(D962,5),_xlfn.XLOOKUP(B:B,DROPLIST!G:G,DROPLIST!H:H)&amp;RIGHT(C962,3)&amp;"-"&amp;_xlfn.XLOOKUP(D:D,Tabela2[SAP Code],Tabela2[Coluna1]))</f>
        <v>-</v>
      </c>
      <c r="Q962" s="88" t="e">
        <f>_xlfn.XLOOKUP(B:B,DROPLIST!G:G,DROPLIST!H:H) &amp; RIGHT(C962,3) &amp; "-" &amp; RIGHT(D962,5) &amp; "-" &amp; IFERROR(LEFT(#REF!, FIND(" ",#REF!)-1),#REF!) &amp; "-" &amp; _xlfn.XLOOKUP(L:L,DROPLIST!D:D,DROPLIST!E:E)</f>
        <v>#REF!</v>
      </c>
      <c r="R962" s="88" t="str">
        <f>IF(N:N&lt;&gt;"APROVADO","N/A",IF(IFERROR(_xlfn.XLOOKUP(P:P,PROJETOS!A:A,PROJETOS!A:A),"INSERIR ID DE PROJETO")="INSERIR ID DE PROJETO","INSERIR ID DE PROJETO","PROJETO INSERIDO"))</f>
        <v>N/A</v>
      </c>
    </row>
    <row r="963" spans="1:18" ht="20.100000000000001" customHeight="1" thickTop="1" thickBot="1" x14ac:dyDescent="0.3">
      <c r="A963" s="109"/>
      <c r="B963" s="84"/>
      <c r="C963" s="84"/>
      <c r="D963" s="115"/>
      <c r="E963" s="132" cm="1">
        <f t="array" ref="E963">_xlfn.XLOOKUP(D963,Tabela2[[#All],[SAP Code]],Tabela2[[#All],[Supplier Name]])</f>
        <v>0</v>
      </c>
      <c r="F963" s="85"/>
      <c r="G963" s="120">
        <v>0</v>
      </c>
      <c r="H963" s="86"/>
      <c r="I963" s="86">
        <v>0</v>
      </c>
      <c r="J963" s="87">
        <f t="shared" si="40"/>
        <v>0</v>
      </c>
      <c r="K963" s="87">
        <f t="shared" si="39"/>
        <v>0</v>
      </c>
      <c r="L963" s="85"/>
      <c r="M963" s="85"/>
      <c r="N963" s="85"/>
      <c r="O963" s="109"/>
      <c r="P963" s="88" t="str">
        <f>IF(D:D&gt;800000000,_xlfn.XLOOKUP(B:B,DROPLIST!G:G,DROPLIST!H:H)&amp;RIGHT(C963,3)&amp;"-"&amp;RIGHT(D963,5),_xlfn.XLOOKUP(B:B,DROPLIST!G:G,DROPLIST!H:H)&amp;RIGHT(C963,3)&amp;"-"&amp;_xlfn.XLOOKUP(D:D,Tabela2[SAP Code],Tabela2[Coluna1]))</f>
        <v>-</v>
      </c>
      <c r="Q963" s="88" t="e">
        <f>_xlfn.XLOOKUP(B:B,DROPLIST!G:G,DROPLIST!H:H) &amp; RIGHT(C963,3) &amp; "-" &amp; RIGHT(D963,5) &amp; "-" &amp; IFERROR(LEFT(#REF!, FIND(" ",#REF!)-1),#REF!) &amp; "-" &amp; _xlfn.XLOOKUP(L:L,DROPLIST!D:D,DROPLIST!E:E)</f>
        <v>#REF!</v>
      </c>
      <c r="R963" s="88" t="str">
        <f>IF(N:N&lt;&gt;"APROVADO","N/A",IF(IFERROR(_xlfn.XLOOKUP(P:P,PROJETOS!A:A,PROJETOS!A:A),"INSERIR ID DE PROJETO")="INSERIR ID DE PROJETO","INSERIR ID DE PROJETO","PROJETO INSERIDO"))</f>
        <v>N/A</v>
      </c>
    </row>
    <row r="964" spans="1:18" ht="20.100000000000001" customHeight="1" thickTop="1" thickBot="1" x14ac:dyDescent="0.3">
      <c r="A964" s="109"/>
      <c r="B964" s="84"/>
      <c r="C964" s="84"/>
      <c r="D964" s="115"/>
      <c r="E964" s="132" cm="1">
        <f t="array" ref="E964">_xlfn.XLOOKUP(D964,Tabela2[[#All],[SAP Code]],Tabela2[[#All],[Supplier Name]])</f>
        <v>0</v>
      </c>
      <c r="F964" s="85"/>
      <c r="G964" s="120">
        <v>0</v>
      </c>
      <c r="H964" s="86"/>
      <c r="I964" s="86">
        <v>0</v>
      </c>
      <c r="J964" s="87">
        <f t="shared" si="40"/>
        <v>0</v>
      </c>
      <c r="K964" s="87">
        <f t="shared" si="39"/>
        <v>0</v>
      </c>
      <c r="L964" s="85"/>
      <c r="M964" s="85"/>
      <c r="N964" s="85"/>
      <c r="O964" s="109"/>
      <c r="P964" s="88" t="str">
        <f>IF(D:D&gt;800000000,_xlfn.XLOOKUP(B:B,DROPLIST!G:G,DROPLIST!H:H)&amp;RIGHT(C964,3)&amp;"-"&amp;RIGHT(D964,5),_xlfn.XLOOKUP(B:B,DROPLIST!G:G,DROPLIST!H:H)&amp;RIGHT(C964,3)&amp;"-"&amp;_xlfn.XLOOKUP(D:D,Tabela2[SAP Code],Tabela2[Coluna1]))</f>
        <v>-</v>
      </c>
      <c r="Q964" s="88" t="e">
        <f>_xlfn.XLOOKUP(B:B,DROPLIST!G:G,DROPLIST!H:H) &amp; RIGHT(C964,3) &amp; "-" &amp; RIGHT(D964,5) &amp; "-" &amp; IFERROR(LEFT(#REF!, FIND(" ",#REF!)-1),#REF!) &amp; "-" &amp; _xlfn.XLOOKUP(L:L,DROPLIST!D:D,DROPLIST!E:E)</f>
        <v>#REF!</v>
      </c>
      <c r="R964" s="88" t="str">
        <f>IF(N:N&lt;&gt;"APROVADO","N/A",IF(IFERROR(_xlfn.XLOOKUP(P:P,PROJETOS!A:A,PROJETOS!A:A),"INSERIR ID DE PROJETO")="INSERIR ID DE PROJETO","INSERIR ID DE PROJETO","PROJETO INSERIDO"))</f>
        <v>N/A</v>
      </c>
    </row>
    <row r="965" spans="1:18" ht="20.100000000000001" customHeight="1" thickTop="1" thickBot="1" x14ac:dyDescent="0.3">
      <c r="A965" s="109"/>
      <c r="B965" s="84"/>
      <c r="C965" s="84"/>
      <c r="D965" s="115"/>
      <c r="E965" s="132" cm="1">
        <f t="array" ref="E965">_xlfn.XLOOKUP(D965,Tabela2[[#All],[SAP Code]],Tabela2[[#All],[Supplier Name]])</f>
        <v>0</v>
      </c>
      <c r="F965" s="85"/>
      <c r="G965" s="120">
        <v>0</v>
      </c>
      <c r="H965" s="86"/>
      <c r="I965" s="86">
        <v>0</v>
      </c>
      <c r="J965" s="87">
        <f t="shared" si="40"/>
        <v>0</v>
      </c>
      <c r="K965" s="87">
        <f t="shared" si="39"/>
        <v>0</v>
      </c>
      <c r="L965" s="85"/>
      <c r="M965" s="85"/>
      <c r="N965" s="85"/>
      <c r="O965" s="109"/>
      <c r="P965" s="88" t="str">
        <f>IF(D:D&gt;800000000,_xlfn.XLOOKUP(B:B,DROPLIST!G:G,DROPLIST!H:H)&amp;RIGHT(C965,3)&amp;"-"&amp;RIGHT(D965,5),_xlfn.XLOOKUP(B:B,DROPLIST!G:G,DROPLIST!H:H)&amp;RIGHT(C965,3)&amp;"-"&amp;_xlfn.XLOOKUP(D:D,Tabela2[SAP Code],Tabela2[Coluna1]))</f>
        <v>-</v>
      </c>
      <c r="Q965" s="88" t="e">
        <f>_xlfn.XLOOKUP(B:B,DROPLIST!G:G,DROPLIST!H:H) &amp; RIGHT(C965,3) &amp; "-" &amp; RIGHT(D965,5) &amp; "-" &amp; IFERROR(LEFT(#REF!, FIND(" ",#REF!)-1),#REF!) &amp; "-" &amp; _xlfn.XLOOKUP(L:L,DROPLIST!D:D,DROPLIST!E:E)</f>
        <v>#REF!</v>
      </c>
      <c r="R965" s="88" t="str">
        <f>IF(N:N&lt;&gt;"APROVADO","N/A",IF(IFERROR(_xlfn.XLOOKUP(P:P,PROJETOS!A:A,PROJETOS!A:A),"INSERIR ID DE PROJETO")="INSERIR ID DE PROJETO","INSERIR ID DE PROJETO","PROJETO INSERIDO"))</f>
        <v>N/A</v>
      </c>
    </row>
    <row r="966" spans="1:18" ht="20.100000000000001" customHeight="1" thickTop="1" thickBot="1" x14ac:dyDescent="0.3">
      <c r="A966" s="109"/>
      <c r="B966" s="84"/>
      <c r="C966" s="84"/>
      <c r="D966" s="115"/>
      <c r="E966" s="132" cm="1">
        <f t="array" ref="E966">_xlfn.XLOOKUP(D966,Tabela2[[#All],[SAP Code]],Tabela2[[#All],[Supplier Name]])</f>
        <v>0</v>
      </c>
      <c r="F966" s="85"/>
      <c r="G966" s="120">
        <v>0</v>
      </c>
      <c r="H966" s="86"/>
      <c r="I966" s="86">
        <v>0</v>
      </c>
      <c r="J966" s="87">
        <f t="shared" si="40"/>
        <v>0</v>
      </c>
      <c r="K966" s="87">
        <f t="shared" si="39"/>
        <v>0</v>
      </c>
      <c r="L966" s="85"/>
      <c r="M966" s="85"/>
      <c r="N966" s="85"/>
      <c r="O966" s="109"/>
      <c r="P966" s="88" t="str">
        <f>IF(D:D&gt;800000000,_xlfn.XLOOKUP(B:B,DROPLIST!G:G,DROPLIST!H:H)&amp;RIGHT(C966,3)&amp;"-"&amp;RIGHT(D966,5),_xlfn.XLOOKUP(B:B,DROPLIST!G:G,DROPLIST!H:H)&amp;RIGHT(C966,3)&amp;"-"&amp;_xlfn.XLOOKUP(D:D,Tabela2[SAP Code],Tabela2[Coluna1]))</f>
        <v>-</v>
      </c>
      <c r="Q966" s="88" t="e">
        <f>_xlfn.XLOOKUP(B:B,DROPLIST!G:G,DROPLIST!H:H) &amp; RIGHT(C966,3) &amp; "-" &amp; RIGHT(D966,5) &amp; "-" &amp; IFERROR(LEFT(#REF!, FIND(" ",#REF!)-1),#REF!) &amp; "-" &amp; _xlfn.XLOOKUP(L:L,DROPLIST!D:D,DROPLIST!E:E)</f>
        <v>#REF!</v>
      </c>
      <c r="R966" s="88" t="str">
        <f>IF(N:N&lt;&gt;"APROVADO","N/A",IF(IFERROR(_xlfn.XLOOKUP(P:P,PROJETOS!A:A,PROJETOS!A:A),"INSERIR ID DE PROJETO")="INSERIR ID DE PROJETO","INSERIR ID DE PROJETO","PROJETO INSERIDO"))</f>
        <v>N/A</v>
      </c>
    </row>
    <row r="967" spans="1:18" ht="20.100000000000001" customHeight="1" thickTop="1" thickBot="1" x14ac:dyDescent="0.3">
      <c r="A967" s="109"/>
      <c r="B967" s="84"/>
      <c r="C967" s="84"/>
      <c r="D967" s="115"/>
      <c r="E967" s="132" cm="1">
        <f t="array" ref="E967">_xlfn.XLOOKUP(D967,Tabela2[[#All],[SAP Code]],Tabela2[[#All],[Supplier Name]])</f>
        <v>0</v>
      </c>
      <c r="F967" s="85"/>
      <c r="G967" s="120">
        <v>0</v>
      </c>
      <c r="H967" s="86"/>
      <c r="I967" s="86">
        <v>0</v>
      </c>
      <c r="J967" s="87">
        <f t="shared" si="40"/>
        <v>0</v>
      </c>
      <c r="K967" s="87">
        <f t="shared" si="39"/>
        <v>0</v>
      </c>
      <c r="L967" s="85"/>
      <c r="M967" s="85"/>
      <c r="N967" s="85"/>
      <c r="O967" s="109"/>
      <c r="P967" s="88" t="str">
        <f>IF(D:D&gt;800000000,_xlfn.XLOOKUP(B:B,DROPLIST!G:G,DROPLIST!H:H)&amp;RIGHT(C967,3)&amp;"-"&amp;RIGHT(D967,5),_xlfn.XLOOKUP(B:B,DROPLIST!G:G,DROPLIST!H:H)&amp;RIGHT(C967,3)&amp;"-"&amp;_xlfn.XLOOKUP(D:D,Tabela2[SAP Code],Tabela2[Coluna1]))</f>
        <v>-</v>
      </c>
      <c r="Q967" s="88" t="e">
        <f>_xlfn.XLOOKUP(B:B,DROPLIST!G:G,DROPLIST!H:H) &amp; RIGHT(C967,3) &amp; "-" &amp; RIGHT(D967,5) &amp; "-" &amp; IFERROR(LEFT(#REF!, FIND(" ",#REF!)-1),#REF!) &amp; "-" &amp; _xlfn.XLOOKUP(L:L,DROPLIST!D:D,DROPLIST!E:E)</f>
        <v>#REF!</v>
      </c>
      <c r="R967" s="88" t="str">
        <f>IF(N:N&lt;&gt;"APROVADO","N/A",IF(IFERROR(_xlfn.XLOOKUP(P:P,PROJETOS!A:A,PROJETOS!A:A),"INSERIR ID DE PROJETO")="INSERIR ID DE PROJETO","INSERIR ID DE PROJETO","PROJETO INSERIDO"))</f>
        <v>N/A</v>
      </c>
    </row>
    <row r="968" spans="1:18" ht="20.100000000000001" customHeight="1" thickTop="1" thickBot="1" x14ac:dyDescent="0.3">
      <c r="A968" s="109"/>
      <c r="B968" s="84"/>
      <c r="C968" s="84"/>
      <c r="D968" s="115"/>
      <c r="E968" s="132" cm="1">
        <f t="array" ref="E968">_xlfn.XLOOKUP(D968,Tabela2[[#All],[SAP Code]],Tabela2[[#All],[Supplier Name]])</f>
        <v>0</v>
      </c>
      <c r="F968" s="85"/>
      <c r="G968" s="120">
        <v>0</v>
      </c>
      <c r="H968" s="86"/>
      <c r="I968" s="86">
        <v>0</v>
      </c>
      <c r="J968" s="87">
        <f t="shared" si="40"/>
        <v>0</v>
      </c>
      <c r="K968" s="87">
        <f t="shared" si="39"/>
        <v>0</v>
      </c>
      <c r="L968" s="85"/>
      <c r="M968" s="85"/>
      <c r="N968" s="85"/>
      <c r="O968" s="109"/>
      <c r="P968" s="88" t="str">
        <f>IF(D:D&gt;800000000,_xlfn.XLOOKUP(B:B,DROPLIST!G:G,DROPLIST!H:H)&amp;RIGHT(C968,3)&amp;"-"&amp;RIGHT(D968,5),_xlfn.XLOOKUP(B:B,DROPLIST!G:G,DROPLIST!H:H)&amp;RIGHT(C968,3)&amp;"-"&amp;_xlfn.XLOOKUP(D:D,Tabela2[SAP Code],Tabela2[Coluna1]))</f>
        <v>-</v>
      </c>
      <c r="Q968" s="88" t="e">
        <f>_xlfn.XLOOKUP(B:B,DROPLIST!G:G,DROPLIST!H:H) &amp; RIGHT(C968,3) &amp; "-" &amp; RIGHT(D968,5) &amp; "-" &amp; IFERROR(LEFT(#REF!, FIND(" ",#REF!)-1),#REF!) &amp; "-" &amp; _xlfn.XLOOKUP(L:L,DROPLIST!D:D,DROPLIST!E:E)</f>
        <v>#REF!</v>
      </c>
      <c r="R968" s="88" t="str">
        <f>IF(N:N&lt;&gt;"APROVADO","N/A",IF(IFERROR(_xlfn.XLOOKUP(P:P,PROJETOS!A:A,PROJETOS!A:A),"INSERIR ID DE PROJETO")="INSERIR ID DE PROJETO","INSERIR ID DE PROJETO","PROJETO INSERIDO"))</f>
        <v>N/A</v>
      </c>
    </row>
    <row r="969" spans="1:18" ht="20.100000000000001" customHeight="1" thickTop="1" thickBot="1" x14ac:dyDescent="0.3">
      <c r="A969" s="109"/>
      <c r="B969" s="84"/>
      <c r="C969" s="84"/>
      <c r="D969" s="115"/>
      <c r="E969" s="132" cm="1">
        <f t="array" ref="E969">_xlfn.XLOOKUP(D969,Tabela2[[#All],[SAP Code]],Tabela2[[#All],[Supplier Name]])</f>
        <v>0</v>
      </c>
      <c r="F969" s="85"/>
      <c r="G969" s="120">
        <v>0</v>
      </c>
      <c r="H969" s="86"/>
      <c r="I969" s="86">
        <v>0</v>
      </c>
      <c r="J969" s="87">
        <f t="shared" si="40"/>
        <v>0</v>
      </c>
      <c r="K969" s="87">
        <f t="shared" si="39"/>
        <v>0</v>
      </c>
      <c r="L969" s="85"/>
      <c r="M969" s="85"/>
      <c r="N969" s="85"/>
      <c r="O969" s="109"/>
      <c r="P969" s="88" t="str">
        <f>IF(D:D&gt;800000000,_xlfn.XLOOKUP(B:B,DROPLIST!G:G,DROPLIST!H:H)&amp;RIGHT(C969,3)&amp;"-"&amp;RIGHT(D969,5),_xlfn.XLOOKUP(B:B,DROPLIST!G:G,DROPLIST!H:H)&amp;RIGHT(C969,3)&amp;"-"&amp;_xlfn.XLOOKUP(D:D,Tabela2[SAP Code],Tabela2[Coluna1]))</f>
        <v>-</v>
      </c>
      <c r="Q969" s="88" t="e">
        <f>_xlfn.XLOOKUP(B:B,DROPLIST!G:G,DROPLIST!H:H) &amp; RIGHT(C969,3) &amp; "-" &amp; RIGHT(D969,5) &amp; "-" &amp; IFERROR(LEFT(#REF!, FIND(" ",#REF!)-1),#REF!) &amp; "-" &amp; _xlfn.XLOOKUP(L:L,DROPLIST!D:D,DROPLIST!E:E)</f>
        <v>#REF!</v>
      </c>
      <c r="R969" s="88" t="str">
        <f>IF(N:N&lt;&gt;"APROVADO","N/A",IF(IFERROR(_xlfn.XLOOKUP(P:P,PROJETOS!A:A,PROJETOS!A:A),"INSERIR ID DE PROJETO")="INSERIR ID DE PROJETO","INSERIR ID DE PROJETO","PROJETO INSERIDO"))</f>
        <v>N/A</v>
      </c>
    </row>
    <row r="970" spans="1:18" ht="20.100000000000001" customHeight="1" thickTop="1" thickBot="1" x14ac:dyDescent="0.3">
      <c r="A970" s="109"/>
      <c r="B970" s="84"/>
      <c r="C970" s="84"/>
      <c r="D970" s="115"/>
      <c r="E970" s="132" cm="1">
        <f t="array" ref="E970">_xlfn.XLOOKUP(D970,Tabela2[[#All],[SAP Code]],Tabela2[[#All],[Supplier Name]])</f>
        <v>0</v>
      </c>
      <c r="F970" s="85"/>
      <c r="G970" s="120">
        <v>0</v>
      </c>
      <c r="H970" s="86"/>
      <c r="I970" s="86">
        <v>0</v>
      </c>
      <c r="J970" s="87">
        <f t="shared" si="40"/>
        <v>0</v>
      </c>
      <c r="K970" s="87">
        <f t="shared" ref="K970:K1033" si="41">IF(I970=0,H970,J970)</f>
        <v>0</v>
      </c>
      <c r="L970" s="85"/>
      <c r="M970" s="85"/>
      <c r="N970" s="85"/>
      <c r="O970" s="109"/>
      <c r="P970" s="88" t="str">
        <f>IF(D:D&gt;800000000,_xlfn.XLOOKUP(B:B,DROPLIST!G:G,DROPLIST!H:H)&amp;RIGHT(C970,3)&amp;"-"&amp;RIGHT(D970,5),_xlfn.XLOOKUP(B:B,DROPLIST!G:G,DROPLIST!H:H)&amp;RIGHT(C970,3)&amp;"-"&amp;_xlfn.XLOOKUP(D:D,Tabela2[SAP Code],Tabela2[Coluna1]))</f>
        <v>-</v>
      </c>
      <c r="Q970" s="88" t="e">
        <f>_xlfn.XLOOKUP(B:B,DROPLIST!G:G,DROPLIST!H:H) &amp; RIGHT(C970,3) &amp; "-" &amp; RIGHT(D970,5) &amp; "-" &amp; IFERROR(LEFT(#REF!, FIND(" ",#REF!)-1),#REF!) &amp; "-" &amp; _xlfn.XLOOKUP(L:L,DROPLIST!D:D,DROPLIST!E:E)</f>
        <v>#REF!</v>
      </c>
      <c r="R970" s="88" t="str">
        <f>IF(N:N&lt;&gt;"APROVADO","N/A",IF(IFERROR(_xlfn.XLOOKUP(P:P,PROJETOS!A:A,PROJETOS!A:A),"INSERIR ID DE PROJETO")="INSERIR ID DE PROJETO","INSERIR ID DE PROJETO","PROJETO INSERIDO"))</f>
        <v>N/A</v>
      </c>
    </row>
    <row r="971" spans="1:18" ht="20.100000000000001" customHeight="1" thickTop="1" thickBot="1" x14ac:dyDescent="0.3">
      <c r="A971" s="109"/>
      <c r="B971" s="84"/>
      <c r="C971" s="84"/>
      <c r="D971" s="115"/>
      <c r="E971" s="132" cm="1">
        <f t="array" ref="E971">_xlfn.XLOOKUP(D971,Tabela2[[#All],[SAP Code]],Tabela2[[#All],[Supplier Name]])</f>
        <v>0</v>
      </c>
      <c r="F971" s="85"/>
      <c r="G971" s="120">
        <v>0</v>
      </c>
      <c r="H971" s="86"/>
      <c r="I971" s="86">
        <v>0</v>
      </c>
      <c r="J971" s="87">
        <f t="shared" si="40"/>
        <v>0</v>
      </c>
      <c r="K971" s="87">
        <f t="shared" si="41"/>
        <v>0</v>
      </c>
      <c r="L971" s="85"/>
      <c r="M971" s="85"/>
      <c r="N971" s="85"/>
      <c r="O971" s="109"/>
      <c r="P971" s="88" t="str">
        <f>IF(D:D&gt;800000000,_xlfn.XLOOKUP(B:B,DROPLIST!G:G,DROPLIST!H:H)&amp;RIGHT(C971,3)&amp;"-"&amp;RIGHT(D971,5),_xlfn.XLOOKUP(B:B,DROPLIST!G:G,DROPLIST!H:H)&amp;RIGHT(C971,3)&amp;"-"&amp;_xlfn.XLOOKUP(D:D,Tabela2[SAP Code],Tabela2[Coluna1]))</f>
        <v>-</v>
      </c>
      <c r="Q971" s="88" t="e">
        <f>_xlfn.XLOOKUP(B:B,DROPLIST!G:G,DROPLIST!H:H) &amp; RIGHT(C971,3) &amp; "-" &amp; RIGHT(D971,5) &amp; "-" &amp; IFERROR(LEFT(#REF!, FIND(" ",#REF!)-1),#REF!) &amp; "-" &amp; _xlfn.XLOOKUP(L:L,DROPLIST!D:D,DROPLIST!E:E)</f>
        <v>#REF!</v>
      </c>
      <c r="R971" s="88" t="str">
        <f>IF(N:N&lt;&gt;"APROVADO","N/A",IF(IFERROR(_xlfn.XLOOKUP(P:P,PROJETOS!A:A,PROJETOS!A:A),"INSERIR ID DE PROJETO")="INSERIR ID DE PROJETO","INSERIR ID DE PROJETO","PROJETO INSERIDO"))</f>
        <v>N/A</v>
      </c>
    </row>
    <row r="972" spans="1:18" ht="20.100000000000001" customHeight="1" thickTop="1" thickBot="1" x14ac:dyDescent="0.3">
      <c r="A972" s="109"/>
      <c r="B972" s="84"/>
      <c r="C972" s="84"/>
      <c r="D972" s="115"/>
      <c r="E972" s="132" cm="1">
        <f t="array" ref="E972">_xlfn.XLOOKUP(D972,Tabela2[[#All],[SAP Code]],Tabela2[[#All],[Supplier Name]])</f>
        <v>0</v>
      </c>
      <c r="F972" s="85"/>
      <c r="G972" s="120">
        <v>0</v>
      </c>
      <c r="H972" s="86"/>
      <c r="I972" s="86">
        <v>0</v>
      </c>
      <c r="J972" s="87">
        <f t="shared" si="40"/>
        <v>0</v>
      </c>
      <c r="K972" s="87">
        <f t="shared" si="41"/>
        <v>0</v>
      </c>
      <c r="L972" s="85"/>
      <c r="M972" s="85"/>
      <c r="N972" s="85"/>
      <c r="O972" s="109"/>
      <c r="P972" s="88" t="str">
        <f>IF(D:D&gt;800000000,_xlfn.XLOOKUP(B:B,DROPLIST!G:G,DROPLIST!H:H)&amp;RIGHT(C972,3)&amp;"-"&amp;RIGHT(D972,5),_xlfn.XLOOKUP(B:B,DROPLIST!G:G,DROPLIST!H:H)&amp;RIGHT(C972,3)&amp;"-"&amp;_xlfn.XLOOKUP(D:D,Tabela2[SAP Code],Tabela2[Coluna1]))</f>
        <v>-</v>
      </c>
      <c r="Q972" s="88" t="e">
        <f>_xlfn.XLOOKUP(B:B,DROPLIST!G:G,DROPLIST!H:H) &amp; RIGHT(C972,3) &amp; "-" &amp; RIGHT(D972,5) &amp; "-" &amp; IFERROR(LEFT(#REF!, FIND(" ",#REF!)-1),#REF!) &amp; "-" &amp; _xlfn.XLOOKUP(L:L,DROPLIST!D:D,DROPLIST!E:E)</f>
        <v>#REF!</v>
      </c>
      <c r="R972" s="88" t="str">
        <f>IF(N:N&lt;&gt;"APROVADO","N/A",IF(IFERROR(_xlfn.XLOOKUP(P:P,PROJETOS!A:A,PROJETOS!A:A),"INSERIR ID DE PROJETO")="INSERIR ID DE PROJETO","INSERIR ID DE PROJETO","PROJETO INSERIDO"))</f>
        <v>N/A</v>
      </c>
    </row>
    <row r="973" spans="1:18" ht="20.100000000000001" customHeight="1" thickTop="1" thickBot="1" x14ac:dyDescent="0.3">
      <c r="A973" s="109"/>
      <c r="B973" s="84"/>
      <c r="C973" s="84"/>
      <c r="D973" s="115"/>
      <c r="E973" s="132" cm="1">
        <f t="array" ref="E973">_xlfn.XLOOKUP(D973,Tabela2[[#All],[SAP Code]],Tabela2[[#All],[Supplier Name]])</f>
        <v>0</v>
      </c>
      <c r="F973" s="85"/>
      <c r="G973" s="120">
        <v>0</v>
      </c>
      <c r="H973" s="86"/>
      <c r="I973" s="86">
        <v>0</v>
      </c>
      <c r="J973" s="87">
        <f t="shared" si="40"/>
        <v>0</v>
      </c>
      <c r="K973" s="87">
        <f t="shared" si="41"/>
        <v>0</v>
      </c>
      <c r="L973" s="85"/>
      <c r="M973" s="85"/>
      <c r="N973" s="85"/>
      <c r="O973" s="109"/>
      <c r="P973" s="88" t="str">
        <f>IF(D:D&gt;800000000,_xlfn.XLOOKUP(B:B,DROPLIST!G:G,DROPLIST!H:H)&amp;RIGHT(C973,3)&amp;"-"&amp;RIGHT(D973,5),_xlfn.XLOOKUP(B:B,DROPLIST!G:G,DROPLIST!H:H)&amp;RIGHT(C973,3)&amp;"-"&amp;_xlfn.XLOOKUP(D:D,Tabela2[SAP Code],Tabela2[Coluna1]))</f>
        <v>-</v>
      </c>
      <c r="Q973" s="88" t="e">
        <f>_xlfn.XLOOKUP(B:B,DROPLIST!G:G,DROPLIST!H:H) &amp; RIGHT(C973,3) &amp; "-" &amp; RIGHT(D973,5) &amp; "-" &amp; IFERROR(LEFT(#REF!, FIND(" ",#REF!)-1),#REF!) &amp; "-" &amp; _xlfn.XLOOKUP(L:L,DROPLIST!D:D,DROPLIST!E:E)</f>
        <v>#REF!</v>
      </c>
      <c r="R973" s="88" t="str">
        <f>IF(N:N&lt;&gt;"APROVADO","N/A",IF(IFERROR(_xlfn.XLOOKUP(P:P,PROJETOS!A:A,PROJETOS!A:A),"INSERIR ID DE PROJETO")="INSERIR ID DE PROJETO","INSERIR ID DE PROJETO","PROJETO INSERIDO"))</f>
        <v>N/A</v>
      </c>
    </row>
    <row r="974" spans="1:18" ht="20.100000000000001" customHeight="1" thickTop="1" thickBot="1" x14ac:dyDescent="0.3">
      <c r="A974" s="109"/>
      <c r="B974" s="84"/>
      <c r="C974" s="84"/>
      <c r="D974" s="115"/>
      <c r="E974" s="132" cm="1">
        <f t="array" ref="E974">_xlfn.XLOOKUP(D974,Tabela2[[#All],[SAP Code]],Tabela2[[#All],[Supplier Name]])</f>
        <v>0</v>
      </c>
      <c r="F974" s="85"/>
      <c r="G974" s="120">
        <v>0</v>
      </c>
      <c r="H974" s="86"/>
      <c r="I974" s="86">
        <v>0</v>
      </c>
      <c r="J974" s="87">
        <f t="shared" si="40"/>
        <v>0</v>
      </c>
      <c r="K974" s="87">
        <f t="shared" si="41"/>
        <v>0</v>
      </c>
      <c r="L974" s="85"/>
      <c r="M974" s="85"/>
      <c r="N974" s="85"/>
      <c r="O974" s="109"/>
      <c r="P974" s="88" t="str">
        <f>IF(D:D&gt;800000000,_xlfn.XLOOKUP(B:B,DROPLIST!G:G,DROPLIST!H:H)&amp;RIGHT(C974,3)&amp;"-"&amp;RIGHT(D974,5),_xlfn.XLOOKUP(B:B,DROPLIST!G:G,DROPLIST!H:H)&amp;RIGHT(C974,3)&amp;"-"&amp;_xlfn.XLOOKUP(D:D,Tabela2[SAP Code],Tabela2[Coluna1]))</f>
        <v>-</v>
      </c>
      <c r="Q974" s="88" t="e">
        <f>_xlfn.XLOOKUP(B:B,DROPLIST!G:G,DROPLIST!H:H) &amp; RIGHT(C974,3) &amp; "-" &amp; RIGHT(D974,5) &amp; "-" &amp; IFERROR(LEFT(#REF!, FIND(" ",#REF!)-1),#REF!) &amp; "-" &amp; _xlfn.XLOOKUP(L:L,DROPLIST!D:D,DROPLIST!E:E)</f>
        <v>#REF!</v>
      </c>
      <c r="R974" s="88" t="str">
        <f>IF(N:N&lt;&gt;"APROVADO","N/A",IF(IFERROR(_xlfn.XLOOKUP(P:P,PROJETOS!A:A,PROJETOS!A:A),"INSERIR ID DE PROJETO")="INSERIR ID DE PROJETO","INSERIR ID DE PROJETO","PROJETO INSERIDO"))</f>
        <v>N/A</v>
      </c>
    </row>
    <row r="975" spans="1:18" ht="20.100000000000001" customHeight="1" thickTop="1" thickBot="1" x14ac:dyDescent="0.3">
      <c r="A975" s="109"/>
      <c r="B975" s="84"/>
      <c r="C975" s="84"/>
      <c r="D975" s="115"/>
      <c r="E975" s="132" cm="1">
        <f t="array" ref="E975">_xlfn.XLOOKUP(D975,Tabela2[[#All],[SAP Code]],Tabela2[[#All],[Supplier Name]])</f>
        <v>0</v>
      </c>
      <c r="F975" s="85"/>
      <c r="G975" s="120">
        <v>0</v>
      </c>
      <c r="H975" s="86"/>
      <c r="I975" s="86">
        <v>0</v>
      </c>
      <c r="J975" s="87">
        <f t="shared" si="40"/>
        <v>0</v>
      </c>
      <c r="K975" s="87">
        <f t="shared" si="41"/>
        <v>0</v>
      </c>
      <c r="L975" s="85"/>
      <c r="M975" s="85"/>
      <c r="N975" s="85"/>
      <c r="O975" s="109"/>
      <c r="P975" s="88" t="str">
        <f>IF(D:D&gt;800000000,_xlfn.XLOOKUP(B:B,DROPLIST!G:G,DROPLIST!H:H)&amp;RIGHT(C975,3)&amp;"-"&amp;RIGHT(D975,5),_xlfn.XLOOKUP(B:B,DROPLIST!G:G,DROPLIST!H:H)&amp;RIGHT(C975,3)&amp;"-"&amp;_xlfn.XLOOKUP(D:D,Tabela2[SAP Code],Tabela2[Coluna1]))</f>
        <v>-</v>
      </c>
      <c r="Q975" s="88" t="e">
        <f>_xlfn.XLOOKUP(B:B,DROPLIST!G:G,DROPLIST!H:H) &amp; RIGHT(C975,3) &amp; "-" &amp; RIGHT(D975,5) &amp; "-" &amp; IFERROR(LEFT(#REF!, FIND(" ",#REF!)-1),#REF!) &amp; "-" &amp; _xlfn.XLOOKUP(L:L,DROPLIST!D:D,DROPLIST!E:E)</f>
        <v>#REF!</v>
      </c>
      <c r="R975" s="88" t="str">
        <f>IF(N:N&lt;&gt;"APROVADO","N/A",IF(IFERROR(_xlfn.XLOOKUP(P:P,PROJETOS!A:A,PROJETOS!A:A),"INSERIR ID DE PROJETO")="INSERIR ID DE PROJETO","INSERIR ID DE PROJETO","PROJETO INSERIDO"))</f>
        <v>N/A</v>
      </c>
    </row>
    <row r="976" spans="1:18" ht="20.100000000000001" customHeight="1" thickTop="1" thickBot="1" x14ac:dyDescent="0.3">
      <c r="A976" s="109"/>
      <c r="B976" s="84"/>
      <c r="C976" s="84"/>
      <c r="D976" s="115"/>
      <c r="E976" s="132" cm="1">
        <f t="array" ref="E976">_xlfn.XLOOKUP(D976,Tabela2[[#All],[SAP Code]],Tabela2[[#All],[Supplier Name]])</f>
        <v>0</v>
      </c>
      <c r="F976" s="85"/>
      <c r="G976" s="120">
        <v>0</v>
      </c>
      <c r="H976" s="86"/>
      <c r="I976" s="86">
        <v>0</v>
      </c>
      <c r="J976" s="87">
        <f t="shared" si="40"/>
        <v>0</v>
      </c>
      <c r="K976" s="87">
        <f t="shared" si="41"/>
        <v>0</v>
      </c>
      <c r="L976" s="85"/>
      <c r="M976" s="85"/>
      <c r="N976" s="85"/>
      <c r="O976" s="109"/>
      <c r="P976" s="88" t="str">
        <f>IF(D:D&gt;800000000,_xlfn.XLOOKUP(B:B,DROPLIST!G:G,DROPLIST!H:H)&amp;RIGHT(C976,3)&amp;"-"&amp;RIGHT(D976,5),_xlfn.XLOOKUP(B:B,DROPLIST!G:G,DROPLIST!H:H)&amp;RIGHT(C976,3)&amp;"-"&amp;_xlfn.XLOOKUP(D:D,Tabela2[SAP Code],Tabela2[Coluna1]))</f>
        <v>-</v>
      </c>
      <c r="Q976" s="88" t="e">
        <f>_xlfn.XLOOKUP(B:B,DROPLIST!G:G,DROPLIST!H:H) &amp; RIGHT(C976,3) &amp; "-" &amp; RIGHT(D976,5) &amp; "-" &amp; IFERROR(LEFT(#REF!, FIND(" ",#REF!)-1),#REF!) &amp; "-" &amp; _xlfn.XLOOKUP(L:L,DROPLIST!D:D,DROPLIST!E:E)</f>
        <v>#REF!</v>
      </c>
      <c r="R976" s="88" t="str">
        <f>IF(N:N&lt;&gt;"APROVADO","N/A",IF(IFERROR(_xlfn.XLOOKUP(P:P,PROJETOS!A:A,PROJETOS!A:A),"INSERIR ID DE PROJETO")="INSERIR ID DE PROJETO","INSERIR ID DE PROJETO","PROJETO INSERIDO"))</f>
        <v>N/A</v>
      </c>
    </row>
    <row r="977" spans="1:18" ht="20.100000000000001" customHeight="1" thickTop="1" thickBot="1" x14ac:dyDescent="0.3">
      <c r="A977" s="109"/>
      <c r="B977" s="84"/>
      <c r="C977" s="84"/>
      <c r="D977" s="115"/>
      <c r="E977" s="132" cm="1">
        <f t="array" ref="E977">_xlfn.XLOOKUP(D977,Tabela2[[#All],[SAP Code]],Tabela2[[#All],[Supplier Name]])</f>
        <v>0</v>
      </c>
      <c r="F977" s="85"/>
      <c r="G977" s="120">
        <v>0</v>
      </c>
      <c r="H977" s="86"/>
      <c r="I977" s="86">
        <v>0</v>
      </c>
      <c r="J977" s="87">
        <f t="shared" si="40"/>
        <v>0</v>
      </c>
      <c r="K977" s="87">
        <f t="shared" si="41"/>
        <v>0</v>
      </c>
      <c r="L977" s="85"/>
      <c r="M977" s="85"/>
      <c r="N977" s="85"/>
      <c r="O977" s="109"/>
      <c r="P977" s="88" t="str">
        <f>IF(D:D&gt;800000000,_xlfn.XLOOKUP(B:B,DROPLIST!G:G,DROPLIST!H:H)&amp;RIGHT(C977,3)&amp;"-"&amp;RIGHT(D977,5),_xlfn.XLOOKUP(B:B,DROPLIST!G:G,DROPLIST!H:H)&amp;RIGHT(C977,3)&amp;"-"&amp;_xlfn.XLOOKUP(D:D,Tabela2[SAP Code],Tabela2[Coluna1]))</f>
        <v>-</v>
      </c>
      <c r="Q977" s="88" t="e">
        <f>_xlfn.XLOOKUP(B:B,DROPLIST!G:G,DROPLIST!H:H) &amp; RIGHT(C977,3) &amp; "-" &amp; RIGHT(D977,5) &amp; "-" &amp; IFERROR(LEFT(#REF!, FIND(" ",#REF!)-1),#REF!) &amp; "-" &amp; _xlfn.XLOOKUP(L:L,DROPLIST!D:D,DROPLIST!E:E)</f>
        <v>#REF!</v>
      </c>
      <c r="R977" s="88" t="str">
        <f>IF(N:N&lt;&gt;"APROVADO","N/A",IF(IFERROR(_xlfn.XLOOKUP(P:P,PROJETOS!A:A,PROJETOS!A:A),"INSERIR ID DE PROJETO")="INSERIR ID DE PROJETO","INSERIR ID DE PROJETO","PROJETO INSERIDO"))</f>
        <v>N/A</v>
      </c>
    </row>
    <row r="978" spans="1:18" ht="20.100000000000001" customHeight="1" thickTop="1" thickBot="1" x14ac:dyDescent="0.3">
      <c r="A978" s="109"/>
      <c r="B978" s="84"/>
      <c r="C978" s="84"/>
      <c r="D978" s="115"/>
      <c r="E978" s="132" cm="1">
        <f t="array" ref="E978">_xlfn.XLOOKUP(D978,Tabela2[[#All],[SAP Code]],Tabela2[[#All],[Supplier Name]])</f>
        <v>0</v>
      </c>
      <c r="F978" s="85"/>
      <c r="G978" s="120">
        <v>0</v>
      </c>
      <c r="H978" s="86"/>
      <c r="I978" s="86">
        <v>0</v>
      </c>
      <c r="J978" s="87">
        <f t="shared" si="40"/>
        <v>0</v>
      </c>
      <c r="K978" s="87">
        <f t="shared" si="41"/>
        <v>0</v>
      </c>
      <c r="L978" s="85"/>
      <c r="M978" s="85"/>
      <c r="N978" s="85"/>
      <c r="O978" s="109"/>
      <c r="P978" s="88" t="str">
        <f>IF(D:D&gt;800000000,_xlfn.XLOOKUP(B:B,DROPLIST!G:G,DROPLIST!H:H)&amp;RIGHT(C978,3)&amp;"-"&amp;RIGHT(D978,5),_xlfn.XLOOKUP(B:B,DROPLIST!G:G,DROPLIST!H:H)&amp;RIGHT(C978,3)&amp;"-"&amp;_xlfn.XLOOKUP(D:D,Tabela2[SAP Code],Tabela2[Coluna1]))</f>
        <v>-</v>
      </c>
      <c r="Q978" s="88" t="e">
        <f>_xlfn.XLOOKUP(B:B,DROPLIST!G:G,DROPLIST!H:H) &amp; RIGHT(C978,3) &amp; "-" &amp; RIGHT(D978,5) &amp; "-" &amp; IFERROR(LEFT(#REF!, FIND(" ",#REF!)-1),#REF!) &amp; "-" &amp; _xlfn.XLOOKUP(L:L,DROPLIST!D:D,DROPLIST!E:E)</f>
        <v>#REF!</v>
      </c>
      <c r="R978" s="88" t="str">
        <f>IF(N:N&lt;&gt;"APROVADO","N/A",IF(IFERROR(_xlfn.XLOOKUP(P:P,PROJETOS!A:A,PROJETOS!A:A),"INSERIR ID DE PROJETO")="INSERIR ID DE PROJETO","INSERIR ID DE PROJETO","PROJETO INSERIDO"))</f>
        <v>N/A</v>
      </c>
    </row>
    <row r="979" spans="1:18" ht="20.100000000000001" customHeight="1" thickTop="1" thickBot="1" x14ac:dyDescent="0.3">
      <c r="A979" s="109"/>
      <c r="B979" s="84"/>
      <c r="C979" s="84"/>
      <c r="D979" s="115"/>
      <c r="E979" s="132" cm="1">
        <f t="array" ref="E979">_xlfn.XLOOKUP(D979,Tabela2[[#All],[SAP Code]],Tabela2[[#All],[Supplier Name]])</f>
        <v>0</v>
      </c>
      <c r="F979" s="85"/>
      <c r="G979" s="120">
        <v>0</v>
      </c>
      <c r="H979" s="86"/>
      <c r="I979" s="86">
        <v>0</v>
      </c>
      <c r="J979" s="87">
        <f t="shared" si="40"/>
        <v>0</v>
      </c>
      <c r="K979" s="87">
        <f t="shared" si="41"/>
        <v>0</v>
      </c>
      <c r="L979" s="85"/>
      <c r="M979" s="85"/>
      <c r="N979" s="85"/>
      <c r="O979" s="109"/>
      <c r="P979" s="88" t="str">
        <f>IF(D:D&gt;800000000,_xlfn.XLOOKUP(B:B,DROPLIST!G:G,DROPLIST!H:H)&amp;RIGHT(C979,3)&amp;"-"&amp;RIGHT(D979,5),_xlfn.XLOOKUP(B:B,DROPLIST!G:G,DROPLIST!H:H)&amp;RIGHT(C979,3)&amp;"-"&amp;_xlfn.XLOOKUP(D:D,Tabela2[SAP Code],Tabela2[Coluna1]))</f>
        <v>-</v>
      </c>
      <c r="Q979" s="88" t="e">
        <f>_xlfn.XLOOKUP(B:B,DROPLIST!G:G,DROPLIST!H:H) &amp; RIGHT(C979,3) &amp; "-" &amp; RIGHT(D979,5) &amp; "-" &amp; IFERROR(LEFT(#REF!, FIND(" ",#REF!)-1),#REF!) &amp; "-" &amp; _xlfn.XLOOKUP(L:L,DROPLIST!D:D,DROPLIST!E:E)</f>
        <v>#REF!</v>
      </c>
      <c r="R979" s="88" t="str">
        <f>IF(N:N&lt;&gt;"APROVADO","N/A",IF(IFERROR(_xlfn.XLOOKUP(P:P,PROJETOS!A:A,PROJETOS!A:A),"INSERIR ID DE PROJETO")="INSERIR ID DE PROJETO","INSERIR ID DE PROJETO","PROJETO INSERIDO"))</f>
        <v>N/A</v>
      </c>
    </row>
    <row r="980" spans="1:18" ht="20.100000000000001" customHeight="1" thickTop="1" thickBot="1" x14ac:dyDescent="0.3">
      <c r="A980" s="109"/>
      <c r="B980" s="84"/>
      <c r="C980" s="84"/>
      <c r="D980" s="115"/>
      <c r="E980" s="132" cm="1">
        <f t="array" ref="E980">_xlfn.XLOOKUP(D980,Tabela2[[#All],[SAP Code]],Tabela2[[#All],[Supplier Name]])</f>
        <v>0</v>
      </c>
      <c r="F980" s="85"/>
      <c r="G980" s="120">
        <v>0</v>
      </c>
      <c r="H980" s="86"/>
      <c r="I980" s="86">
        <v>0</v>
      </c>
      <c r="J980" s="87">
        <f t="shared" si="40"/>
        <v>0</v>
      </c>
      <c r="K980" s="87">
        <f t="shared" si="41"/>
        <v>0</v>
      </c>
      <c r="L980" s="85"/>
      <c r="M980" s="85"/>
      <c r="N980" s="85"/>
      <c r="O980" s="109"/>
      <c r="P980" s="88" t="str">
        <f>IF(D:D&gt;800000000,_xlfn.XLOOKUP(B:B,DROPLIST!G:G,DROPLIST!H:H)&amp;RIGHT(C980,3)&amp;"-"&amp;RIGHT(D980,5),_xlfn.XLOOKUP(B:B,DROPLIST!G:G,DROPLIST!H:H)&amp;RIGHT(C980,3)&amp;"-"&amp;_xlfn.XLOOKUP(D:D,Tabela2[SAP Code],Tabela2[Coluna1]))</f>
        <v>-</v>
      </c>
      <c r="Q980" s="88" t="e">
        <f>_xlfn.XLOOKUP(B:B,DROPLIST!G:G,DROPLIST!H:H) &amp; RIGHT(C980,3) &amp; "-" &amp; RIGHT(D980,5) &amp; "-" &amp; IFERROR(LEFT(#REF!, FIND(" ",#REF!)-1),#REF!) &amp; "-" &amp; _xlfn.XLOOKUP(L:L,DROPLIST!D:D,DROPLIST!E:E)</f>
        <v>#REF!</v>
      </c>
      <c r="R980" s="88" t="str">
        <f>IF(N:N&lt;&gt;"APROVADO","N/A",IF(IFERROR(_xlfn.XLOOKUP(P:P,PROJETOS!A:A,PROJETOS!A:A),"INSERIR ID DE PROJETO")="INSERIR ID DE PROJETO","INSERIR ID DE PROJETO","PROJETO INSERIDO"))</f>
        <v>N/A</v>
      </c>
    </row>
    <row r="981" spans="1:18" ht="20.100000000000001" customHeight="1" thickTop="1" thickBot="1" x14ac:dyDescent="0.3">
      <c r="A981" s="109"/>
      <c r="B981" s="84"/>
      <c r="C981" s="84"/>
      <c r="D981" s="115"/>
      <c r="E981" s="132" cm="1">
        <f t="array" ref="E981">_xlfn.XLOOKUP(D981,Tabela2[[#All],[SAP Code]],Tabela2[[#All],[Supplier Name]])</f>
        <v>0</v>
      </c>
      <c r="F981" s="85"/>
      <c r="G981" s="120">
        <v>0</v>
      </c>
      <c r="H981" s="86"/>
      <c r="I981" s="86">
        <v>0</v>
      </c>
      <c r="J981" s="87">
        <f t="shared" si="40"/>
        <v>0</v>
      </c>
      <c r="K981" s="87">
        <f t="shared" si="41"/>
        <v>0</v>
      </c>
      <c r="L981" s="85"/>
      <c r="M981" s="85"/>
      <c r="N981" s="85"/>
      <c r="O981" s="109"/>
      <c r="P981" s="88" t="str">
        <f>IF(D:D&gt;800000000,_xlfn.XLOOKUP(B:B,DROPLIST!G:G,DROPLIST!H:H)&amp;RIGHT(C981,3)&amp;"-"&amp;RIGHT(D981,5),_xlfn.XLOOKUP(B:B,DROPLIST!G:G,DROPLIST!H:H)&amp;RIGHT(C981,3)&amp;"-"&amp;_xlfn.XLOOKUP(D:D,Tabela2[SAP Code],Tabela2[Coluna1]))</f>
        <v>-</v>
      </c>
      <c r="Q981" s="88" t="e">
        <f>_xlfn.XLOOKUP(B:B,DROPLIST!G:G,DROPLIST!H:H) &amp; RIGHT(C981,3) &amp; "-" &amp; RIGHT(D981,5) &amp; "-" &amp; IFERROR(LEFT(#REF!, FIND(" ",#REF!)-1),#REF!) &amp; "-" &amp; _xlfn.XLOOKUP(L:L,DROPLIST!D:D,DROPLIST!E:E)</f>
        <v>#REF!</v>
      </c>
      <c r="R981" s="88" t="str">
        <f>IF(N:N&lt;&gt;"APROVADO","N/A",IF(IFERROR(_xlfn.XLOOKUP(P:P,PROJETOS!A:A,PROJETOS!A:A),"INSERIR ID DE PROJETO")="INSERIR ID DE PROJETO","INSERIR ID DE PROJETO","PROJETO INSERIDO"))</f>
        <v>N/A</v>
      </c>
    </row>
    <row r="982" spans="1:18" ht="20.100000000000001" customHeight="1" thickTop="1" thickBot="1" x14ac:dyDescent="0.3">
      <c r="A982" s="109"/>
      <c r="B982" s="84"/>
      <c r="C982" s="84"/>
      <c r="D982" s="115"/>
      <c r="E982" s="132" cm="1">
        <f t="array" ref="E982">_xlfn.XLOOKUP(D982,Tabela2[[#All],[SAP Code]],Tabela2[[#All],[Supplier Name]])</f>
        <v>0</v>
      </c>
      <c r="F982" s="85"/>
      <c r="G982" s="120">
        <v>0</v>
      </c>
      <c r="H982" s="86"/>
      <c r="I982" s="86">
        <v>0</v>
      </c>
      <c r="J982" s="87">
        <f t="shared" si="40"/>
        <v>0</v>
      </c>
      <c r="K982" s="87">
        <f t="shared" si="41"/>
        <v>0</v>
      </c>
      <c r="L982" s="85"/>
      <c r="M982" s="85"/>
      <c r="N982" s="85"/>
      <c r="O982" s="109"/>
      <c r="P982" s="88" t="str">
        <f>IF(D:D&gt;800000000,_xlfn.XLOOKUP(B:B,DROPLIST!G:G,DROPLIST!H:H)&amp;RIGHT(C982,3)&amp;"-"&amp;RIGHT(D982,5),_xlfn.XLOOKUP(B:B,DROPLIST!G:G,DROPLIST!H:H)&amp;RIGHT(C982,3)&amp;"-"&amp;_xlfn.XLOOKUP(D:D,Tabela2[SAP Code],Tabela2[Coluna1]))</f>
        <v>-</v>
      </c>
      <c r="Q982" s="88" t="e">
        <f>_xlfn.XLOOKUP(B:B,DROPLIST!G:G,DROPLIST!H:H) &amp; RIGHT(C982,3) &amp; "-" &amp; RIGHT(D982,5) &amp; "-" &amp; IFERROR(LEFT(#REF!, FIND(" ",#REF!)-1),#REF!) &amp; "-" &amp; _xlfn.XLOOKUP(L:L,DROPLIST!D:D,DROPLIST!E:E)</f>
        <v>#REF!</v>
      </c>
      <c r="R982" s="88" t="str">
        <f>IF(N:N&lt;&gt;"APROVADO","N/A",IF(IFERROR(_xlfn.XLOOKUP(P:P,PROJETOS!A:A,PROJETOS!A:A),"INSERIR ID DE PROJETO")="INSERIR ID DE PROJETO","INSERIR ID DE PROJETO","PROJETO INSERIDO"))</f>
        <v>N/A</v>
      </c>
    </row>
    <row r="983" spans="1:18" ht="20.100000000000001" customHeight="1" thickTop="1" thickBot="1" x14ac:dyDescent="0.3">
      <c r="A983" s="109"/>
      <c r="B983" s="84"/>
      <c r="C983" s="84"/>
      <c r="D983" s="115"/>
      <c r="E983" s="132" cm="1">
        <f t="array" ref="E983">_xlfn.XLOOKUP(D983,Tabela2[[#All],[SAP Code]],Tabela2[[#All],[Supplier Name]])</f>
        <v>0</v>
      </c>
      <c r="F983" s="85"/>
      <c r="G983" s="120">
        <v>0</v>
      </c>
      <c r="H983" s="86"/>
      <c r="I983" s="86">
        <v>0</v>
      </c>
      <c r="J983" s="87">
        <f t="shared" si="40"/>
        <v>0</v>
      </c>
      <c r="K983" s="87">
        <f t="shared" si="41"/>
        <v>0</v>
      </c>
      <c r="L983" s="85"/>
      <c r="M983" s="85"/>
      <c r="N983" s="85"/>
      <c r="O983" s="109"/>
      <c r="P983" s="88" t="str">
        <f>IF(D:D&gt;800000000,_xlfn.XLOOKUP(B:B,DROPLIST!G:G,DROPLIST!H:H)&amp;RIGHT(C983,3)&amp;"-"&amp;RIGHT(D983,5),_xlfn.XLOOKUP(B:B,DROPLIST!G:G,DROPLIST!H:H)&amp;RIGHT(C983,3)&amp;"-"&amp;_xlfn.XLOOKUP(D:D,Tabela2[SAP Code],Tabela2[Coluna1]))</f>
        <v>-</v>
      </c>
      <c r="Q983" s="88" t="e">
        <f>_xlfn.XLOOKUP(B:B,DROPLIST!G:G,DROPLIST!H:H) &amp; RIGHT(C983,3) &amp; "-" &amp; RIGHT(D983,5) &amp; "-" &amp; IFERROR(LEFT(#REF!, FIND(" ",#REF!)-1),#REF!) &amp; "-" &amp; _xlfn.XLOOKUP(L:L,DROPLIST!D:D,DROPLIST!E:E)</f>
        <v>#REF!</v>
      </c>
      <c r="R983" s="88" t="str">
        <f>IF(N:N&lt;&gt;"APROVADO","N/A",IF(IFERROR(_xlfn.XLOOKUP(P:P,PROJETOS!A:A,PROJETOS!A:A),"INSERIR ID DE PROJETO")="INSERIR ID DE PROJETO","INSERIR ID DE PROJETO","PROJETO INSERIDO"))</f>
        <v>N/A</v>
      </c>
    </row>
    <row r="984" spans="1:18" ht="20.100000000000001" customHeight="1" thickTop="1" thickBot="1" x14ac:dyDescent="0.3">
      <c r="A984" s="109"/>
      <c r="B984" s="84"/>
      <c r="C984" s="84"/>
      <c r="D984" s="115"/>
      <c r="E984" s="132" cm="1">
        <f t="array" ref="E984">_xlfn.XLOOKUP(D984,Tabela2[[#All],[SAP Code]],Tabela2[[#All],[Supplier Name]])</f>
        <v>0</v>
      </c>
      <c r="F984" s="85"/>
      <c r="G984" s="120">
        <v>0</v>
      </c>
      <c r="H984" s="86"/>
      <c r="I984" s="86">
        <v>0</v>
      </c>
      <c r="J984" s="87">
        <f t="shared" si="40"/>
        <v>0</v>
      </c>
      <c r="K984" s="87">
        <f t="shared" si="41"/>
        <v>0</v>
      </c>
      <c r="L984" s="85"/>
      <c r="M984" s="85"/>
      <c r="N984" s="85"/>
      <c r="O984" s="109"/>
      <c r="P984" s="88" t="str">
        <f>IF(D:D&gt;800000000,_xlfn.XLOOKUP(B:B,DROPLIST!G:G,DROPLIST!H:H)&amp;RIGHT(C984,3)&amp;"-"&amp;RIGHT(D984,5),_xlfn.XLOOKUP(B:B,DROPLIST!G:G,DROPLIST!H:H)&amp;RIGHT(C984,3)&amp;"-"&amp;_xlfn.XLOOKUP(D:D,Tabela2[SAP Code],Tabela2[Coluna1]))</f>
        <v>-</v>
      </c>
      <c r="Q984" s="88" t="e">
        <f>_xlfn.XLOOKUP(B:B,DROPLIST!G:G,DROPLIST!H:H) &amp; RIGHT(C984,3) &amp; "-" &amp; RIGHT(D984,5) &amp; "-" &amp; IFERROR(LEFT(#REF!, FIND(" ",#REF!)-1),#REF!) &amp; "-" &amp; _xlfn.XLOOKUP(L:L,DROPLIST!D:D,DROPLIST!E:E)</f>
        <v>#REF!</v>
      </c>
      <c r="R984" s="88" t="str">
        <f>IF(N:N&lt;&gt;"APROVADO","N/A",IF(IFERROR(_xlfn.XLOOKUP(P:P,PROJETOS!A:A,PROJETOS!A:A),"INSERIR ID DE PROJETO")="INSERIR ID DE PROJETO","INSERIR ID DE PROJETO","PROJETO INSERIDO"))</f>
        <v>N/A</v>
      </c>
    </row>
    <row r="985" spans="1:18" ht="20.100000000000001" customHeight="1" thickTop="1" thickBot="1" x14ac:dyDescent="0.3">
      <c r="A985" s="109"/>
      <c r="B985" s="84"/>
      <c r="C985" s="84"/>
      <c r="D985" s="115"/>
      <c r="E985" s="132" cm="1">
        <f t="array" ref="E985">_xlfn.XLOOKUP(D985,Tabela2[[#All],[SAP Code]],Tabela2[[#All],[Supplier Name]])</f>
        <v>0</v>
      </c>
      <c r="F985" s="85"/>
      <c r="G985" s="120">
        <v>0</v>
      </c>
      <c r="H985" s="86"/>
      <c r="I985" s="86">
        <v>0</v>
      </c>
      <c r="J985" s="87">
        <f t="shared" si="40"/>
        <v>0</v>
      </c>
      <c r="K985" s="87">
        <f t="shared" si="41"/>
        <v>0</v>
      </c>
      <c r="L985" s="85"/>
      <c r="M985" s="85"/>
      <c r="N985" s="85"/>
      <c r="O985" s="109"/>
      <c r="P985" s="88" t="str">
        <f>IF(D:D&gt;800000000,_xlfn.XLOOKUP(B:B,DROPLIST!G:G,DROPLIST!H:H)&amp;RIGHT(C985,3)&amp;"-"&amp;RIGHT(D985,5),_xlfn.XLOOKUP(B:B,DROPLIST!G:G,DROPLIST!H:H)&amp;RIGHT(C985,3)&amp;"-"&amp;_xlfn.XLOOKUP(D:D,Tabela2[SAP Code],Tabela2[Coluna1]))</f>
        <v>-</v>
      </c>
      <c r="Q985" s="88" t="e">
        <f>_xlfn.XLOOKUP(B:B,DROPLIST!G:G,DROPLIST!H:H) &amp; RIGHT(C985,3) &amp; "-" &amp; RIGHT(D985,5) &amp; "-" &amp; IFERROR(LEFT(#REF!, FIND(" ",#REF!)-1),#REF!) &amp; "-" &amp; _xlfn.XLOOKUP(L:L,DROPLIST!D:D,DROPLIST!E:E)</f>
        <v>#REF!</v>
      </c>
      <c r="R985" s="88" t="str">
        <f>IF(N:N&lt;&gt;"APROVADO","N/A",IF(IFERROR(_xlfn.XLOOKUP(P:P,PROJETOS!A:A,PROJETOS!A:A),"INSERIR ID DE PROJETO")="INSERIR ID DE PROJETO","INSERIR ID DE PROJETO","PROJETO INSERIDO"))</f>
        <v>N/A</v>
      </c>
    </row>
    <row r="986" spans="1:18" ht="20.100000000000001" customHeight="1" thickTop="1" thickBot="1" x14ac:dyDescent="0.3">
      <c r="A986" s="109"/>
      <c r="B986" s="84"/>
      <c r="C986" s="84"/>
      <c r="D986" s="115"/>
      <c r="E986" s="132" cm="1">
        <f t="array" ref="E986">_xlfn.XLOOKUP(D986,Tabela2[[#All],[SAP Code]],Tabela2[[#All],[Supplier Name]])</f>
        <v>0</v>
      </c>
      <c r="F986" s="85"/>
      <c r="G986" s="120">
        <v>0</v>
      </c>
      <c r="H986" s="86"/>
      <c r="I986" s="86">
        <v>0</v>
      </c>
      <c r="J986" s="87">
        <f t="shared" si="40"/>
        <v>0</v>
      </c>
      <c r="K986" s="87">
        <f t="shared" si="41"/>
        <v>0</v>
      </c>
      <c r="L986" s="85"/>
      <c r="M986" s="85"/>
      <c r="N986" s="85"/>
      <c r="O986" s="109"/>
      <c r="P986" s="88" t="str">
        <f>IF(D:D&gt;800000000,_xlfn.XLOOKUP(B:B,DROPLIST!G:G,DROPLIST!H:H)&amp;RIGHT(C986,3)&amp;"-"&amp;RIGHT(D986,5),_xlfn.XLOOKUP(B:B,DROPLIST!G:G,DROPLIST!H:H)&amp;RIGHT(C986,3)&amp;"-"&amp;_xlfn.XLOOKUP(D:D,Tabela2[SAP Code],Tabela2[Coluna1]))</f>
        <v>-</v>
      </c>
      <c r="Q986" s="88" t="e">
        <f>_xlfn.XLOOKUP(B:B,DROPLIST!G:G,DROPLIST!H:H) &amp; RIGHT(C986,3) &amp; "-" &amp; RIGHT(D986,5) &amp; "-" &amp; IFERROR(LEFT(#REF!, FIND(" ",#REF!)-1),#REF!) &amp; "-" &amp; _xlfn.XLOOKUP(L:L,DROPLIST!D:D,DROPLIST!E:E)</f>
        <v>#REF!</v>
      </c>
      <c r="R986" s="88" t="str">
        <f>IF(N:N&lt;&gt;"APROVADO","N/A",IF(IFERROR(_xlfn.XLOOKUP(P:P,PROJETOS!A:A,PROJETOS!A:A),"INSERIR ID DE PROJETO")="INSERIR ID DE PROJETO","INSERIR ID DE PROJETO","PROJETO INSERIDO"))</f>
        <v>N/A</v>
      </c>
    </row>
    <row r="987" spans="1:18" ht="20.100000000000001" customHeight="1" thickTop="1" thickBot="1" x14ac:dyDescent="0.3">
      <c r="A987" s="109"/>
      <c r="B987" s="84"/>
      <c r="C987" s="84"/>
      <c r="D987" s="115"/>
      <c r="E987" s="132" cm="1">
        <f t="array" ref="E987">_xlfn.XLOOKUP(D987,Tabela2[[#All],[SAP Code]],Tabela2[[#All],[Supplier Name]])</f>
        <v>0</v>
      </c>
      <c r="F987" s="85"/>
      <c r="G987" s="120">
        <v>0</v>
      </c>
      <c r="H987" s="86"/>
      <c r="I987" s="86">
        <v>0</v>
      </c>
      <c r="J987" s="87">
        <f t="shared" si="40"/>
        <v>0</v>
      </c>
      <c r="K987" s="87">
        <f t="shared" si="41"/>
        <v>0</v>
      </c>
      <c r="L987" s="85"/>
      <c r="M987" s="85"/>
      <c r="N987" s="85"/>
      <c r="O987" s="109"/>
      <c r="P987" s="88" t="str">
        <f>IF(D:D&gt;800000000,_xlfn.XLOOKUP(B:B,DROPLIST!G:G,DROPLIST!H:H)&amp;RIGHT(C987,3)&amp;"-"&amp;RIGHT(D987,5),_xlfn.XLOOKUP(B:B,DROPLIST!G:G,DROPLIST!H:H)&amp;RIGHT(C987,3)&amp;"-"&amp;_xlfn.XLOOKUP(D:D,Tabela2[SAP Code],Tabela2[Coluna1]))</f>
        <v>-</v>
      </c>
      <c r="Q987" s="88" t="e">
        <f>_xlfn.XLOOKUP(B:B,DROPLIST!G:G,DROPLIST!H:H) &amp; RIGHT(C987,3) &amp; "-" &amp; RIGHT(D987,5) &amp; "-" &amp; IFERROR(LEFT(#REF!, FIND(" ",#REF!)-1),#REF!) &amp; "-" &amp; _xlfn.XLOOKUP(L:L,DROPLIST!D:D,DROPLIST!E:E)</f>
        <v>#REF!</v>
      </c>
      <c r="R987" s="88" t="str">
        <f>IF(N:N&lt;&gt;"APROVADO","N/A",IF(IFERROR(_xlfn.XLOOKUP(P:P,PROJETOS!A:A,PROJETOS!A:A),"INSERIR ID DE PROJETO")="INSERIR ID DE PROJETO","INSERIR ID DE PROJETO","PROJETO INSERIDO"))</f>
        <v>N/A</v>
      </c>
    </row>
    <row r="988" spans="1:18" ht="20.100000000000001" customHeight="1" thickTop="1" thickBot="1" x14ac:dyDescent="0.3">
      <c r="A988" s="109"/>
      <c r="B988" s="84"/>
      <c r="C988" s="84"/>
      <c r="D988" s="115"/>
      <c r="E988" s="132" cm="1">
        <f t="array" ref="E988">_xlfn.XLOOKUP(D988,Tabela2[[#All],[SAP Code]],Tabela2[[#All],[Supplier Name]])</f>
        <v>0</v>
      </c>
      <c r="F988" s="85"/>
      <c r="G988" s="120">
        <v>0</v>
      </c>
      <c r="H988" s="86"/>
      <c r="I988" s="86">
        <v>0</v>
      </c>
      <c r="J988" s="87">
        <f t="shared" si="40"/>
        <v>0</v>
      </c>
      <c r="K988" s="87">
        <f t="shared" si="41"/>
        <v>0</v>
      </c>
      <c r="L988" s="85"/>
      <c r="M988" s="85"/>
      <c r="N988" s="85"/>
      <c r="O988" s="109"/>
      <c r="P988" s="88" t="str">
        <f>IF(D:D&gt;800000000,_xlfn.XLOOKUP(B:B,DROPLIST!G:G,DROPLIST!H:H)&amp;RIGHT(C988,3)&amp;"-"&amp;RIGHT(D988,5),_xlfn.XLOOKUP(B:B,DROPLIST!G:G,DROPLIST!H:H)&amp;RIGHT(C988,3)&amp;"-"&amp;_xlfn.XLOOKUP(D:D,Tabela2[SAP Code],Tabela2[Coluna1]))</f>
        <v>-</v>
      </c>
      <c r="Q988" s="88" t="e">
        <f>_xlfn.XLOOKUP(B:B,DROPLIST!G:G,DROPLIST!H:H) &amp; RIGHT(C988,3) &amp; "-" &amp; RIGHT(D988,5) &amp; "-" &amp; IFERROR(LEFT(#REF!, FIND(" ",#REF!)-1),#REF!) &amp; "-" &amp; _xlfn.XLOOKUP(L:L,DROPLIST!D:D,DROPLIST!E:E)</f>
        <v>#REF!</v>
      </c>
      <c r="R988" s="88" t="str">
        <f>IF(N:N&lt;&gt;"APROVADO","N/A",IF(IFERROR(_xlfn.XLOOKUP(P:P,PROJETOS!A:A,PROJETOS!A:A),"INSERIR ID DE PROJETO")="INSERIR ID DE PROJETO","INSERIR ID DE PROJETO","PROJETO INSERIDO"))</f>
        <v>N/A</v>
      </c>
    </row>
    <row r="989" spans="1:18" ht="20.100000000000001" customHeight="1" thickTop="1" thickBot="1" x14ac:dyDescent="0.3">
      <c r="A989" s="109"/>
      <c r="B989" s="84"/>
      <c r="C989" s="84"/>
      <c r="D989" s="115"/>
      <c r="E989" s="132" cm="1">
        <f t="array" ref="E989">_xlfn.XLOOKUP(D989,Tabela2[[#All],[SAP Code]],Tabela2[[#All],[Supplier Name]])</f>
        <v>0</v>
      </c>
      <c r="F989" s="85"/>
      <c r="G989" s="120">
        <v>0</v>
      </c>
      <c r="H989" s="86"/>
      <c r="I989" s="86">
        <v>0</v>
      </c>
      <c r="J989" s="87">
        <f t="shared" si="40"/>
        <v>0</v>
      </c>
      <c r="K989" s="87">
        <f t="shared" si="41"/>
        <v>0</v>
      </c>
      <c r="L989" s="85"/>
      <c r="M989" s="85"/>
      <c r="N989" s="85"/>
      <c r="O989" s="109"/>
      <c r="P989" s="88" t="str">
        <f>IF(D:D&gt;800000000,_xlfn.XLOOKUP(B:B,DROPLIST!G:G,DROPLIST!H:H)&amp;RIGHT(C989,3)&amp;"-"&amp;RIGHT(D989,5),_xlfn.XLOOKUP(B:B,DROPLIST!G:G,DROPLIST!H:H)&amp;RIGHT(C989,3)&amp;"-"&amp;_xlfn.XLOOKUP(D:D,Tabela2[SAP Code],Tabela2[Coluna1]))</f>
        <v>-</v>
      </c>
      <c r="Q989" s="88" t="e">
        <f>_xlfn.XLOOKUP(B:B,DROPLIST!G:G,DROPLIST!H:H) &amp; RIGHT(C989,3) &amp; "-" &amp; RIGHT(D989,5) &amp; "-" &amp; IFERROR(LEFT(#REF!, FIND(" ",#REF!)-1),#REF!) &amp; "-" &amp; _xlfn.XLOOKUP(L:L,DROPLIST!D:D,DROPLIST!E:E)</f>
        <v>#REF!</v>
      </c>
      <c r="R989" s="88" t="str">
        <f>IF(N:N&lt;&gt;"APROVADO","N/A",IF(IFERROR(_xlfn.XLOOKUP(P:P,PROJETOS!A:A,PROJETOS!A:A),"INSERIR ID DE PROJETO")="INSERIR ID DE PROJETO","INSERIR ID DE PROJETO","PROJETO INSERIDO"))</f>
        <v>N/A</v>
      </c>
    </row>
    <row r="990" spans="1:18" ht="20.100000000000001" customHeight="1" thickTop="1" thickBot="1" x14ac:dyDescent="0.3">
      <c r="A990" s="109"/>
      <c r="B990" s="84"/>
      <c r="C990" s="84"/>
      <c r="D990" s="115"/>
      <c r="E990" s="132" cm="1">
        <f t="array" ref="E990">_xlfn.XLOOKUP(D990,Tabela2[[#All],[SAP Code]],Tabela2[[#All],[Supplier Name]])</f>
        <v>0</v>
      </c>
      <c r="F990" s="85"/>
      <c r="G990" s="120">
        <v>0</v>
      </c>
      <c r="H990" s="86"/>
      <c r="I990" s="86">
        <v>0</v>
      </c>
      <c r="J990" s="87">
        <f t="shared" si="40"/>
        <v>0</v>
      </c>
      <c r="K990" s="87">
        <f t="shared" si="41"/>
        <v>0</v>
      </c>
      <c r="L990" s="85"/>
      <c r="M990" s="85"/>
      <c r="N990" s="85"/>
      <c r="O990" s="109"/>
      <c r="P990" s="88" t="str">
        <f>IF(D:D&gt;800000000,_xlfn.XLOOKUP(B:B,DROPLIST!G:G,DROPLIST!H:H)&amp;RIGHT(C990,3)&amp;"-"&amp;RIGHT(D990,5),_xlfn.XLOOKUP(B:B,DROPLIST!G:G,DROPLIST!H:H)&amp;RIGHT(C990,3)&amp;"-"&amp;_xlfn.XLOOKUP(D:D,Tabela2[SAP Code],Tabela2[Coluna1]))</f>
        <v>-</v>
      </c>
      <c r="Q990" s="88" t="e">
        <f>_xlfn.XLOOKUP(B:B,DROPLIST!G:G,DROPLIST!H:H) &amp; RIGHT(C990,3) &amp; "-" &amp; RIGHT(D990,5) &amp; "-" &amp; IFERROR(LEFT(#REF!, FIND(" ",#REF!)-1),#REF!) &amp; "-" &amp; _xlfn.XLOOKUP(L:L,DROPLIST!D:D,DROPLIST!E:E)</f>
        <v>#REF!</v>
      </c>
      <c r="R990" s="88" t="str">
        <f>IF(N:N&lt;&gt;"APROVADO","N/A",IF(IFERROR(_xlfn.XLOOKUP(P:P,PROJETOS!A:A,PROJETOS!A:A),"INSERIR ID DE PROJETO")="INSERIR ID DE PROJETO","INSERIR ID DE PROJETO","PROJETO INSERIDO"))</f>
        <v>N/A</v>
      </c>
    </row>
    <row r="991" spans="1:18" ht="20.100000000000001" customHeight="1" thickTop="1" thickBot="1" x14ac:dyDescent="0.3">
      <c r="A991" s="109"/>
      <c r="B991" s="84"/>
      <c r="C991" s="84"/>
      <c r="D991" s="115"/>
      <c r="E991" s="132" cm="1">
        <f t="array" ref="E991">_xlfn.XLOOKUP(D991,Tabela2[[#All],[SAP Code]],Tabela2[[#All],[Supplier Name]])</f>
        <v>0</v>
      </c>
      <c r="F991" s="85"/>
      <c r="G991" s="120">
        <v>0</v>
      </c>
      <c r="H991" s="86"/>
      <c r="I991" s="86">
        <v>0</v>
      </c>
      <c r="J991" s="87">
        <f t="shared" si="40"/>
        <v>0</v>
      </c>
      <c r="K991" s="87">
        <f t="shared" si="41"/>
        <v>0</v>
      </c>
      <c r="L991" s="85"/>
      <c r="M991" s="85"/>
      <c r="N991" s="85"/>
      <c r="O991" s="109"/>
      <c r="P991" s="88" t="str">
        <f>IF(D:D&gt;800000000,_xlfn.XLOOKUP(B:B,DROPLIST!G:G,DROPLIST!H:H)&amp;RIGHT(C991,3)&amp;"-"&amp;RIGHT(D991,5),_xlfn.XLOOKUP(B:B,DROPLIST!G:G,DROPLIST!H:H)&amp;RIGHT(C991,3)&amp;"-"&amp;_xlfn.XLOOKUP(D:D,Tabela2[SAP Code],Tabela2[Coluna1]))</f>
        <v>-</v>
      </c>
      <c r="Q991" s="88" t="e">
        <f>_xlfn.XLOOKUP(B:B,DROPLIST!G:G,DROPLIST!H:H) &amp; RIGHT(C991,3) &amp; "-" &amp; RIGHT(D991,5) &amp; "-" &amp; IFERROR(LEFT(#REF!, FIND(" ",#REF!)-1),#REF!) &amp; "-" &amp; _xlfn.XLOOKUP(L:L,DROPLIST!D:D,DROPLIST!E:E)</f>
        <v>#REF!</v>
      </c>
      <c r="R991" s="88" t="str">
        <f>IF(N:N&lt;&gt;"APROVADO","N/A",IF(IFERROR(_xlfn.XLOOKUP(P:P,PROJETOS!A:A,PROJETOS!A:A),"INSERIR ID DE PROJETO")="INSERIR ID DE PROJETO","INSERIR ID DE PROJETO","PROJETO INSERIDO"))</f>
        <v>N/A</v>
      </c>
    </row>
    <row r="992" spans="1:18" ht="20.100000000000001" customHeight="1" thickTop="1" thickBot="1" x14ac:dyDescent="0.3">
      <c r="A992" s="109"/>
      <c r="B992" s="84"/>
      <c r="C992" s="84"/>
      <c r="D992" s="115"/>
      <c r="E992" s="132" cm="1">
        <f t="array" ref="E992">_xlfn.XLOOKUP(D992,Tabela2[[#All],[SAP Code]],Tabela2[[#All],[Supplier Name]])</f>
        <v>0</v>
      </c>
      <c r="F992" s="85"/>
      <c r="G992" s="120">
        <v>0</v>
      </c>
      <c r="H992" s="86"/>
      <c r="I992" s="86">
        <v>0</v>
      </c>
      <c r="J992" s="87">
        <f t="shared" si="40"/>
        <v>0</v>
      </c>
      <c r="K992" s="87">
        <f t="shared" si="41"/>
        <v>0</v>
      </c>
      <c r="L992" s="85"/>
      <c r="M992" s="85"/>
      <c r="N992" s="85"/>
      <c r="O992" s="109"/>
      <c r="P992" s="88" t="str">
        <f>IF(D:D&gt;800000000,_xlfn.XLOOKUP(B:B,DROPLIST!G:G,DROPLIST!H:H)&amp;RIGHT(C992,3)&amp;"-"&amp;RIGHT(D992,5),_xlfn.XLOOKUP(B:B,DROPLIST!G:G,DROPLIST!H:H)&amp;RIGHT(C992,3)&amp;"-"&amp;_xlfn.XLOOKUP(D:D,Tabela2[SAP Code],Tabela2[Coluna1]))</f>
        <v>-</v>
      </c>
      <c r="Q992" s="88" t="e">
        <f>_xlfn.XLOOKUP(B:B,DROPLIST!G:G,DROPLIST!H:H) &amp; RIGHT(C992,3) &amp; "-" &amp; RIGHT(D992,5) &amp; "-" &amp; IFERROR(LEFT(#REF!, FIND(" ",#REF!)-1),#REF!) &amp; "-" &amp; _xlfn.XLOOKUP(L:L,DROPLIST!D:D,DROPLIST!E:E)</f>
        <v>#REF!</v>
      </c>
      <c r="R992" s="88" t="str">
        <f>IF(N:N&lt;&gt;"APROVADO","N/A",IF(IFERROR(_xlfn.XLOOKUP(P:P,PROJETOS!A:A,PROJETOS!A:A),"INSERIR ID DE PROJETO")="INSERIR ID DE PROJETO","INSERIR ID DE PROJETO","PROJETO INSERIDO"))</f>
        <v>N/A</v>
      </c>
    </row>
    <row r="993" spans="1:18" ht="20.100000000000001" customHeight="1" thickTop="1" thickBot="1" x14ac:dyDescent="0.3">
      <c r="A993" s="109"/>
      <c r="B993" s="84"/>
      <c r="C993" s="84"/>
      <c r="D993" s="115"/>
      <c r="E993" s="132" cm="1">
        <f t="array" ref="E993">_xlfn.XLOOKUP(D993,Tabela2[[#All],[SAP Code]],Tabela2[[#All],[Supplier Name]])</f>
        <v>0</v>
      </c>
      <c r="F993" s="85"/>
      <c r="G993" s="120">
        <v>0</v>
      </c>
      <c r="H993" s="86"/>
      <c r="I993" s="86">
        <v>0</v>
      </c>
      <c r="J993" s="87">
        <f t="shared" si="40"/>
        <v>0</v>
      </c>
      <c r="K993" s="87">
        <f t="shared" si="41"/>
        <v>0</v>
      </c>
      <c r="L993" s="85"/>
      <c r="M993" s="85"/>
      <c r="N993" s="85"/>
      <c r="O993" s="109"/>
      <c r="P993" s="88" t="str">
        <f>IF(D:D&gt;800000000,_xlfn.XLOOKUP(B:B,DROPLIST!G:G,DROPLIST!H:H)&amp;RIGHT(C993,3)&amp;"-"&amp;RIGHT(D993,5),_xlfn.XLOOKUP(B:B,DROPLIST!G:G,DROPLIST!H:H)&amp;RIGHT(C993,3)&amp;"-"&amp;_xlfn.XLOOKUP(D:D,Tabela2[SAP Code],Tabela2[Coluna1]))</f>
        <v>-</v>
      </c>
      <c r="Q993" s="88" t="e">
        <f>_xlfn.XLOOKUP(B:B,DROPLIST!G:G,DROPLIST!H:H) &amp; RIGHT(C993,3) &amp; "-" &amp; RIGHT(D993,5) &amp; "-" &amp; IFERROR(LEFT(#REF!, FIND(" ",#REF!)-1),#REF!) &amp; "-" &amp; _xlfn.XLOOKUP(L:L,DROPLIST!D:D,DROPLIST!E:E)</f>
        <v>#REF!</v>
      </c>
      <c r="R993" s="88" t="str">
        <f>IF(N:N&lt;&gt;"APROVADO","N/A",IF(IFERROR(_xlfn.XLOOKUP(P:P,PROJETOS!A:A,PROJETOS!A:A),"INSERIR ID DE PROJETO")="INSERIR ID DE PROJETO","INSERIR ID DE PROJETO","PROJETO INSERIDO"))</f>
        <v>N/A</v>
      </c>
    </row>
    <row r="994" spans="1:18" ht="20.100000000000001" customHeight="1" thickTop="1" thickBot="1" x14ac:dyDescent="0.3">
      <c r="A994" s="109"/>
      <c r="B994" s="84"/>
      <c r="C994" s="84"/>
      <c r="D994" s="115"/>
      <c r="E994" s="132" cm="1">
        <f t="array" ref="E994">_xlfn.XLOOKUP(D994,Tabela2[[#All],[SAP Code]],Tabela2[[#All],[Supplier Name]])</f>
        <v>0</v>
      </c>
      <c r="F994" s="85"/>
      <c r="G994" s="120">
        <v>0</v>
      </c>
      <c r="H994" s="86"/>
      <c r="I994" s="86">
        <v>0</v>
      </c>
      <c r="J994" s="87">
        <f t="shared" si="40"/>
        <v>0</v>
      </c>
      <c r="K994" s="87">
        <f t="shared" si="41"/>
        <v>0</v>
      </c>
      <c r="L994" s="85"/>
      <c r="M994" s="85"/>
      <c r="N994" s="85"/>
      <c r="O994" s="109"/>
      <c r="P994" s="88" t="str">
        <f>IF(D:D&gt;800000000,_xlfn.XLOOKUP(B:B,DROPLIST!G:G,DROPLIST!H:H)&amp;RIGHT(C994,3)&amp;"-"&amp;RIGHT(D994,5),_xlfn.XLOOKUP(B:B,DROPLIST!G:G,DROPLIST!H:H)&amp;RIGHT(C994,3)&amp;"-"&amp;_xlfn.XLOOKUP(D:D,Tabela2[SAP Code],Tabela2[Coluna1]))</f>
        <v>-</v>
      </c>
      <c r="Q994" s="88" t="e">
        <f>_xlfn.XLOOKUP(B:B,DROPLIST!G:G,DROPLIST!H:H) &amp; RIGHT(C994,3) &amp; "-" &amp; RIGHT(D994,5) &amp; "-" &amp; IFERROR(LEFT(#REF!, FIND(" ",#REF!)-1),#REF!) &amp; "-" &amp; _xlfn.XLOOKUP(L:L,DROPLIST!D:D,DROPLIST!E:E)</f>
        <v>#REF!</v>
      </c>
      <c r="R994" s="88" t="str">
        <f>IF(N:N&lt;&gt;"APROVADO","N/A",IF(IFERROR(_xlfn.XLOOKUP(P:P,PROJETOS!A:A,PROJETOS!A:A),"INSERIR ID DE PROJETO")="INSERIR ID DE PROJETO","INSERIR ID DE PROJETO","PROJETO INSERIDO"))</f>
        <v>N/A</v>
      </c>
    </row>
    <row r="995" spans="1:18" ht="20.100000000000001" customHeight="1" thickTop="1" thickBot="1" x14ac:dyDescent="0.3">
      <c r="A995" s="109"/>
      <c r="B995" s="84"/>
      <c r="C995" s="84"/>
      <c r="D995" s="115"/>
      <c r="E995" s="132" cm="1">
        <f t="array" ref="E995">_xlfn.XLOOKUP(D995,Tabela2[[#All],[SAP Code]],Tabela2[[#All],[Supplier Name]])</f>
        <v>0</v>
      </c>
      <c r="F995" s="85"/>
      <c r="G995" s="120">
        <v>0</v>
      </c>
      <c r="H995" s="86"/>
      <c r="I995" s="86">
        <v>0</v>
      </c>
      <c r="J995" s="87">
        <f t="shared" si="40"/>
        <v>0</v>
      </c>
      <c r="K995" s="87">
        <f t="shared" si="41"/>
        <v>0</v>
      </c>
      <c r="L995" s="85"/>
      <c r="M995" s="85"/>
      <c r="N995" s="85"/>
      <c r="O995" s="109"/>
      <c r="P995" s="88" t="str">
        <f>IF(D:D&gt;800000000,_xlfn.XLOOKUP(B:B,DROPLIST!G:G,DROPLIST!H:H)&amp;RIGHT(C995,3)&amp;"-"&amp;RIGHT(D995,5),_xlfn.XLOOKUP(B:B,DROPLIST!G:G,DROPLIST!H:H)&amp;RIGHT(C995,3)&amp;"-"&amp;_xlfn.XLOOKUP(D:D,Tabela2[SAP Code],Tabela2[Coluna1]))</f>
        <v>-</v>
      </c>
      <c r="Q995" s="88" t="e">
        <f>_xlfn.XLOOKUP(B:B,DROPLIST!G:G,DROPLIST!H:H) &amp; RIGHT(C995,3) &amp; "-" &amp; RIGHT(D995,5) &amp; "-" &amp; IFERROR(LEFT(#REF!, FIND(" ",#REF!)-1),#REF!) &amp; "-" &amp; _xlfn.XLOOKUP(L:L,DROPLIST!D:D,DROPLIST!E:E)</f>
        <v>#REF!</v>
      </c>
      <c r="R995" s="88" t="str">
        <f>IF(N:N&lt;&gt;"APROVADO","N/A",IF(IFERROR(_xlfn.XLOOKUP(P:P,PROJETOS!A:A,PROJETOS!A:A),"INSERIR ID DE PROJETO")="INSERIR ID DE PROJETO","INSERIR ID DE PROJETO","PROJETO INSERIDO"))</f>
        <v>N/A</v>
      </c>
    </row>
    <row r="996" spans="1:18" ht="20.100000000000001" customHeight="1" thickTop="1" thickBot="1" x14ac:dyDescent="0.3">
      <c r="A996" s="109"/>
      <c r="B996" s="84"/>
      <c r="C996" s="84"/>
      <c r="D996" s="115"/>
      <c r="E996" s="132" cm="1">
        <f t="array" ref="E996">_xlfn.XLOOKUP(D996,Tabela2[[#All],[SAP Code]],Tabela2[[#All],[Supplier Name]])</f>
        <v>0</v>
      </c>
      <c r="F996" s="85"/>
      <c r="G996" s="120">
        <v>0</v>
      </c>
      <c r="H996" s="86"/>
      <c r="I996" s="86">
        <v>0</v>
      </c>
      <c r="J996" s="87">
        <f t="shared" si="40"/>
        <v>0</v>
      </c>
      <c r="K996" s="87">
        <f t="shared" si="41"/>
        <v>0</v>
      </c>
      <c r="L996" s="85"/>
      <c r="M996" s="85"/>
      <c r="N996" s="85"/>
      <c r="O996" s="109"/>
      <c r="P996" s="88" t="str">
        <f>IF(D:D&gt;800000000,_xlfn.XLOOKUP(B:B,DROPLIST!G:G,DROPLIST!H:H)&amp;RIGHT(C996,3)&amp;"-"&amp;RIGHT(D996,5),_xlfn.XLOOKUP(B:B,DROPLIST!G:G,DROPLIST!H:H)&amp;RIGHT(C996,3)&amp;"-"&amp;_xlfn.XLOOKUP(D:D,Tabela2[SAP Code],Tabela2[Coluna1]))</f>
        <v>-</v>
      </c>
      <c r="Q996" s="88" t="e">
        <f>_xlfn.XLOOKUP(B:B,DROPLIST!G:G,DROPLIST!H:H) &amp; RIGHT(C996,3) &amp; "-" &amp; RIGHT(D996,5) &amp; "-" &amp; IFERROR(LEFT(#REF!, FIND(" ",#REF!)-1),#REF!) &amp; "-" &amp; _xlfn.XLOOKUP(L:L,DROPLIST!D:D,DROPLIST!E:E)</f>
        <v>#REF!</v>
      </c>
      <c r="R996" s="88" t="str">
        <f>IF(N:N&lt;&gt;"APROVADO","N/A",IF(IFERROR(_xlfn.XLOOKUP(P:P,PROJETOS!A:A,PROJETOS!A:A),"INSERIR ID DE PROJETO")="INSERIR ID DE PROJETO","INSERIR ID DE PROJETO","PROJETO INSERIDO"))</f>
        <v>N/A</v>
      </c>
    </row>
    <row r="997" spans="1:18" ht="20.100000000000001" customHeight="1" thickTop="1" thickBot="1" x14ac:dyDescent="0.3">
      <c r="A997" s="109"/>
      <c r="B997" s="84"/>
      <c r="C997" s="84"/>
      <c r="D997" s="115"/>
      <c r="E997" s="132" cm="1">
        <f t="array" ref="E997">_xlfn.XLOOKUP(D997,Tabela2[[#All],[SAP Code]],Tabela2[[#All],[Supplier Name]])</f>
        <v>0</v>
      </c>
      <c r="F997" s="85"/>
      <c r="G997" s="120">
        <v>0</v>
      </c>
      <c r="H997" s="86"/>
      <c r="I997" s="86">
        <v>0</v>
      </c>
      <c r="J997" s="87">
        <f t="shared" si="40"/>
        <v>0</v>
      </c>
      <c r="K997" s="87">
        <f t="shared" si="41"/>
        <v>0</v>
      </c>
      <c r="L997" s="85"/>
      <c r="M997" s="85"/>
      <c r="N997" s="85"/>
      <c r="O997" s="109"/>
      <c r="P997" s="88" t="str">
        <f>IF(D:D&gt;800000000,_xlfn.XLOOKUP(B:B,DROPLIST!G:G,DROPLIST!H:H)&amp;RIGHT(C997,3)&amp;"-"&amp;RIGHT(D997,5),_xlfn.XLOOKUP(B:B,DROPLIST!G:G,DROPLIST!H:H)&amp;RIGHT(C997,3)&amp;"-"&amp;_xlfn.XLOOKUP(D:D,Tabela2[SAP Code],Tabela2[Coluna1]))</f>
        <v>-</v>
      </c>
      <c r="Q997" s="88" t="e">
        <f>_xlfn.XLOOKUP(B:B,DROPLIST!G:G,DROPLIST!H:H) &amp; RIGHT(C997,3) &amp; "-" &amp; RIGHT(D997,5) &amp; "-" &amp; IFERROR(LEFT(#REF!, FIND(" ",#REF!)-1),#REF!) &amp; "-" &amp; _xlfn.XLOOKUP(L:L,DROPLIST!D:D,DROPLIST!E:E)</f>
        <v>#REF!</v>
      </c>
      <c r="R997" s="88" t="str">
        <f>IF(N:N&lt;&gt;"APROVADO","N/A",IF(IFERROR(_xlfn.XLOOKUP(P:P,PROJETOS!A:A,PROJETOS!A:A),"INSERIR ID DE PROJETO")="INSERIR ID DE PROJETO","INSERIR ID DE PROJETO","PROJETO INSERIDO"))</f>
        <v>N/A</v>
      </c>
    </row>
    <row r="998" spans="1:18" ht="20.100000000000001" customHeight="1" thickTop="1" thickBot="1" x14ac:dyDescent="0.3">
      <c r="A998" s="109"/>
      <c r="B998" s="84"/>
      <c r="C998" s="84"/>
      <c r="D998" s="115"/>
      <c r="E998" s="132" cm="1">
        <f t="array" ref="E998">_xlfn.XLOOKUP(D998,Tabela2[[#All],[SAP Code]],Tabela2[[#All],[Supplier Name]])</f>
        <v>0</v>
      </c>
      <c r="F998" s="85"/>
      <c r="G998" s="120">
        <v>0</v>
      </c>
      <c r="H998" s="86"/>
      <c r="I998" s="86">
        <v>0</v>
      </c>
      <c r="J998" s="87">
        <f t="shared" si="40"/>
        <v>0</v>
      </c>
      <c r="K998" s="87">
        <f t="shared" si="41"/>
        <v>0</v>
      </c>
      <c r="L998" s="85"/>
      <c r="M998" s="85"/>
      <c r="N998" s="85"/>
      <c r="O998" s="109"/>
      <c r="P998" s="88" t="str">
        <f>IF(D:D&gt;800000000,_xlfn.XLOOKUP(B:B,DROPLIST!G:G,DROPLIST!H:H)&amp;RIGHT(C998,3)&amp;"-"&amp;RIGHT(D998,5),_xlfn.XLOOKUP(B:B,DROPLIST!G:G,DROPLIST!H:H)&amp;RIGHT(C998,3)&amp;"-"&amp;_xlfn.XLOOKUP(D:D,Tabela2[SAP Code],Tabela2[Coluna1]))</f>
        <v>-</v>
      </c>
      <c r="Q998" s="88" t="e">
        <f>_xlfn.XLOOKUP(B:B,DROPLIST!G:G,DROPLIST!H:H) &amp; RIGHT(C998,3) &amp; "-" &amp; RIGHT(D998,5) &amp; "-" &amp; IFERROR(LEFT(#REF!, FIND(" ",#REF!)-1),#REF!) &amp; "-" &amp; _xlfn.XLOOKUP(L:L,DROPLIST!D:D,DROPLIST!E:E)</f>
        <v>#REF!</v>
      </c>
      <c r="R998" s="88" t="str">
        <f>IF(N:N&lt;&gt;"APROVADO","N/A",IF(IFERROR(_xlfn.XLOOKUP(P:P,PROJETOS!A:A,PROJETOS!A:A),"INSERIR ID DE PROJETO")="INSERIR ID DE PROJETO","INSERIR ID DE PROJETO","PROJETO INSERIDO"))</f>
        <v>N/A</v>
      </c>
    </row>
    <row r="999" spans="1:18" ht="20.100000000000001" customHeight="1" thickTop="1" thickBot="1" x14ac:dyDescent="0.3">
      <c r="A999" s="109"/>
      <c r="B999" s="84"/>
      <c r="C999" s="84"/>
      <c r="D999" s="115"/>
      <c r="E999" s="132" cm="1">
        <f t="array" ref="E999">_xlfn.XLOOKUP(D999,Tabela2[[#All],[SAP Code]],Tabela2[[#All],[Supplier Name]])</f>
        <v>0</v>
      </c>
      <c r="F999" s="85"/>
      <c r="G999" s="120">
        <v>0</v>
      </c>
      <c r="H999" s="86"/>
      <c r="I999" s="86">
        <v>0</v>
      </c>
      <c r="J999" s="87">
        <f t="shared" si="40"/>
        <v>0</v>
      </c>
      <c r="K999" s="87">
        <f t="shared" si="41"/>
        <v>0</v>
      </c>
      <c r="L999" s="85"/>
      <c r="M999" s="85"/>
      <c r="N999" s="85"/>
      <c r="O999" s="109"/>
      <c r="P999" s="88" t="str">
        <f>IF(D:D&gt;800000000,_xlfn.XLOOKUP(B:B,DROPLIST!G:G,DROPLIST!H:H)&amp;RIGHT(C999,3)&amp;"-"&amp;RIGHT(D999,5),_xlfn.XLOOKUP(B:B,DROPLIST!G:G,DROPLIST!H:H)&amp;RIGHT(C999,3)&amp;"-"&amp;_xlfn.XLOOKUP(D:D,Tabela2[SAP Code],Tabela2[Coluna1]))</f>
        <v>-</v>
      </c>
      <c r="Q999" s="88" t="e">
        <f>_xlfn.XLOOKUP(B:B,DROPLIST!G:G,DROPLIST!H:H) &amp; RIGHT(C999,3) &amp; "-" &amp; RIGHT(D999,5) &amp; "-" &amp; IFERROR(LEFT(#REF!, FIND(" ",#REF!)-1),#REF!) &amp; "-" &amp; _xlfn.XLOOKUP(L:L,DROPLIST!D:D,DROPLIST!E:E)</f>
        <v>#REF!</v>
      </c>
      <c r="R999" s="88" t="str">
        <f>IF(N:N&lt;&gt;"APROVADO","N/A",IF(IFERROR(_xlfn.XLOOKUP(P:P,PROJETOS!A:A,PROJETOS!A:A),"INSERIR ID DE PROJETO")="INSERIR ID DE PROJETO","INSERIR ID DE PROJETO","PROJETO INSERIDO"))</f>
        <v>N/A</v>
      </c>
    </row>
    <row r="1000" spans="1:18" ht="20.100000000000001" customHeight="1" thickTop="1" thickBot="1" x14ac:dyDescent="0.3">
      <c r="A1000" s="109"/>
      <c r="B1000" s="84"/>
      <c r="C1000" s="84"/>
      <c r="D1000" s="115"/>
      <c r="E1000" s="132" cm="1">
        <f t="array" ref="E1000">_xlfn.XLOOKUP(D1000,Tabela2[[#All],[SAP Code]],Tabela2[[#All],[Supplier Name]])</f>
        <v>0</v>
      </c>
      <c r="F1000" s="85"/>
      <c r="G1000" s="120">
        <v>0</v>
      </c>
      <c r="H1000" s="86"/>
      <c r="I1000" s="86">
        <v>0</v>
      </c>
      <c r="J1000" s="87">
        <f t="shared" si="40"/>
        <v>0</v>
      </c>
      <c r="K1000" s="87">
        <f t="shared" si="41"/>
        <v>0</v>
      </c>
      <c r="L1000" s="85"/>
      <c r="M1000" s="85"/>
      <c r="N1000" s="85"/>
      <c r="O1000" s="109"/>
      <c r="P1000" s="88" t="str">
        <f>IF(D:D&gt;800000000,_xlfn.XLOOKUP(B:B,DROPLIST!G:G,DROPLIST!H:H)&amp;RIGHT(C1000,3)&amp;"-"&amp;RIGHT(D1000,5),_xlfn.XLOOKUP(B:B,DROPLIST!G:G,DROPLIST!H:H)&amp;RIGHT(C1000,3)&amp;"-"&amp;_xlfn.XLOOKUP(D:D,Tabela2[SAP Code],Tabela2[Coluna1]))</f>
        <v>-</v>
      </c>
      <c r="Q1000" s="88" t="e">
        <f>_xlfn.XLOOKUP(B:B,DROPLIST!G:G,DROPLIST!H:H) &amp; RIGHT(C1000,3) &amp; "-" &amp; RIGHT(D1000,5) &amp; "-" &amp; IFERROR(LEFT(#REF!, FIND(" ",#REF!)-1),#REF!) &amp; "-" &amp; _xlfn.XLOOKUP(L:L,DROPLIST!D:D,DROPLIST!E:E)</f>
        <v>#REF!</v>
      </c>
      <c r="R1000" s="88" t="str">
        <f>IF(N:N&lt;&gt;"APROVADO","N/A",IF(IFERROR(_xlfn.XLOOKUP(P:P,PROJETOS!A:A,PROJETOS!A:A),"INSERIR ID DE PROJETO")="INSERIR ID DE PROJETO","INSERIR ID DE PROJETO","PROJETO INSERIDO"))</f>
        <v>N/A</v>
      </c>
    </row>
    <row r="1001" spans="1:18" ht="20.100000000000001" customHeight="1" thickTop="1" thickBot="1" x14ac:dyDescent="0.3">
      <c r="A1001" s="109"/>
      <c r="B1001" s="84"/>
      <c r="C1001" s="84"/>
      <c r="D1001" s="115"/>
      <c r="E1001" s="132" cm="1">
        <f t="array" ref="E1001">_xlfn.XLOOKUP(D1001,Tabela2[[#All],[SAP Code]],Tabela2[[#All],[Supplier Name]])</f>
        <v>0</v>
      </c>
      <c r="F1001" s="85"/>
      <c r="G1001" s="120">
        <v>0</v>
      </c>
      <c r="H1001" s="86"/>
      <c r="I1001" s="86">
        <v>0</v>
      </c>
      <c r="J1001" s="87">
        <f t="shared" si="40"/>
        <v>0</v>
      </c>
      <c r="K1001" s="87">
        <f t="shared" si="41"/>
        <v>0</v>
      </c>
      <c r="L1001" s="85"/>
      <c r="M1001" s="85"/>
      <c r="N1001" s="85"/>
      <c r="O1001" s="109"/>
      <c r="P1001" s="88" t="str">
        <f>IF(D:D&gt;800000000,_xlfn.XLOOKUP(B:B,DROPLIST!G:G,DROPLIST!H:H)&amp;RIGHT(C1001,3)&amp;"-"&amp;RIGHT(D1001,5),_xlfn.XLOOKUP(B:B,DROPLIST!G:G,DROPLIST!H:H)&amp;RIGHT(C1001,3)&amp;"-"&amp;_xlfn.XLOOKUP(D:D,Tabela2[SAP Code],Tabela2[Coluna1]))</f>
        <v>-</v>
      </c>
      <c r="Q1001" s="88" t="e">
        <f>_xlfn.XLOOKUP(B:B,DROPLIST!G:G,DROPLIST!H:H) &amp; RIGHT(C1001,3) &amp; "-" &amp; RIGHT(D1001,5) &amp; "-" &amp; IFERROR(LEFT(#REF!, FIND(" ",#REF!)-1),#REF!) &amp; "-" &amp; _xlfn.XLOOKUP(L:L,DROPLIST!D:D,DROPLIST!E:E)</f>
        <v>#REF!</v>
      </c>
      <c r="R1001" s="88" t="str">
        <f>IF(N:N&lt;&gt;"APROVADO","N/A",IF(IFERROR(_xlfn.XLOOKUP(P:P,PROJETOS!A:A,PROJETOS!A:A),"INSERIR ID DE PROJETO")="INSERIR ID DE PROJETO","INSERIR ID DE PROJETO","PROJETO INSERIDO"))</f>
        <v>N/A</v>
      </c>
    </row>
    <row r="1002" spans="1:18" ht="20.100000000000001" customHeight="1" thickTop="1" thickBot="1" x14ac:dyDescent="0.3">
      <c r="A1002" s="109"/>
      <c r="B1002" s="84"/>
      <c r="C1002" s="84"/>
      <c r="D1002" s="115"/>
      <c r="E1002" s="132" cm="1">
        <f t="array" ref="E1002">_xlfn.XLOOKUP(D1002,Tabela2[[#All],[SAP Code]],Tabela2[[#All],[Supplier Name]])</f>
        <v>0</v>
      </c>
      <c r="F1002" s="85"/>
      <c r="G1002" s="120">
        <v>0</v>
      </c>
      <c r="H1002" s="86"/>
      <c r="I1002" s="86">
        <v>0</v>
      </c>
      <c r="J1002" s="87">
        <f t="shared" si="40"/>
        <v>0</v>
      </c>
      <c r="K1002" s="87">
        <f t="shared" si="41"/>
        <v>0</v>
      </c>
      <c r="L1002" s="85"/>
      <c r="M1002" s="85"/>
      <c r="N1002" s="85"/>
      <c r="O1002" s="109"/>
      <c r="P1002" s="88" t="str">
        <f>IF(D:D&gt;800000000,_xlfn.XLOOKUP(B:B,DROPLIST!G:G,DROPLIST!H:H)&amp;RIGHT(C1002,3)&amp;"-"&amp;RIGHT(D1002,5),_xlfn.XLOOKUP(B:B,DROPLIST!G:G,DROPLIST!H:H)&amp;RIGHT(C1002,3)&amp;"-"&amp;_xlfn.XLOOKUP(D:D,Tabela2[SAP Code],Tabela2[Coluna1]))</f>
        <v>-</v>
      </c>
      <c r="Q1002" s="88" t="e">
        <f>_xlfn.XLOOKUP(B:B,DROPLIST!G:G,DROPLIST!H:H) &amp; RIGHT(C1002,3) &amp; "-" &amp; RIGHT(D1002,5) &amp; "-" &amp; IFERROR(LEFT(#REF!, FIND(" ",#REF!)-1),#REF!) &amp; "-" &amp; _xlfn.XLOOKUP(L:L,DROPLIST!D:D,DROPLIST!E:E)</f>
        <v>#REF!</v>
      </c>
      <c r="R1002" s="88" t="str">
        <f>IF(N:N&lt;&gt;"APROVADO","N/A",IF(IFERROR(_xlfn.XLOOKUP(P:P,PROJETOS!A:A,PROJETOS!A:A),"INSERIR ID DE PROJETO")="INSERIR ID DE PROJETO","INSERIR ID DE PROJETO","PROJETO INSERIDO"))</f>
        <v>N/A</v>
      </c>
    </row>
    <row r="1003" spans="1:18" ht="20.100000000000001" customHeight="1" thickTop="1" thickBot="1" x14ac:dyDescent="0.3">
      <c r="A1003" s="109"/>
      <c r="B1003" s="84"/>
      <c r="C1003" s="84"/>
      <c r="D1003" s="115"/>
      <c r="E1003" s="132" cm="1">
        <f t="array" ref="E1003">_xlfn.XLOOKUP(D1003,Tabela2[[#All],[SAP Code]],Tabela2[[#All],[Supplier Name]])</f>
        <v>0</v>
      </c>
      <c r="F1003" s="85"/>
      <c r="G1003" s="120">
        <v>0</v>
      </c>
      <c r="H1003" s="86"/>
      <c r="I1003" s="86">
        <v>0</v>
      </c>
      <c r="J1003" s="87">
        <f t="shared" si="40"/>
        <v>0</v>
      </c>
      <c r="K1003" s="87">
        <f t="shared" si="41"/>
        <v>0</v>
      </c>
      <c r="L1003" s="85"/>
      <c r="M1003" s="85"/>
      <c r="N1003" s="85"/>
      <c r="O1003" s="109"/>
      <c r="P1003" s="88" t="str">
        <f>IF(D:D&gt;800000000,_xlfn.XLOOKUP(B:B,DROPLIST!G:G,DROPLIST!H:H)&amp;RIGHT(C1003,3)&amp;"-"&amp;RIGHT(D1003,5),_xlfn.XLOOKUP(B:B,DROPLIST!G:G,DROPLIST!H:H)&amp;RIGHT(C1003,3)&amp;"-"&amp;_xlfn.XLOOKUP(D:D,Tabela2[SAP Code],Tabela2[Coluna1]))</f>
        <v>-</v>
      </c>
      <c r="Q1003" s="88" t="e">
        <f>_xlfn.XLOOKUP(B:B,DROPLIST!G:G,DROPLIST!H:H) &amp; RIGHT(C1003,3) &amp; "-" &amp; RIGHT(D1003,5) &amp; "-" &amp; IFERROR(LEFT(#REF!, FIND(" ",#REF!)-1),#REF!) &amp; "-" &amp; _xlfn.XLOOKUP(L:L,DROPLIST!D:D,DROPLIST!E:E)</f>
        <v>#REF!</v>
      </c>
      <c r="R1003" s="88" t="str">
        <f>IF(N:N&lt;&gt;"APROVADO","N/A",IF(IFERROR(_xlfn.XLOOKUP(P:P,PROJETOS!A:A,PROJETOS!A:A),"INSERIR ID DE PROJETO")="INSERIR ID DE PROJETO","INSERIR ID DE PROJETO","PROJETO INSERIDO"))</f>
        <v>N/A</v>
      </c>
    </row>
    <row r="1004" spans="1:18" ht="20.100000000000001" customHeight="1" thickTop="1" thickBot="1" x14ac:dyDescent="0.3">
      <c r="A1004" s="109"/>
      <c r="B1004" s="84"/>
      <c r="C1004" s="84"/>
      <c r="D1004" s="115"/>
      <c r="E1004" s="132" cm="1">
        <f t="array" ref="E1004">_xlfn.XLOOKUP(D1004,Tabela2[[#All],[SAP Code]],Tabela2[[#All],[Supplier Name]])</f>
        <v>0</v>
      </c>
      <c r="F1004" s="85"/>
      <c r="G1004" s="120">
        <v>0</v>
      </c>
      <c r="H1004" s="86"/>
      <c r="I1004" s="86">
        <v>0</v>
      </c>
      <c r="J1004" s="87">
        <f t="shared" si="40"/>
        <v>0</v>
      </c>
      <c r="K1004" s="87">
        <f t="shared" si="41"/>
        <v>0</v>
      </c>
      <c r="L1004" s="85"/>
      <c r="M1004" s="85"/>
      <c r="N1004" s="85"/>
      <c r="O1004" s="109"/>
      <c r="P1004" s="88" t="str">
        <f>IF(D:D&gt;800000000,_xlfn.XLOOKUP(B:B,DROPLIST!G:G,DROPLIST!H:H)&amp;RIGHT(C1004,3)&amp;"-"&amp;RIGHT(D1004,5),_xlfn.XLOOKUP(B:B,DROPLIST!G:G,DROPLIST!H:H)&amp;RIGHT(C1004,3)&amp;"-"&amp;_xlfn.XLOOKUP(D:D,Tabela2[SAP Code],Tabela2[Coluna1]))</f>
        <v>-</v>
      </c>
      <c r="Q1004" s="88" t="e">
        <f>_xlfn.XLOOKUP(B:B,DROPLIST!G:G,DROPLIST!H:H) &amp; RIGHT(C1004,3) &amp; "-" &amp; RIGHT(D1004,5) &amp; "-" &amp; IFERROR(LEFT(#REF!, FIND(" ",#REF!)-1),#REF!) &amp; "-" &amp; _xlfn.XLOOKUP(L:L,DROPLIST!D:D,DROPLIST!E:E)</f>
        <v>#REF!</v>
      </c>
      <c r="R1004" s="88" t="str">
        <f>IF(N:N&lt;&gt;"APROVADO","N/A",IF(IFERROR(_xlfn.XLOOKUP(P:P,PROJETOS!A:A,PROJETOS!A:A),"INSERIR ID DE PROJETO")="INSERIR ID DE PROJETO","INSERIR ID DE PROJETO","PROJETO INSERIDO"))</f>
        <v>N/A</v>
      </c>
    </row>
    <row r="1005" spans="1:18" ht="20.100000000000001" customHeight="1" thickTop="1" thickBot="1" x14ac:dyDescent="0.3">
      <c r="A1005" s="109"/>
      <c r="B1005" s="84"/>
      <c r="C1005" s="84"/>
      <c r="D1005" s="115"/>
      <c r="E1005" s="132" cm="1">
        <f t="array" ref="E1005">_xlfn.XLOOKUP(D1005,Tabela2[[#All],[SAP Code]],Tabela2[[#All],[Supplier Name]])</f>
        <v>0</v>
      </c>
      <c r="F1005" s="85"/>
      <c r="G1005" s="120">
        <v>0</v>
      </c>
      <c r="H1005" s="86"/>
      <c r="I1005" s="86">
        <v>0</v>
      </c>
      <c r="J1005" s="87">
        <f t="shared" si="40"/>
        <v>0</v>
      </c>
      <c r="K1005" s="87">
        <f t="shared" si="41"/>
        <v>0</v>
      </c>
      <c r="L1005" s="85"/>
      <c r="M1005" s="85"/>
      <c r="N1005" s="85"/>
      <c r="O1005" s="109"/>
      <c r="P1005" s="88" t="str">
        <f>IF(D:D&gt;800000000,_xlfn.XLOOKUP(B:B,DROPLIST!G:G,DROPLIST!H:H)&amp;RIGHT(C1005,3)&amp;"-"&amp;RIGHT(D1005,5),_xlfn.XLOOKUP(B:B,DROPLIST!G:G,DROPLIST!H:H)&amp;RIGHT(C1005,3)&amp;"-"&amp;_xlfn.XLOOKUP(D:D,Tabela2[SAP Code],Tabela2[Coluna1]))</f>
        <v>-</v>
      </c>
      <c r="Q1005" s="88" t="e">
        <f>_xlfn.XLOOKUP(B:B,DROPLIST!G:G,DROPLIST!H:H) &amp; RIGHT(C1005,3) &amp; "-" &amp; RIGHT(D1005,5) &amp; "-" &amp; IFERROR(LEFT(#REF!, FIND(" ",#REF!)-1),#REF!) &amp; "-" &amp; _xlfn.XLOOKUP(L:L,DROPLIST!D:D,DROPLIST!E:E)</f>
        <v>#REF!</v>
      </c>
      <c r="R1005" s="88" t="str">
        <f>IF(N:N&lt;&gt;"APROVADO","N/A",IF(IFERROR(_xlfn.XLOOKUP(P:P,PROJETOS!A:A,PROJETOS!A:A),"INSERIR ID DE PROJETO")="INSERIR ID DE PROJETO","INSERIR ID DE PROJETO","PROJETO INSERIDO"))</f>
        <v>N/A</v>
      </c>
    </row>
    <row r="1006" spans="1:18" ht="20.100000000000001" customHeight="1" thickTop="1" thickBot="1" x14ac:dyDescent="0.3">
      <c r="A1006" s="109"/>
      <c r="B1006" s="84"/>
      <c r="C1006" s="84"/>
      <c r="D1006" s="115"/>
      <c r="E1006" s="132" cm="1">
        <f t="array" ref="E1006">_xlfn.XLOOKUP(D1006,Tabela2[[#All],[SAP Code]],Tabela2[[#All],[Supplier Name]])</f>
        <v>0</v>
      </c>
      <c r="F1006" s="85"/>
      <c r="G1006" s="120">
        <v>0</v>
      </c>
      <c r="H1006" s="86"/>
      <c r="I1006" s="86">
        <v>0</v>
      </c>
      <c r="J1006" s="87">
        <f t="shared" si="40"/>
        <v>0</v>
      </c>
      <c r="K1006" s="87">
        <f t="shared" si="41"/>
        <v>0</v>
      </c>
      <c r="L1006" s="85"/>
      <c r="M1006" s="85"/>
      <c r="N1006" s="85"/>
      <c r="O1006" s="109"/>
      <c r="P1006" s="88" t="str">
        <f>IF(D:D&gt;800000000,_xlfn.XLOOKUP(B:B,DROPLIST!G:G,DROPLIST!H:H)&amp;RIGHT(C1006,3)&amp;"-"&amp;RIGHT(D1006,5),_xlfn.XLOOKUP(B:B,DROPLIST!G:G,DROPLIST!H:H)&amp;RIGHT(C1006,3)&amp;"-"&amp;_xlfn.XLOOKUP(D:D,Tabela2[SAP Code],Tabela2[Coluna1]))</f>
        <v>-</v>
      </c>
      <c r="Q1006" s="88" t="e">
        <f>_xlfn.XLOOKUP(B:B,DROPLIST!G:G,DROPLIST!H:H) &amp; RIGHT(C1006,3) &amp; "-" &amp; RIGHT(D1006,5) &amp; "-" &amp; IFERROR(LEFT(#REF!, FIND(" ",#REF!)-1),#REF!) &amp; "-" &amp; _xlfn.XLOOKUP(L:L,DROPLIST!D:D,DROPLIST!E:E)</f>
        <v>#REF!</v>
      </c>
      <c r="R1006" s="88" t="str">
        <f>IF(N:N&lt;&gt;"APROVADO","N/A",IF(IFERROR(_xlfn.XLOOKUP(P:P,PROJETOS!A:A,PROJETOS!A:A),"INSERIR ID DE PROJETO")="INSERIR ID DE PROJETO","INSERIR ID DE PROJETO","PROJETO INSERIDO"))</f>
        <v>N/A</v>
      </c>
    </row>
    <row r="1007" spans="1:18" ht="20.100000000000001" customHeight="1" thickTop="1" thickBot="1" x14ac:dyDescent="0.3">
      <c r="A1007" s="109"/>
      <c r="B1007" s="84"/>
      <c r="C1007" s="84"/>
      <c r="D1007" s="115"/>
      <c r="E1007" s="132" cm="1">
        <f t="array" ref="E1007">_xlfn.XLOOKUP(D1007,Tabela2[[#All],[SAP Code]],Tabela2[[#All],[Supplier Name]])</f>
        <v>0</v>
      </c>
      <c r="F1007" s="85"/>
      <c r="G1007" s="120">
        <v>0</v>
      </c>
      <c r="H1007" s="86"/>
      <c r="I1007" s="86">
        <v>0</v>
      </c>
      <c r="J1007" s="87">
        <f t="shared" si="40"/>
        <v>0</v>
      </c>
      <c r="K1007" s="87">
        <f t="shared" si="41"/>
        <v>0</v>
      </c>
      <c r="L1007" s="85"/>
      <c r="M1007" s="85"/>
      <c r="N1007" s="85"/>
      <c r="O1007" s="109"/>
      <c r="P1007" s="88" t="str">
        <f>IF(D:D&gt;800000000,_xlfn.XLOOKUP(B:B,DROPLIST!G:G,DROPLIST!H:H)&amp;RIGHT(C1007,3)&amp;"-"&amp;RIGHT(D1007,5),_xlfn.XLOOKUP(B:B,DROPLIST!G:G,DROPLIST!H:H)&amp;RIGHT(C1007,3)&amp;"-"&amp;_xlfn.XLOOKUP(D:D,Tabela2[SAP Code],Tabela2[Coluna1]))</f>
        <v>-</v>
      </c>
      <c r="Q1007" s="88" t="e">
        <f>_xlfn.XLOOKUP(B:B,DROPLIST!G:G,DROPLIST!H:H) &amp; RIGHT(C1007,3) &amp; "-" &amp; RIGHT(D1007,5) &amp; "-" &amp; IFERROR(LEFT(#REF!, FIND(" ",#REF!)-1),#REF!) &amp; "-" &amp; _xlfn.XLOOKUP(L:L,DROPLIST!D:D,DROPLIST!E:E)</f>
        <v>#REF!</v>
      </c>
      <c r="R1007" s="88" t="str">
        <f>IF(N:N&lt;&gt;"APROVADO","N/A",IF(IFERROR(_xlfn.XLOOKUP(P:P,PROJETOS!A:A,PROJETOS!A:A),"INSERIR ID DE PROJETO")="INSERIR ID DE PROJETO","INSERIR ID DE PROJETO","PROJETO INSERIDO"))</f>
        <v>N/A</v>
      </c>
    </row>
    <row r="1008" spans="1:18" ht="20.100000000000001" customHeight="1" thickTop="1" thickBot="1" x14ac:dyDescent="0.3">
      <c r="A1008" s="109"/>
      <c r="B1008" s="84"/>
      <c r="C1008" s="84"/>
      <c r="D1008" s="115"/>
      <c r="E1008" s="132" cm="1">
        <f t="array" ref="E1008">_xlfn.XLOOKUP(D1008,Tabela2[[#All],[SAP Code]],Tabela2[[#All],[Supplier Name]])</f>
        <v>0</v>
      </c>
      <c r="F1008" s="85"/>
      <c r="G1008" s="120">
        <v>0</v>
      </c>
      <c r="H1008" s="86"/>
      <c r="I1008" s="86">
        <v>0</v>
      </c>
      <c r="J1008" s="87">
        <f t="shared" si="40"/>
        <v>0</v>
      </c>
      <c r="K1008" s="87">
        <f t="shared" si="41"/>
        <v>0</v>
      </c>
      <c r="L1008" s="85"/>
      <c r="M1008" s="85"/>
      <c r="N1008" s="85"/>
      <c r="O1008" s="109"/>
      <c r="P1008" s="88" t="str">
        <f>IF(D:D&gt;800000000,_xlfn.XLOOKUP(B:B,DROPLIST!G:G,DROPLIST!H:H)&amp;RIGHT(C1008,3)&amp;"-"&amp;RIGHT(D1008,5),_xlfn.XLOOKUP(B:B,DROPLIST!G:G,DROPLIST!H:H)&amp;RIGHT(C1008,3)&amp;"-"&amp;_xlfn.XLOOKUP(D:D,Tabela2[SAP Code],Tabela2[Coluna1]))</f>
        <v>-</v>
      </c>
      <c r="Q1008" s="88" t="e">
        <f>_xlfn.XLOOKUP(B:B,DROPLIST!G:G,DROPLIST!H:H) &amp; RIGHT(C1008,3) &amp; "-" &amp; RIGHT(D1008,5) &amp; "-" &amp; IFERROR(LEFT(#REF!, FIND(" ",#REF!)-1),#REF!) &amp; "-" &amp; _xlfn.XLOOKUP(L:L,DROPLIST!D:D,DROPLIST!E:E)</f>
        <v>#REF!</v>
      </c>
      <c r="R1008" s="88" t="str">
        <f>IF(N:N&lt;&gt;"APROVADO","N/A",IF(IFERROR(_xlfn.XLOOKUP(P:P,PROJETOS!A:A,PROJETOS!A:A),"INSERIR ID DE PROJETO")="INSERIR ID DE PROJETO","INSERIR ID DE PROJETO","PROJETO INSERIDO"))</f>
        <v>N/A</v>
      </c>
    </row>
    <row r="1009" spans="1:18" ht="20.100000000000001" customHeight="1" thickTop="1" thickBot="1" x14ac:dyDescent="0.3">
      <c r="A1009" s="109"/>
      <c r="B1009" s="84"/>
      <c r="C1009" s="84"/>
      <c r="D1009" s="115"/>
      <c r="E1009" s="132" cm="1">
        <f t="array" ref="E1009">_xlfn.XLOOKUP(D1009,Tabela2[[#All],[SAP Code]],Tabela2[[#All],[Supplier Name]])</f>
        <v>0</v>
      </c>
      <c r="F1009" s="85"/>
      <c r="G1009" s="120">
        <v>0</v>
      </c>
      <c r="H1009" s="86"/>
      <c r="I1009" s="86">
        <v>0</v>
      </c>
      <c r="J1009" s="87">
        <f t="shared" si="40"/>
        <v>0</v>
      </c>
      <c r="K1009" s="87">
        <f t="shared" si="41"/>
        <v>0</v>
      </c>
      <c r="L1009" s="85"/>
      <c r="M1009" s="85"/>
      <c r="N1009" s="85"/>
      <c r="O1009" s="109"/>
      <c r="P1009" s="88" t="str">
        <f>IF(D:D&gt;800000000,_xlfn.XLOOKUP(B:B,DROPLIST!G:G,DROPLIST!H:H)&amp;RIGHT(C1009,3)&amp;"-"&amp;RIGHT(D1009,5),_xlfn.XLOOKUP(B:B,DROPLIST!G:G,DROPLIST!H:H)&amp;RIGHT(C1009,3)&amp;"-"&amp;_xlfn.XLOOKUP(D:D,Tabela2[SAP Code],Tabela2[Coluna1]))</f>
        <v>-</v>
      </c>
      <c r="Q1009" s="88" t="e">
        <f>_xlfn.XLOOKUP(B:B,DROPLIST!G:G,DROPLIST!H:H) &amp; RIGHT(C1009,3) &amp; "-" &amp; RIGHT(D1009,5) &amp; "-" &amp; IFERROR(LEFT(#REF!, FIND(" ",#REF!)-1),#REF!) &amp; "-" &amp; _xlfn.XLOOKUP(L:L,DROPLIST!D:D,DROPLIST!E:E)</f>
        <v>#REF!</v>
      </c>
      <c r="R1009" s="88" t="str">
        <f>IF(N:N&lt;&gt;"APROVADO","N/A",IF(IFERROR(_xlfn.XLOOKUP(P:P,PROJETOS!A:A,PROJETOS!A:A),"INSERIR ID DE PROJETO")="INSERIR ID DE PROJETO","INSERIR ID DE PROJETO","PROJETO INSERIDO"))</f>
        <v>N/A</v>
      </c>
    </row>
    <row r="1010" spans="1:18" ht="20.100000000000001" customHeight="1" thickTop="1" thickBot="1" x14ac:dyDescent="0.3">
      <c r="A1010" s="109"/>
      <c r="B1010" s="84"/>
      <c r="C1010" s="84"/>
      <c r="D1010" s="115"/>
      <c r="E1010" s="132" cm="1">
        <f t="array" ref="E1010">_xlfn.XLOOKUP(D1010,Tabela2[[#All],[SAP Code]],Tabela2[[#All],[Supplier Name]])</f>
        <v>0</v>
      </c>
      <c r="F1010" s="85"/>
      <c r="G1010" s="120">
        <v>0</v>
      </c>
      <c r="H1010" s="86"/>
      <c r="I1010" s="86">
        <v>0</v>
      </c>
      <c r="J1010" s="87">
        <f t="shared" si="40"/>
        <v>0</v>
      </c>
      <c r="K1010" s="87">
        <f t="shared" si="41"/>
        <v>0</v>
      </c>
      <c r="L1010" s="85"/>
      <c r="M1010" s="85"/>
      <c r="N1010" s="85"/>
      <c r="O1010" s="109"/>
      <c r="P1010" s="88" t="str">
        <f>IF(D:D&gt;800000000,_xlfn.XLOOKUP(B:B,DROPLIST!G:G,DROPLIST!H:H)&amp;RIGHT(C1010,3)&amp;"-"&amp;RIGHT(D1010,5),_xlfn.XLOOKUP(B:B,DROPLIST!G:G,DROPLIST!H:H)&amp;RIGHT(C1010,3)&amp;"-"&amp;_xlfn.XLOOKUP(D:D,Tabela2[SAP Code],Tabela2[Coluna1]))</f>
        <v>-</v>
      </c>
      <c r="Q1010" s="88" t="e">
        <f>_xlfn.XLOOKUP(B:B,DROPLIST!G:G,DROPLIST!H:H) &amp; RIGHT(C1010,3) &amp; "-" &amp; RIGHT(D1010,5) &amp; "-" &amp; IFERROR(LEFT(#REF!, FIND(" ",#REF!)-1),#REF!) &amp; "-" &amp; _xlfn.XLOOKUP(L:L,DROPLIST!D:D,DROPLIST!E:E)</f>
        <v>#REF!</v>
      </c>
      <c r="R1010" s="88" t="str">
        <f>IF(N:N&lt;&gt;"APROVADO","N/A",IF(IFERROR(_xlfn.XLOOKUP(P:P,PROJETOS!A:A,PROJETOS!A:A),"INSERIR ID DE PROJETO")="INSERIR ID DE PROJETO","INSERIR ID DE PROJETO","PROJETO INSERIDO"))</f>
        <v>N/A</v>
      </c>
    </row>
    <row r="1011" spans="1:18" ht="20.100000000000001" customHeight="1" thickTop="1" thickBot="1" x14ac:dyDescent="0.3">
      <c r="A1011" s="109"/>
      <c r="B1011" s="84"/>
      <c r="C1011" s="84"/>
      <c r="D1011" s="115"/>
      <c r="E1011" s="132" cm="1">
        <f t="array" ref="E1011">_xlfn.XLOOKUP(D1011,Tabela2[[#All],[SAP Code]],Tabela2[[#All],[Supplier Name]])</f>
        <v>0</v>
      </c>
      <c r="F1011" s="85"/>
      <c r="G1011" s="120">
        <v>0</v>
      </c>
      <c r="H1011" s="86"/>
      <c r="I1011" s="86">
        <v>0</v>
      </c>
      <c r="J1011" s="87">
        <f t="shared" si="40"/>
        <v>0</v>
      </c>
      <c r="K1011" s="87">
        <f t="shared" si="41"/>
        <v>0</v>
      </c>
      <c r="L1011" s="85"/>
      <c r="M1011" s="85"/>
      <c r="N1011" s="85"/>
      <c r="O1011" s="109"/>
      <c r="P1011" s="88" t="str">
        <f>IF(D:D&gt;800000000,_xlfn.XLOOKUP(B:B,DROPLIST!G:G,DROPLIST!H:H)&amp;RIGHT(C1011,3)&amp;"-"&amp;RIGHT(D1011,5),_xlfn.XLOOKUP(B:B,DROPLIST!G:G,DROPLIST!H:H)&amp;RIGHT(C1011,3)&amp;"-"&amp;_xlfn.XLOOKUP(D:D,Tabela2[SAP Code],Tabela2[Coluna1]))</f>
        <v>-</v>
      </c>
      <c r="Q1011" s="88" t="e">
        <f>_xlfn.XLOOKUP(B:B,DROPLIST!G:G,DROPLIST!H:H) &amp; RIGHT(C1011,3) &amp; "-" &amp; RIGHT(D1011,5) &amp; "-" &amp; IFERROR(LEFT(#REF!, FIND(" ",#REF!)-1),#REF!) &amp; "-" &amp; _xlfn.XLOOKUP(L:L,DROPLIST!D:D,DROPLIST!E:E)</f>
        <v>#REF!</v>
      </c>
      <c r="R1011" s="88" t="str">
        <f>IF(N:N&lt;&gt;"APROVADO","N/A",IF(IFERROR(_xlfn.XLOOKUP(P:P,PROJETOS!A:A,PROJETOS!A:A),"INSERIR ID DE PROJETO")="INSERIR ID DE PROJETO","INSERIR ID DE PROJETO","PROJETO INSERIDO"))</f>
        <v>N/A</v>
      </c>
    </row>
    <row r="1012" spans="1:18" ht="20.100000000000001" customHeight="1" thickTop="1" thickBot="1" x14ac:dyDescent="0.3">
      <c r="A1012" s="109"/>
      <c r="B1012" s="84"/>
      <c r="C1012" s="84"/>
      <c r="D1012" s="115"/>
      <c r="E1012" s="132" cm="1">
        <f t="array" ref="E1012">_xlfn.XLOOKUP(D1012,Tabela2[[#All],[SAP Code]],Tabela2[[#All],[Supplier Name]])</f>
        <v>0</v>
      </c>
      <c r="F1012" s="85"/>
      <c r="G1012" s="120">
        <v>0</v>
      </c>
      <c r="H1012" s="86"/>
      <c r="I1012" s="86">
        <v>0</v>
      </c>
      <c r="J1012" s="87">
        <f t="shared" si="40"/>
        <v>0</v>
      </c>
      <c r="K1012" s="87">
        <f t="shared" si="41"/>
        <v>0</v>
      </c>
      <c r="L1012" s="85"/>
      <c r="M1012" s="85"/>
      <c r="N1012" s="85"/>
      <c r="O1012" s="109"/>
      <c r="P1012" s="88" t="str">
        <f>IF(D:D&gt;800000000,_xlfn.XLOOKUP(B:B,DROPLIST!G:G,DROPLIST!H:H)&amp;RIGHT(C1012,3)&amp;"-"&amp;RIGHT(D1012,5),_xlfn.XLOOKUP(B:B,DROPLIST!G:G,DROPLIST!H:H)&amp;RIGHT(C1012,3)&amp;"-"&amp;_xlfn.XLOOKUP(D:D,Tabela2[SAP Code],Tabela2[Coluna1]))</f>
        <v>-</v>
      </c>
      <c r="Q1012" s="88" t="e">
        <f>_xlfn.XLOOKUP(B:B,DROPLIST!G:G,DROPLIST!H:H) &amp; RIGHT(C1012,3) &amp; "-" &amp; RIGHT(D1012,5) &amp; "-" &amp; IFERROR(LEFT(#REF!, FIND(" ",#REF!)-1),#REF!) &amp; "-" &amp; _xlfn.XLOOKUP(L:L,DROPLIST!D:D,DROPLIST!E:E)</f>
        <v>#REF!</v>
      </c>
      <c r="R1012" s="88" t="str">
        <f>IF(N:N&lt;&gt;"APROVADO","N/A",IF(IFERROR(_xlfn.XLOOKUP(P:P,PROJETOS!A:A,PROJETOS!A:A),"INSERIR ID DE PROJETO")="INSERIR ID DE PROJETO","INSERIR ID DE PROJETO","PROJETO INSERIDO"))</f>
        <v>N/A</v>
      </c>
    </row>
    <row r="1013" spans="1:18" ht="20.100000000000001" customHeight="1" thickTop="1" thickBot="1" x14ac:dyDescent="0.3">
      <c r="A1013" s="109"/>
      <c r="B1013" s="84"/>
      <c r="C1013" s="84"/>
      <c r="D1013" s="115"/>
      <c r="E1013" s="132" cm="1">
        <f t="array" ref="E1013">_xlfn.XLOOKUP(D1013,Tabela2[[#All],[SAP Code]],Tabela2[[#All],[Supplier Name]])</f>
        <v>0</v>
      </c>
      <c r="F1013" s="85"/>
      <c r="G1013" s="120">
        <v>0</v>
      </c>
      <c r="H1013" s="86"/>
      <c r="I1013" s="86">
        <v>0</v>
      </c>
      <c r="J1013" s="87">
        <f t="shared" si="40"/>
        <v>0</v>
      </c>
      <c r="K1013" s="87">
        <f t="shared" si="41"/>
        <v>0</v>
      </c>
      <c r="L1013" s="85"/>
      <c r="M1013" s="85"/>
      <c r="N1013" s="85"/>
      <c r="O1013" s="109"/>
      <c r="P1013" s="88" t="str">
        <f>IF(D:D&gt;800000000,_xlfn.XLOOKUP(B:B,DROPLIST!G:G,DROPLIST!H:H)&amp;RIGHT(C1013,3)&amp;"-"&amp;RIGHT(D1013,5),_xlfn.XLOOKUP(B:B,DROPLIST!G:G,DROPLIST!H:H)&amp;RIGHT(C1013,3)&amp;"-"&amp;_xlfn.XLOOKUP(D:D,Tabela2[SAP Code],Tabela2[Coluna1]))</f>
        <v>-</v>
      </c>
      <c r="Q1013" s="88" t="e">
        <f>_xlfn.XLOOKUP(B:B,DROPLIST!G:G,DROPLIST!H:H) &amp; RIGHT(C1013,3) &amp; "-" &amp; RIGHT(D1013,5) &amp; "-" &amp; IFERROR(LEFT(#REF!, FIND(" ",#REF!)-1),#REF!) &amp; "-" &amp; _xlfn.XLOOKUP(L:L,DROPLIST!D:D,DROPLIST!E:E)</f>
        <v>#REF!</v>
      </c>
      <c r="R1013" s="88" t="str">
        <f>IF(N:N&lt;&gt;"APROVADO","N/A",IF(IFERROR(_xlfn.XLOOKUP(P:P,PROJETOS!A:A,PROJETOS!A:A),"INSERIR ID DE PROJETO")="INSERIR ID DE PROJETO","INSERIR ID DE PROJETO","PROJETO INSERIDO"))</f>
        <v>N/A</v>
      </c>
    </row>
    <row r="1014" spans="1:18" ht="20.100000000000001" customHeight="1" thickTop="1" thickBot="1" x14ac:dyDescent="0.3">
      <c r="A1014" s="109"/>
      <c r="B1014" s="84"/>
      <c r="C1014" s="84"/>
      <c r="D1014" s="115"/>
      <c r="E1014" s="132" cm="1">
        <f t="array" ref="E1014">_xlfn.XLOOKUP(D1014,Tabela2[[#All],[SAP Code]],Tabela2[[#All],[Supplier Name]])</f>
        <v>0</v>
      </c>
      <c r="F1014" s="85"/>
      <c r="G1014" s="120">
        <v>0</v>
      </c>
      <c r="H1014" s="86"/>
      <c r="I1014" s="86">
        <v>0</v>
      </c>
      <c r="J1014" s="87">
        <f t="shared" si="40"/>
        <v>0</v>
      </c>
      <c r="K1014" s="87">
        <f t="shared" si="41"/>
        <v>0</v>
      </c>
      <c r="L1014" s="85"/>
      <c r="M1014" s="85"/>
      <c r="N1014" s="85"/>
      <c r="O1014" s="109"/>
      <c r="P1014" s="88" t="str">
        <f>IF(D:D&gt;800000000,_xlfn.XLOOKUP(B:B,DROPLIST!G:G,DROPLIST!H:H)&amp;RIGHT(C1014,3)&amp;"-"&amp;RIGHT(D1014,5),_xlfn.XLOOKUP(B:B,DROPLIST!G:G,DROPLIST!H:H)&amp;RIGHT(C1014,3)&amp;"-"&amp;_xlfn.XLOOKUP(D:D,Tabela2[SAP Code],Tabela2[Coluna1]))</f>
        <v>-</v>
      </c>
      <c r="Q1014" s="88" t="e">
        <f>_xlfn.XLOOKUP(B:B,DROPLIST!G:G,DROPLIST!H:H) &amp; RIGHT(C1014,3) &amp; "-" &amp; RIGHT(D1014,5) &amp; "-" &amp; IFERROR(LEFT(#REF!, FIND(" ",#REF!)-1),#REF!) &amp; "-" &amp; _xlfn.XLOOKUP(L:L,DROPLIST!D:D,DROPLIST!E:E)</f>
        <v>#REF!</v>
      </c>
      <c r="R1014" s="88" t="str">
        <f>IF(N:N&lt;&gt;"APROVADO","N/A",IF(IFERROR(_xlfn.XLOOKUP(P:P,PROJETOS!A:A,PROJETOS!A:A),"INSERIR ID DE PROJETO")="INSERIR ID DE PROJETO","INSERIR ID DE PROJETO","PROJETO INSERIDO"))</f>
        <v>N/A</v>
      </c>
    </row>
    <row r="1015" spans="1:18" ht="20.100000000000001" customHeight="1" thickTop="1" thickBot="1" x14ac:dyDescent="0.3">
      <c r="A1015" s="109"/>
      <c r="B1015" s="84"/>
      <c r="C1015" s="84"/>
      <c r="D1015" s="115"/>
      <c r="E1015" s="132" cm="1">
        <f t="array" ref="E1015">_xlfn.XLOOKUP(D1015,Tabela2[[#All],[SAP Code]],Tabela2[[#All],[Supplier Name]])</f>
        <v>0</v>
      </c>
      <c r="F1015" s="85"/>
      <c r="G1015" s="120">
        <v>0</v>
      </c>
      <c r="H1015" s="86"/>
      <c r="I1015" s="86">
        <v>0</v>
      </c>
      <c r="J1015" s="87">
        <f t="shared" si="40"/>
        <v>0</v>
      </c>
      <c r="K1015" s="87">
        <f t="shared" si="41"/>
        <v>0</v>
      </c>
      <c r="L1015" s="85"/>
      <c r="M1015" s="85"/>
      <c r="N1015" s="85"/>
      <c r="O1015" s="109"/>
      <c r="P1015" s="88" t="str">
        <f>IF(D:D&gt;800000000,_xlfn.XLOOKUP(B:B,DROPLIST!G:G,DROPLIST!H:H)&amp;RIGHT(C1015,3)&amp;"-"&amp;RIGHT(D1015,5),_xlfn.XLOOKUP(B:B,DROPLIST!G:G,DROPLIST!H:H)&amp;RIGHT(C1015,3)&amp;"-"&amp;_xlfn.XLOOKUP(D:D,Tabela2[SAP Code],Tabela2[Coluna1]))</f>
        <v>-</v>
      </c>
      <c r="Q1015" s="88" t="e">
        <f>_xlfn.XLOOKUP(B:B,DROPLIST!G:G,DROPLIST!H:H) &amp; RIGHT(C1015,3) &amp; "-" &amp; RIGHT(D1015,5) &amp; "-" &amp; IFERROR(LEFT(#REF!, FIND(" ",#REF!)-1),#REF!) &amp; "-" &amp; _xlfn.XLOOKUP(L:L,DROPLIST!D:D,DROPLIST!E:E)</f>
        <v>#REF!</v>
      </c>
      <c r="R1015" s="88" t="str">
        <f>IF(N:N&lt;&gt;"APROVADO","N/A",IF(IFERROR(_xlfn.XLOOKUP(P:P,PROJETOS!A:A,PROJETOS!A:A),"INSERIR ID DE PROJETO")="INSERIR ID DE PROJETO","INSERIR ID DE PROJETO","PROJETO INSERIDO"))</f>
        <v>N/A</v>
      </c>
    </row>
    <row r="1016" spans="1:18" ht="20.100000000000001" customHeight="1" thickTop="1" thickBot="1" x14ac:dyDescent="0.3">
      <c r="A1016" s="109"/>
      <c r="B1016" s="84"/>
      <c r="C1016" s="84"/>
      <c r="D1016" s="115"/>
      <c r="E1016" s="132" cm="1">
        <f t="array" ref="E1016">_xlfn.XLOOKUP(D1016,Tabela2[[#All],[SAP Code]],Tabela2[[#All],[Supplier Name]])</f>
        <v>0</v>
      </c>
      <c r="F1016" s="85"/>
      <c r="G1016" s="120">
        <v>0</v>
      </c>
      <c r="H1016" s="86"/>
      <c r="I1016" s="86">
        <v>0</v>
      </c>
      <c r="J1016" s="87">
        <f t="shared" si="40"/>
        <v>0</v>
      </c>
      <c r="K1016" s="87">
        <f t="shared" si="41"/>
        <v>0</v>
      </c>
      <c r="L1016" s="85"/>
      <c r="M1016" s="85"/>
      <c r="N1016" s="85"/>
      <c r="O1016" s="109"/>
      <c r="P1016" s="88" t="str">
        <f>IF(D:D&gt;800000000,_xlfn.XLOOKUP(B:B,DROPLIST!G:G,DROPLIST!H:H)&amp;RIGHT(C1016,3)&amp;"-"&amp;RIGHT(D1016,5),_xlfn.XLOOKUP(B:B,DROPLIST!G:G,DROPLIST!H:H)&amp;RIGHT(C1016,3)&amp;"-"&amp;_xlfn.XLOOKUP(D:D,Tabela2[SAP Code],Tabela2[Coluna1]))</f>
        <v>-</v>
      </c>
      <c r="Q1016" s="88" t="e">
        <f>_xlfn.XLOOKUP(B:B,DROPLIST!G:G,DROPLIST!H:H) &amp; RIGHT(C1016,3) &amp; "-" &amp; RIGHT(D1016,5) &amp; "-" &amp; IFERROR(LEFT(#REF!, FIND(" ",#REF!)-1),#REF!) &amp; "-" &amp; _xlfn.XLOOKUP(L:L,DROPLIST!D:D,DROPLIST!E:E)</f>
        <v>#REF!</v>
      </c>
      <c r="R1016" s="88" t="str">
        <f>IF(N:N&lt;&gt;"APROVADO","N/A",IF(IFERROR(_xlfn.XLOOKUP(P:P,PROJETOS!A:A,PROJETOS!A:A),"INSERIR ID DE PROJETO")="INSERIR ID DE PROJETO","INSERIR ID DE PROJETO","PROJETO INSERIDO"))</f>
        <v>N/A</v>
      </c>
    </row>
    <row r="1017" spans="1:18" ht="20.100000000000001" customHeight="1" thickTop="1" thickBot="1" x14ac:dyDescent="0.3">
      <c r="A1017" s="109"/>
      <c r="B1017" s="84"/>
      <c r="C1017" s="84"/>
      <c r="D1017" s="115"/>
      <c r="E1017" s="132" cm="1">
        <f t="array" ref="E1017">_xlfn.XLOOKUP(D1017,Tabela2[[#All],[SAP Code]],Tabela2[[#All],[Supplier Name]])</f>
        <v>0</v>
      </c>
      <c r="F1017" s="85"/>
      <c r="G1017" s="120">
        <v>0</v>
      </c>
      <c r="H1017" s="86"/>
      <c r="I1017" s="86">
        <v>0</v>
      </c>
      <c r="J1017" s="87">
        <f t="shared" si="40"/>
        <v>0</v>
      </c>
      <c r="K1017" s="87">
        <f t="shared" si="41"/>
        <v>0</v>
      </c>
      <c r="L1017" s="85"/>
      <c r="M1017" s="85"/>
      <c r="N1017" s="85"/>
      <c r="O1017" s="109"/>
      <c r="P1017" s="88" t="str">
        <f>IF(D:D&gt;800000000,_xlfn.XLOOKUP(B:B,DROPLIST!G:G,DROPLIST!H:H)&amp;RIGHT(C1017,3)&amp;"-"&amp;RIGHT(D1017,5),_xlfn.XLOOKUP(B:B,DROPLIST!G:G,DROPLIST!H:H)&amp;RIGHT(C1017,3)&amp;"-"&amp;_xlfn.XLOOKUP(D:D,Tabela2[SAP Code],Tabela2[Coluna1]))</f>
        <v>-</v>
      </c>
      <c r="Q1017" s="88" t="e">
        <f>_xlfn.XLOOKUP(B:B,DROPLIST!G:G,DROPLIST!H:H) &amp; RIGHT(C1017,3) &amp; "-" &amp; RIGHT(D1017,5) &amp; "-" &amp; IFERROR(LEFT(#REF!, FIND(" ",#REF!)-1),#REF!) &amp; "-" &amp; _xlfn.XLOOKUP(L:L,DROPLIST!D:D,DROPLIST!E:E)</f>
        <v>#REF!</v>
      </c>
      <c r="R1017" s="88" t="str">
        <f>IF(N:N&lt;&gt;"APROVADO","N/A",IF(IFERROR(_xlfn.XLOOKUP(P:P,PROJETOS!A:A,PROJETOS!A:A),"INSERIR ID DE PROJETO")="INSERIR ID DE PROJETO","INSERIR ID DE PROJETO","PROJETO INSERIDO"))</f>
        <v>N/A</v>
      </c>
    </row>
    <row r="1018" spans="1:18" ht="20.100000000000001" customHeight="1" thickTop="1" thickBot="1" x14ac:dyDescent="0.3">
      <c r="A1018" s="109"/>
      <c r="B1018" s="84"/>
      <c r="C1018" s="84"/>
      <c r="D1018" s="115"/>
      <c r="E1018" s="132" cm="1">
        <f t="array" ref="E1018">_xlfn.XLOOKUP(D1018,Tabela2[[#All],[SAP Code]],Tabela2[[#All],[Supplier Name]])</f>
        <v>0</v>
      </c>
      <c r="F1018" s="85"/>
      <c r="G1018" s="120">
        <v>0</v>
      </c>
      <c r="H1018" s="86"/>
      <c r="I1018" s="86">
        <v>0</v>
      </c>
      <c r="J1018" s="87">
        <f t="shared" si="40"/>
        <v>0</v>
      </c>
      <c r="K1018" s="87">
        <f t="shared" si="41"/>
        <v>0</v>
      </c>
      <c r="L1018" s="85"/>
      <c r="M1018" s="85"/>
      <c r="N1018" s="85"/>
      <c r="O1018" s="109"/>
      <c r="P1018" s="88" t="str">
        <f>IF(D:D&gt;800000000,_xlfn.XLOOKUP(B:B,DROPLIST!G:G,DROPLIST!H:H)&amp;RIGHT(C1018,3)&amp;"-"&amp;RIGHT(D1018,5),_xlfn.XLOOKUP(B:B,DROPLIST!G:G,DROPLIST!H:H)&amp;RIGHT(C1018,3)&amp;"-"&amp;_xlfn.XLOOKUP(D:D,Tabela2[SAP Code],Tabela2[Coluna1]))</f>
        <v>-</v>
      </c>
      <c r="Q1018" s="88" t="e">
        <f>_xlfn.XLOOKUP(B:B,DROPLIST!G:G,DROPLIST!H:H) &amp; RIGHT(C1018,3) &amp; "-" &amp; RIGHT(D1018,5) &amp; "-" &amp; IFERROR(LEFT(#REF!, FIND(" ",#REF!)-1),#REF!) &amp; "-" &amp; _xlfn.XLOOKUP(L:L,DROPLIST!D:D,DROPLIST!E:E)</f>
        <v>#REF!</v>
      </c>
      <c r="R1018" s="88" t="str">
        <f>IF(N:N&lt;&gt;"APROVADO","N/A",IF(IFERROR(_xlfn.XLOOKUP(P:P,PROJETOS!A:A,PROJETOS!A:A),"INSERIR ID DE PROJETO")="INSERIR ID DE PROJETO","INSERIR ID DE PROJETO","PROJETO INSERIDO"))</f>
        <v>N/A</v>
      </c>
    </row>
    <row r="1019" spans="1:18" ht="20.100000000000001" customHeight="1" thickTop="1" thickBot="1" x14ac:dyDescent="0.3">
      <c r="A1019" s="109"/>
      <c r="B1019" s="84"/>
      <c r="C1019" s="84"/>
      <c r="D1019" s="115"/>
      <c r="E1019" s="132" cm="1">
        <f t="array" ref="E1019">_xlfn.XLOOKUP(D1019,Tabela2[[#All],[SAP Code]],Tabela2[[#All],[Supplier Name]])</f>
        <v>0</v>
      </c>
      <c r="F1019" s="85"/>
      <c r="G1019" s="120">
        <v>0</v>
      </c>
      <c r="H1019" s="86"/>
      <c r="I1019" s="86">
        <v>0</v>
      </c>
      <c r="J1019" s="87">
        <f t="shared" si="40"/>
        <v>0</v>
      </c>
      <c r="K1019" s="87">
        <f t="shared" si="41"/>
        <v>0</v>
      </c>
      <c r="L1019" s="85"/>
      <c r="M1019" s="85"/>
      <c r="N1019" s="85"/>
      <c r="O1019" s="109"/>
      <c r="P1019" s="88" t="str">
        <f>IF(D:D&gt;800000000,_xlfn.XLOOKUP(B:B,DROPLIST!G:G,DROPLIST!H:H)&amp;RIGHT(C1019,3)&amp;"-"&amp;RIGHT(D1019,5),_xlfn.XLOOKUP(B:B,DROPLIST!G:G,DROPLIST!H:H)&amp;RIGHT(C1019,3)&amp;"-"&amp;_xlfn.XLOOKUP(D:D,Tabela2[SAP Code],Tabela2[Coluna1]))</f>
        <v>-</v>
      </c>
      <c r="Q1019" s="88" t="e">
        <f>_xlfn.XLOOKUP(B:B,DROPLIST!G:G,DROPLIST!H:H) &amp; RIGHT(C1019,3) &amp; "-" &amp; RIGHT(D1019,5) &amp; "-" &amp; IFERROR(LEFT(#REF!, FIND(" ",#REF!)-1),#REF!) &amp; "-" &amp; _xlfn.XLOOKUP(L:L,DROPLIST!D:D,DROPLIST!E:E)</f>
        <v>#REF!</v>
      </c>
      <c r="R1019" s="88" t="str">
        <f>IF(N:N&lt;&gt;"APROVADO","N/A",IF(IFERROR(_xlfn.XLOOKUP(P:P,PROJETOS!A:A,PROJETOS!A:A),"INSERIR ID DE PROJETO")="INSERIR ID DE PROJETO","INSERIR ID DE PROJETO","PROJETO INSERIDO"))</f>
        <v>N/A</v>
      </c>
    </row>
    <row r="1020" spans="1:18" ht="20.100000000000001" customHeight="1" thickTop="1" thickBot="1" x14ac:dyDescent="0.3">
      <c r="A1020" s="109"/>
      <c r="B1020" s="84"/>
      <c r="C1020" s="84"/>
      <c r="D1020" s="115"/>
      <c r="E1020" s="132" cm="1">
        <f t="array" ref="E1020">_xlfn.XLOOKUP(D1020,Tabela2[[#All],[SAP Code]],Tabela2[[#All],[Supplier Name]])</f>
        <v>0</v>
      </c>
      <c r="F1020" s="85"/>
      <c r="G1020" s="120">
        <v>0</v>
      </c>
      <c r="H1020" s="86"/>
      <c r="I1020" s="86">
        <v>0</v>
      </c>
      <c r="J1020" s="87">
        <f t="shared" ref="J1020:J1083" si="42">H1020-I1020</f>
        <v>0</v>
      </c>
      <c r="K1020" s="87">
        <f t="shared" si="41"/>
        <v>0</v>
      </c>
      <c r="L1020" s="85"/>
      <c r="M1020" s="85"/>
      <c r="N1020" s="85"/>
      <c r="O1020" s="109"/>
      <c r="P1020" s="88" t="str">
        <f>IF(D:D&gt;800000000,_xlfn.XLOOKUP(B:B,DROPLIST!G:G,DROPLIST!H:H)&amp;RIGHT(C1020,3)&amp;"-"&amp;RIGHT(D1020,5),_xlfn.XLOOKUP(B:B,DROPLIST!G:G,DROPLIST!H:H)&amp;RIGHT(C1020,3)&amp;"-"&amp;_xlfn.XLOOKUP(D:D,Tabela2[SAP Code],Tabela2[Coluna1]))</f>
        <v>-</v>
      </c>
      <c r="Q1020" s="88" t="e">
        <f>_xlfn.XLOOKUP(B:B,DROPLIST!G:G,DROPLIST!H:H) &amp; RIGHT(C1020,3) &amp; "-" &amp; RIGHT(D1020,5) &amp; "-" &amp; IFERROR(LEFT(#REF!, FIND(" ",#REF!)-1),#REF!) &amp; "-" &amp; _xlfn.XLOOKUP(L:L,DROPLIST!D:D,DROPLIST!E:E)</f>
        <v>#REF!</v>
      </c>
      <c r="R1020" s="88" t="str">
        <f>IF(N:N&lt;&gt;"APROVADO","N/A",IF(IFERROR(_xlfn.XLOOKUP(P:P,PROJETOS!A:A,PROJETOS!A:A),"INSERIR ID DE PROJETO")="INSERIR ID DE PROJETO","INSERIR ID DE PROJETO","PROJETO INSERIDO"))</f>
        <v>N/A</v>
      </c>
    </row>
    <row r="1021" spans="1:18" ht="20.100000000000001" customHeight="1" thickTop="1" thickBot="1" x14ac:dyDescent="0.3">
      <c r="A1021" s="109"/>
      <c r="B1021" s="84"/>
      <c r="C1021" s="84"/>
      <c r="D1021" s="115"/>
      <c r="E1021" s="132" cm="1">
        <f t="array" ref="E1021">_xlfn.XLOOKUP(D1021,Tabela2[[#All],[SAP Code]],Tabela2[[#All],[Supplier Name]])</f>
        <v>0</v>
      </c>
      <c r="F1021" s="85"/>
      <c r="G1021" s="120">
        <v>0</v>
      </c>
      <c r="H1021" s="86"/>
      <c r="I1021" s="86">
        <v>0</v>
      </c>
      <c r="J1021" s="87">
        <f t="shared" si="42"/>
        <v>0</v>
      </c>
      <c r="K1021" s="87">
        <f t="shared" si="41"/>
        <v>0</v>
      </c>
      <c r="L1021" s="85"/>
      <c r="M1021" s="85"/>
      <c r="N1021" s="85"/>
      <c r="O1021" s="109"/>
      <c r="P1021" s="88" t="str">
        <f>IF(D:D&gt;800000000,_xlfn.XLOOKUP(B:B,DROPLIST!G:G,DROPLIST!H:H)&amp;RIGHT(C1021,3)&amp;"-"&amp;RIGHT(D1021,5),_xlfn.XLOOKUP(B:B,DROPLIST!G:G,DROPLIST!H:H)&amp;RIGHT(C1021,3)&amp;"-"&amp;_xlfn.XLOOKUP(D:D,Tabela2[SAP Code],Tabela2[Coluna1]))</f>
        <v>-</v>
      </c>
      <c r="Q1021" s="88" t="e">
        <f>_xlfn.XLOOKUP(B:B,DROPLIST!G:G,DROPLIST!H:H) &amp; RIGHT(C1021,3) &amp; "-" &amp; RIGHT(D1021,5) &amp; "-" &amp; IFERROR(LEFT(#REF!, FIND(" ",#REF!)-1),#REF!) &amp; "-" &amp; _xlfn.XLOOKUP(L:L,DROPLIST!D:D,DROPLIST!E:E)</f>
        <v>#REF!</v>
      </c>
      <c r="R1021" s="88" t="str">
        <f>IF(N:N&lt;&gt;"APROVADO","N/A",IF(IFERROR(_xlfn.XLOOKUP(P:P,PROJETOS!A:A,PROJETOS!A:A),"INSERIR ID DE PROJETO")="INSERIR ID DE PROJETO","INSERIR ID DE PROJETO","PROJETO INSERIDO"))</f>
        <v>N/A</v>
      </c>
    </row>
    <row r="1022" spans="1:18" ht="20.100000000000001" customHeight="1" thickTop="1" thickBot="1" x14ac:dyDescent="0.3">
      <c r="A1022" s="109"/>
      <c r="B1022" s="84"/>
      <c r="C1022" s="84"/>
      <c r="D1022" s="115"/>
      <c r="E1022" s="132" cm="1">
        <f t="array" ref="E1022">_xlfn.XLOOKUP(D1022,Tabela2[[#All],[SAP Code]],Tabela2[[#All],[Supplier Name]])</f>
        <v>0</v>
      </c>
      <c r="F1022" s="85"/>
      <c r="G1022" s="120">
        <v>0</v>
      </c>
      <c r="H1022" s="86"/>
      <c r="I1022" s="86">
        <v>0</v>
      </c>
      <c r="J1022" s="87">
        <f t="shared" si="42"/>
        <v>0</v>
      </c>
      <c r="K1022" s="87">
        <f t="shared" si="41"/>
        <v>0</v>
      </c>
      <c r="L1022" s="85"/>
      <c r="M1022" s="85"/>
      <c r="N1022" s="85"/>
      <c r="O1022" s="109"/>
      <c r="P1022" s="88" t="str">
        <f>IF(D:D&gt;800000000,_xlfn.XLOOKUP(B:B,DROPLIST!G:G,DROPLIST!H:H)&amp;RIGHT(C1022,3)&amp;"-"&amp;RIGHT(D1022,5),_xlfn.XLOOKUP(B:B,DROPLIST!G:G,DROPLIST!H:H)&amp;RIGHT(C1022,3)&amp;"-"&amp;_xlfn.XLOOKUP(D:D,Tabela2[SAP Code],Tabela2[Coluna1]))</f>
        <v>-</v>
      </c>
      <c r="Q1022" s="88" t="e">
        <f>_xlfn.XLOOKUP(B:B,DROPLIST!G:G,DROPLIST!H:H) &amp; RIGHT(C1022,3) &amp; "-" &amp; RIGHT(D1022,5) &amp; "-" &amp; IFERROR(LEFT(#REF!, FIND(" ",#REF!)-1),#REF!) &amp; "-" &amp; _xlfn.XLOOKUP(L:L,DROPLIST!D:D,DROPLIST!E:E)</f>
        <v>#REF!</v>
      </c>
      <c r="R1022" s="88" t="str">
        <f>IF(N:N&lt;&gt;"APROVADO","N/A",IF(IFERROR(_xlfn.XLOOKUP(P:P,PROJETOS!A:A,PROJETOS!A:A),"INSERIR ID DE PROJETO")="INSERIR ID DE PROJETO","INSERIR ID DE PROJETO","PROJETO INSERIDO"))</f>
        <v>N/A</v>
      </c>
    </row>
    <row r="1023" spans="1:18" ht="20.100000000000001" customHeight="1" thickTop="1" thickBot="1" x14ac:dyDescent="0.3">
      <c r="A1023" s="109"/>
      <c r="B1023" s="84"/>
      <c r="C1023" s="84"/>
      <c r="D1023" s="115"/>
      <c r="E1023" s="132" cm="1">
        <f t="array" ref="E1023">_xlfn.XLOOKUP(D1023,Tabela2[[#All],[SAP Code]],Tabela2[[#All],[Supplier Name]])</f>
        <v>0</v>
      </c>
      <c r="F1023" s="85"/>
      <c r="G1023" s="120">
        <v>0</v>
      </c>
      <c r="H1023" s="86"/>
      <c r="I1023" s="86">
        <v>0</v>
      </c>
      <c r="J1023" s="87">
        <f t="shared" si="42"/>
        <v>0</v>
      </c>
      <c r="K1023" s="87">
        <f t="shared" si="41"/>
        <v>0</v>
      </c>
      <c r="L1023" s="85"/>
      <c r="M1023" s="85"/>
      <c r="N1023" s="85"/>
      <c r="O1023" s="109"/>
      <c r="P1023" s="88" t="str">
        <f>IF(D:D&gt;800000000,_xlfn.XLOOKUP(B:B,DROPLIST!G:G,DROPLIST!H:H)&amp;RIGHT(C1023,3)&amp;"-"&amp;RIGHT(D1023,5),_xlfn.XLOOKUP(B:B,DROPLIST!G:G,DROPLIST!H:H)&amp;RIGHT(C1023,3)&amp;"-"&amp;_xlfn.XLOOKUP(D:D,Tabela2[SAP Code],Tabela2[Coluna1]))</f>
        <v>-</v>
      </c>
      <c r="Q1023" s="88" t="e">
        <f>_xlfn.XLOOKUP(B:B,DROPLIST!G:G,DROPLIST!H:H) &amp; RIGHT(C1023,3) &amp; "-" &amp; RIGHT(D1023,5) &amp; "-" &amp; IFERROR(LEFT(#REF!, FIND(" ",#REF!)-1),#REF!) &amp; "-" &amp; _xlfn.XLOOKUP(L:L,DROPLIST!D:D,DROPLIST!E:E)</f>
        <v>#REF!</v>
      </c>
      <c r="R1023" s="88" t="str">
        <f>IF(N:N&lt;&gt;"APROVADO","N/A",IF(IFERROR(_xlfn.XLOOKUP(P:P,PROJETOS!A:A,PROJETOS!A:A),"INSERIR ID DE PROJETO")="INSERIR ID DE PROJETO","INSERIR ID DE PROJETO","PROJETO INSERIDO"))</f>
        <v>N/A</v>
      </c>
    </row>
    <row r="1024" spans="1:18" ht="20.100000000000001" customHeight="1" thickTop="1" thickBot="1" x14ac:dyDescent="0.3">
      <c r="A1024" s="109"/>
      <c r="B1024" s="84"/>
      <c r="C1024" s="84"/>
      <c r="D1024" s="115"/>
      <c r="E1024" s="132" cm="1">
        <f t="array" ref="E1024">_xlfn.XLOOKUP(D1024,Tabela2[[#All],[SAP Code]],Tabela2[[#All],[Supplier Name]])</f>
        <v>0</v>
      </c>
      <c r="F1024" s="85"/>
      <c r="G1024" s="120">
        <v>0</v>
      </c>
      <c r="H1024" s="86"/>
      <c r="I1024" s="86">
        <v>0</v>
      </c>
      <c r="J1024" s="87">
        <f t="shared" si="42"/>
        <v>0</v>
      </c>
      <c r="K1024" s="87">
        <f t="shared" si="41"/>
        <v>0</v>
      </c>
      <c r="L1024" s="85"/>
      <c r="M1024" s="85"/>
      <c r="N1024" s="85"/>
      <c r="O1024" s="109"/>
      <c r="P1024" s="88" t="str">
        <f>IF(D:D&gt;800000000,_xlfn.XLOOKUP(B:B,DROPLIST!G:G,DROPLIST!H:H)&amp;RIGHT(C1024,3)&amp;"-"&amp;RIGHT(D1024,5),_xlfn.XLOOKUP(B:B,DROPLIST!G:G,DROPLIST!H:H)&amp;RIGHT(C1024,3)&amp;"-"&amp;_xlfn.XLOOKUP(D:D,Tabela2[SAP Code],Tabela2[Coluna1]))</f>
        <v>-</v>
      </c>
      <c r="Q1024" s="88" t="e">
        <f>_xlfn.XLOOKUP(B:B,DROPLIST!G:G,DROPLIST!H:H) &amp; RIGHT(C1024,3) &amp; "-" &amp; RIGHT(D1024,5) &amp; "-" &amp; IFERROR(LEFT(#REF!, FIND(" ",#REF!)-1),#REF!) &amp; "-" &amp; _xlfn.XLOOKUP(L:L,DROPLIST!D:D,DROPLIST!E:E)</f>
        <v>#REF!</v>
      </c>
      <c r="R1024" s="88" t="str">
        <f>IF(N:N&lt;&gt;"APROVADO","N/A",IF(IFERROR(_xlfn.XLOOKUP(P:P,PROJETOS!A:A,PROJETOS!A:A),"INSERIR ID DE PROJETO")="INSERIR ID DE PROJETO","INSERIR ID DE PROJETO","PROJETO INSERIDO"))</f>
        <v>N/A</v>
      </c>
    </row>
    <row r="1025" spans="1:18" ht="20.100000000000001" customHeight="1" thickTop="1" thickBot="1" x14ac:dyDescent="0.3">
      <c r="A1025" s="109"/>
      <c r="B1025" s="84"/>
      <c r="C1025" s="84"/>
      <c r="D1025" s="115"/>
      <c r="E1025" s="132" cm="1">
        <f t="array" ref="E1025">_xlfn.XLOOKUP(D1025,Tabela2[[#All],[SAP Code]],Tabela2[[#All],[Supplier Name]])</f>
        <v>0</v>
      </c>
      <c r="F1025" s="85"/>
      <c r="G1025" s="120">
        <v>0</v>
      </c>
      <c r="H1025" s="86"/>
      <c r="I1025" s="86">
        <v>0</v>
      </c>
      <c r="J1025" s="87">
        <f t="shared" si="42"/>
        <v>0</v>
      </c>
      <c r="K1025" s="87">
        <f t="shared" si="41"/>
        <v>0</v>
      </c>
      <c r="L1025" s="85"/>
      <c r="M1025" s="85"/>
      <c r="N1025" s="85"/>
      <c r="O1025" s="109"/>
      <c r="P1025" s="88" t="str">
        <f>IF(D:D&gt;800000000,_xlfn.XLOOKUP(B:B,DROPLIST!G:G,DROPLIST!H:H)&amp;RIGHT(C1025,3)&amp;"-"&amp;RIGHT(D1025,5),_xlfn.XLOOKUP(B:B,DROPLIST!G:G,DROPLIST!H:H)&amp;RIGHT(C1025,3)&amp;"-"&amp;_xlfn.XLOOKUP(D:D,Tabela2[SAP Code],Tabela2[Coluna1]))</f>
        <v>-</v>
      </c>
      <c r="Q1025" s="88" t="e">
        <f>_xlfn.XLOOKUP(B:B,DROPLIST!G:G,DROPLIST!H:H) &amp; RIGHT(C1025,3) &amp; "-" &amp; RIGHT(D1025,5) &amp; "-" &amp; IFERROR(LEFT(#REF!, FIND(" ",#REF!)-1),#REF!) &amp; "-" &amp; _xlfn.XLOOKUP(L:L,DROPLIST!D:D,DROPLIST!E:E)</f>
        <v>#REF!</v>
      </c>
      <c r="R1025" s="88" t="str">
        <f>IF(N:N&lt;&gt;"APROVADO","N/A",IF(IFERROR(_xlfn.XLOOKUP(P:P,PROJETOS!A:A,PROJETOS!A:A),"INSERIR ID DE PROJETO")="INSERIR ID DE PROJETO","INSERIR ID DE PROJETO","PROJETO INSERIDO"))</f>
        <v>N/A</v>
      </c>
    </row>
    <row r="1026" spans="1:18" ht="20.100000000000001" customHeight="1" thickTop="1" thickBot="1" x14ac:dyDescent="0.3">
      <c r="A1026" s="109"/>
      <c r="B1026" s="84"/>
      <c r="C1026" s="84"/>
      <c r="D1026" s="115"/>
      <c r="E1026" s="132" cm="1">
        <f t="array" ref="E1026">_xlfn.XLOOKUP(D1026,Tabela2[[#All],[SAP Code]],Tabela2[[#All],[Supplier Name]])</f>
        <v>0</v>
      </c>
      <c r="F1026" s="85"/>
      <c r="G1026" s="120">
        <v>0</v>
      </c>
      <c r="H1026" s="86"/>
      <c r="I1026" s="86">
        <v>0</v>
      </c>
      <c r="J1026" s="87">
        <f t="shared" si="42"/>
        <v>0</v>
      </c>
      <c r="K1026" s="87">
        <f t="shared" si="41"/>
        <v>0</v>
      </c>
      <c r="L1026" s="85"/>
      <c r="M1026" s="85"/>
      <c r="N1026" s="85"/>
      <c r="O1026" s="109"/>
      <c r="P1026" s="88" t="str">
        <f>IF(D:D&gt;800000000,_xlfn.XLOOKUP(B:B,DROPLIST!G:G,DROPLIST!H:H)&amp;RIGHT(C1026,3)&amp;"-"&amp;RIGHT(D1026,5),_xlfn.XLOOKUP(B:B,DROPLIST!G:G,DROPLIST!H:H)&amp;RIGHT(C1026,3)&amp;"-"&amp;_xlfn.XLOOKUP(D:D,Tabela2[SAP Code],Tabela2[Coluna1]))</f>
        <v>-</v>
      </c>
      <c r="Q1026" s="88" t="e">
        <f>_xlfn.XLOOKUP(B:B,DROPLIST!G:G,DROPLIST!H:H) &amp; RIGHT(C1026,3) &amp; "-" &amp; RIGHT(D1026,5) &amp; "-" &amp; IFERROR(LEFT(#REF!, FIND(" ",#REF!)-1),#REF!) &amp; "-" &amp; _xlfn.XLOOKUP(L:L,DROPLIST!D:D,DROPLIST!E:E)</f>
        <v>#REF!</v>
      </c>
      <c r="R1026" s="88" t="str">
        <f>IF(N:N&lt;&gt;"APROVADO","N/A",IF(IFERROR(_xlfn.XLOOKUP(P:P,PROJETOS!A:A,PROJETOS!A:A),"INSERIR ID DE PROJETO")="INSERIR ID DE PROJETO","INSERIR ID DE PROJETO","PROJETO INSERIDO"))</f>
        <v>N/A</v>
      </c>
    </row>
    <row r="1027" spans="1:18" ht="20.100000000000001" customHeight="1" thickTop="1" thickBot="1" x14ac:dyDescent="0.3">
      <c r="A1027" s="109"/>
      <c r="B1027" s="84"/>
      <c r="C1027" s="84"/>
      <c r="D1027" s="115"/>
      <c r="E1027" s="132" cm="1">
        <f t="array" ref="E1027">_xlfn.XLOOKUP(D1027,Tabela2[[#All],[SAP Code]],Tabela2[[#All],[Supplier Name]])</f>
        <v>0</v>
      </c>
      <c r="F1027" s="85"/>
      <c r="G1027" s="120">
        <v>0</v>
      </c>
      <c r="H1027" s="86"/>
      <c r="I1027" s="86">
        <v>0</v>
      </c>
      <c r="J1027" s="87">
        <f t="shared" si="42"/>
        <v>0</v>
      </c>
      <c r="K1027" s="87">
        <f t="shared" si="41"/>
        <v>0</v>
      </c>
      <c r="L1027" s="85"/>
      <c r="M1027" s="85"/>
      <c r="N1027" s="85"/>
      <c r="O1027" s="109"/>
      <c r="P1027" s="88" t="str">
        <f>IF(D:D&gt;800000000,_xlfn.XLOOKUP(B:B,DROPLIST!G:G,DROPLIST!H:H)&amp;RIGHT(C1027,3)&amp;"-"&amp;RIGHT(D1027,5),_xlfn.XLOOKUP(B:B,DROPLIST!G:G,DROPLIST!H:H)&amp;RIGHT(C1027,3)&amp;"-"&amp;_xlfn.XLOOKUP(D:D,Tabela2[SAP Code],Tabela2[Coluna1]))</f>
        <v>-</v>
      </c>
      <c r="Q1027" s="88" t="e">
        <f>_xlfn.XLOOKUP(B:B,DROPLIST!G:G,DROPLIST!H:H) &amp; RIGHT(C1027,3) &amp; "-" &amp; RIGHT(D1027,5) &amp; "-" &amp; IFERROR(LEFT(#REF!, FIND(" ",#REF!)-1),#REF!) &amp; "-" &amp; _xlfn.XLOOKUP(L:L,DROPLIST!D:D,DROPLIST!E:E)</f>
        <v>#REF!</v>
      </c>
      <c r="R1027" s="88" t="str">
        <f>IF(N:N&lt;&gt;"APROVADO","N/A",IF(IFERROR(_xlfn.XLOOKUP(P:P,PROJETOS!A:A,PROJETOS!A:A),"INSERIR ID DE PROJETO")="INSERIR ID DE PROJETO","INSERIR ID DE PROJETO","PROJETO INSERIDO"))</f>
        <v>N/A</v>
      </c>
    </row>
    <row r="1028" spans="1:18" ht="20.100000000000001" customHeight="1" thickTop="1" thickBot="1" x14ac:dyDescent="0.3">
      <c r="A1028" s="109"/>
      <c r="B1028" s="84"/>
      <c r="C1028" s="84"/>
      <c r="D1028" s="115"/>
      <c r="E1028" s="132" cm="1">
        <f t="array" ref="E1028">_xlfn.XLOOKUP(D1028,Tabela2[[#All],[SAP Code]],Tabela2[[#All],[Supplier Name]])</f>
        <v>0</v>
      </c>
      <c r="F1028" s="85"/>
      <c r="G1028" s="120">
        <v>0</v>
      </c>
      <c r="H1028" s="86"/>
      <c r="I1028" s="86">
        <v>0</v>
      </c>
      <c r="J1028" s="87">
        <f t="shared" si="42"/>
        <v>0</v>
      </c>
      <c r="K1028" s="87">
        <f t="shared" si="41"/>
        <v>0</v>
      </c>
      <c r="L1028" s="85"/>
      <c r="M1028" s="85"/>
      <c r="N1028" s="85"/>
      <c r="O1028" s="109"/>
      <c r="P1028" s="88" t="str">
        <f>IF(D:D&gt;800000000,_xlfn.XLOOKUP(B:B,DROPLIST!G:G,DROPLIST!H:H)&amp;RIGHT(C1028,3)&amp;"-"&amp;RIGHT(D1028,5),_xlfn.XLOOKUP(B:B,DROPLIST!G:G,DROPLIST!H:H)&amp;RIGHT(C1028,3)&amp;"-"&amp;_xlfn.XLOOKUP(D:D,Tabela2[SAP Code],Tabela2[Coluna1]))</f>
        <v>-</v>
      </c>
      <c r="Q1028" s="88" t="e">
        <f>_xlfn.XLOOKUP(B:B,DROPLIST!G:G,DROPLIST!H:H) &amp; RIGHT(C1028,3) &amp; "-" &amp; RIGHT(D1028,5) &amp; "-" &amp; IFERROR(LEFT(#REF!, FIND(" ",#REF!)-1),#REF!) &amp; "-" &amp; _xlfn.XLOOKUP(L:L,DROPLIST!D:D,DROPLIST!E:E)</f>
        <v>#REF!</v>
      </c>
      <c r="R1028" s="88" t="str">
        <f>IF(N:N&lt;&gt;"APROVADO","N/A",IF(IFERROR(_xlfn.XLOOKUP(P:P,PROJETOS!A:A,PROJETOS!A:A),"INSERIR ID DE PROJETO")="INSERIR ID DE PROJETO","INSERIR ID DE PROJETO","PROJETO INSERIDO"))</f>
        <v>N/A</v>
      </c>
    </row>
    <row r="1029" spans="1:18" ht="20.100000000000001" customHeight="1" thickTop="1" thickBot="1" x14ac:dyDescent="0.3">
      <c r="A1029" s="109"/>
      <c r="B1029" s="84"/>
      <c r="C1029" s="84"/>
      <c r="D1029" s="115"/>
      <c r="E1029" s="132" cm="1">
        <f t="array" ref="E1029">_xlfn.XLOOKUP(D1029,Tabela2[[#All],[SAP Code]],Tabela2[[#All],[Supplier Name]])</f>
        <v>0</v>
      </c>
      <c r="F1029" s="85"/>
      <c r="G1029" s="120">
        <v>0</v>
      </c>
      <c r="H1029" s="86"/>
      <c r="I1029" s="86">
        <v>0</v>
      </c>
      <c r="J1029" s="87">
        <f t="shared" si="42"/>
        <v>0</v>
      </c>
      <c r="K1029" s="87">
        <f t="shared" si="41"/>
        <v>0</v>
      </c>
      <c r="L1029" s="85"/>
      <c r="M1029" s="85"/>
      <c r="N1029" s="85"/>
      <c r="O1029" s="109"/>
      <c r="P1029" s="88" t="str">
        <f>IF(D:D&gt;800000000,_xlfn.XLOOKUP(B:B,DROPLIST!G:G,DROPLIST!H:H)&amp;RIGHT(C1029,3)&amp;"-"&amp;RIGHT(D1029,5),_xlfn.XLOOKUP(B:B,DROPLIST!G:G,DROPLIST!H:H)&amp;RIGHT(C1029,3)&amp;"-"&amp;_xlfn.XLOOKUP(D:D,Tabela2[SAP Code],Tabela2[Coluna1]))</f>
        <v>-</v>
      </c>
      <c r="Q1029" s="88" t="e">
        <f>_xlfn.XLOOKUP(B:B,DROPLIST!G:G,DROPLIST!H:H) &amp; RIGHT(C1029,3) &amp; "-" &amp; RIGHT(D1029,5) &amp; "-" &amp; IFERROR(LEFT(#REF!, FIND(" ",#REF!)-1),#REF!) &amp; "-" &amp; _xlfn.XLOOKUP(L:L,DROPLIST!D:D,DROPLIST!E:E)</f>
        <v>#REF!</v>
      </c>
      <c r="R1029" s="88" t="str">
        <f>IF(N:N&lt;&gt;"APROVADO","N/A",IF(IFERROR(_xlfn.XLOOKUP(P:P,PROJETOS!A:A,PROJETOS!A:A),"INSERIR ID DE PROJETO")="INSERIR ID DE PROJETO","INSERIR ID DE PROJETO","PROJETO INSERIDO"))</f>
        <v>N/A</v>
      </c>
    </row>
    <row r="1030" spans="1:18" ht="20.100000000000001" customHeight="1" thickTop="1" thickBot="1" x14ac:dyDescent="0.3">
      <c r="A1030" s="109"/>
      <c r="B1030" s="84"/>
      <c r="C1030" s="84"/>
      <c r="D1030" s="115"/>
      <c r="E1030" s="132" cm="1">
        <f t="array" ref="E1030">_xlfn.XLOOKUP(D1030,Tabela2[[#All],[SAP Code]],Tabela2[[#All],[Supplier Name]])</f>
        <v>0</v>
      </c>
      <c r="F1030" s="85"/>
      <c r="G1030" s="120">
        <v>0</v>
      </c>
      <c r="H1030" s="86"/>
      <c r="I1030" s="86">
        <v>0</v>
      </c>
      <c r="J1030" s="87">
        <f t="shared" si="42"/>
        <v>0</v>
      </c>
      <c r="K1030" s="87">
        <f t="shared" si="41"/>
        <v>0</v>
      </c>
      <c r="L1030" s="85"/>
      <c r="M1030" s="85"/>
      <c r="N1030" s="85"/>
      <c r="O1030" s="109"/>
      <c r="P1030" s="88" t="str">
        <f>IF(D:D&gt;800000000,_xlfn.XLOOKUP(B:B,DROPLIST!G:G,DROPLIST!H:H)&amp;RIGHT(C1030,3)&amp;"-"&amp;RIGHT(D1030,5),_xlfn.XLOOKUP(B:B,DROPLIST!G:G,DROPLIST!H:H)&amp;RIGHT(C1030,3)&amp;"-"&amp;_xlfn.XLOOKUP(D:D,Tabela2[SAP Code],Tabela2[Coluna1]))</f>
        <v>-</v>
      </c>
      <c r="Q1030" s="88" t="e">
        <f>_xlfn.XLOOKUP(B:B,DROPLIST!G:G,DROPLIST!H:H) &amp; RIGHT(C1030,3) &amp; "-" &amp; RIGHT(D1030,5) &amp; "-" &amp; IFERROR(LEFT(#REF!, FIND(" ",#REF!)-1),#REF!) &amp; "-" &amp; _xlfn.XLOOKUP(L:L,DROPLIST!D:D,DROPLIST!E:E)</f>
        <v>#REF!</v>
      </c>
      <c r="R1030" s="88" t="str">
        <f>IF(N:N&lt;&gt;"APROVADO","N/A",IF(IFERROR(_xlfn.XLOOKUP(P:P,PROJETOS!A:A,PROJETOS!A:A),"INSERIR ID DE PROJETO")="INSERIR ID DE PROJETO","INSERIR ID DE PROJETO","PROJETO INSERIDO"))</f>
        <v>N/A</v>
      </c>
    </row>
    <row r="1031" spans="1:18" ht="20.100000000000001" customHeight="1" thickTop="1" thickBot="1" x14ac:dyDescent="0.3">
      <c r="A1031" s="109"/>
      <c r="B1031" s="84"/>
      <c r="C1031" s="84"/>
      <c r="D1031" s="115"/>
      <c r="E1031" s="132" cm="1">
        <f t="array" ref="E1031">_xlfn.XLOOKUP(D1031,Tabela2[[#All],[SAP Code]],Tabela2[[#All],[Supplier Name]])</f>
        <v>0</v>
      </c>
      <c r="F1031" s="85"/>
      <c r="G1031" s="120">
        <v>0</v>
      </c>
      <c r="H1031" s="86"/>
      <c r="I1031" s="86">
        <v>0</v>
      </c>
      <c r="J1031" s="87">
        <f t="shared" si="42"/>
        <v>0</v>
      </c>
      <c r="K1031" s="87">
        <f t="shared" si="41"/>
        <v>0</v>
      </c>
      <c r="L1031" s="85"/>
      <c r="M1031" s="85"/>
      <c r="N1031" s="85"/>
      <c r="O1031" s="109"/>
      <c r="P1031" s="88" t="str">
        <f>IF(D:D&gt;800000000,_xlfn.XLOOKUP(B:B,DROPLIST!G:G,DROPLIST!H:H)&amp;RIGHT(C1031,3)&amp;"-"&amp;RIGHT(D1031,5),_xlfn.XLOOKUP(B:B,DROPLIST!G:G,DROPLIST!H:H)&amp;RIGHT(C1031,3)&amp;"-"&amp;_xlfn.XLOOKUP(D:D,Tabela2[SAP Code],Tabela2[Coluna1]))</f>
        <v>-</v>
      </c>
      <c r="Q1031" s="88" t="e">
        <f>_xlfn.XLOOKUP(B:B,DROPLIST!G:G,DROPLIST!H:H) &amp; RIGHT(C1031,3) &amp; "-" &amp; RIGHT(D1031,5) &amp; "-" &amp; IFERROR(LEFT(#REF!, FIND(" ",#REF!)-1),#REF!) &amp; "-" &amp; _xlfn.XLOOKUP(L:L,DROPLIST!D:D,DROPLIST!E:E)</f>
        <v>#REF!</v>
      </c>
      <c r="R1031" s="88" t="str">
        <f>IF(N:N&lt;&gt;"APROVADO","N/A",IF(IFERROR(_xlfn.XLOOKUP(P:P,PROJETOS!A:A,PROJETOS!A:A),"INSERIR ID DE PROJETO")="INSERIR ID DE PROJETO","INSERIR ID DE PROJETO","PROJETO INSERIDO"))</f>
        <v>N/A</v>
      </c>
    </row>
    <row r="1032" spans="1:18" ht="20.100000000000001" customHeight="1" thickTop="1" thickBot="1" x14ac:dyDescent="0.3">
      <c r="A1032" s="109"/>
      <c r="B1032" s="84"/>
      <c r="C1032" s="84"/>
      <c r="D1032" s="115"/>
      <c r="E1032" s="132" cm="1">
        <f t="array" ref="E1032">_xlfn.XLOOKUP(D1032,Tabela2[[#All],[SAP Code]],Tabela2[[#All],[Supplier Name]])</f>
        <v>0</v>
      </c>
      <c r="F1032" s="85"/>
      <c r="G1032" s="120">
        <v>0</v>
      </c>
      <c r="H1032" s="86"/>
      <c r="I1032" s="86">
        <v>0</v>
      </c>
      <c r="J1032" s="87">
        <f t="shared" si="42"/>
        <v>0</v>
      </c>
      <c r="K1032" s="87">
        <f t="shared" si="41"/>
        <v>0</v>
      </c>
      <c r="L1032" s="85"/>
      <c r="M1032" s="85"/>
      <c r="N1032" s="85"/>
      <c r="O1032" s="109"/>
      <c r="P1032" s="88" t="str">
        <f>IF(D:D&gt;800000000,_xlfn.XLOOKUP(B:B,DROPLIST!G:G,DROPLIST!H:H)&amp;RIGHT(C1032,3)&amp;"-"&amp;RIGHT(D1032,5),_xlfn.XLOOKUP(B:B,DROPLIST!G:G,DROPLIST!H:H)&amp;RIGHT(C1032,3)&amp;"-"&amp;_xlfn.XLOOKUP(D:D,Tabela2[SAP Code],Tabela2[Coluna1]))</f>
        <v>-</v>
      </c>
      <c r="Q1032" s="88" t="e">
        <f>_xlfn.XLOOKUP(B:B,DROPLIST!G:G,DROPLIST!H:H) &amp; RIGHT(C1032,3) &amp; "-" &amp; RIGHT(D1032,5) &amp; "-" &amp; IFERROR(LEFT(#REF!, FIND(" ",#REF!)-1),#REF!) &amp; "-" &amp; _xlfn.XLOOKUP(L:L,DROPLIST!D:D,DROPLIST!E:E)</f>
        <v>#REF!</v>
      </c>
      <c r="R1032" s="88" t="str">
        <f>IF(N:N&lt;&gt;"APROVADO","N/A",IF(IFERROR(_xlfn.XLOOKUP(P:P,PROJETOS!A:A,PROJETOS!A:A),"INSERIR ID DE PROJETO")="INSERIR ID DE PROJETO","INSERIR ID DE PROJETO","PROJETO INSERIDO"))</f>
        <v>N/A</v>
      </c>
    </row>
    <row r="1033" spans="1:18" ht="20.100000000000001" customHeight="1" thickTop="1" thickBot="1" x14ac:dyDescent="0.3">
      <c r="A1033" s="109"/>
      <c r="B1033" s="84"/>
      <c r="C1033" s="84"/>
      <c r="D1033" s="115"/>
      <c r="E1033" s="132" cm="1">
        <f t="array" ref="E1033">_xlfn.XLOOKUP(D1033,Tabela2[[#All],[SAP Code]],Tabela2[[#All],[Supplier Name]])</f>
        <v>0</v>
      </c>
      <c r="F1033" s="85"/>
      <c r="G1033" s="120">
        <v>0</v>
      </c>
      <c r="H1033" s="86"/>
      <c r="I1033" s="86">
        <v>0</v>
      </c>
      <c r="J1033" s="87">
        <f t="shared" si="42"/>
        <v>0</v>
      </c>
      <c r="K1033" s="87">
        <f t="shared" si="41"/>
        <v>0</v>
      </c>
      <c r="L1033" s="85"/>
      <c r="M1033" s="85"/>
      <c r="N1033" s="85"/>
      <c r="O1033" s="109"/>
      <c r="P1033" s="88" t="str">
        <f>IF(D:D&gt;800000000,_xlfn.XLOOKUP(B:B,DROPLIST!G:G,DROPLIST!H:H)&amp;RIGHT(C1033,3)&amp;"-"&amp;RIGHT(D1033,5),_xlfn.XLOOKUP(B:B,DROPLIST!G:G,DROPLIST!H:H)&amp;RIGHT(C1033,3)&amp;"-"&amp;_xlfn.XLOOKUP(D:D,Tabela2[SAP Code],Tabela2[Coluna1]))</f>
        <v>-</v>
      </c>
      <c r="Q1033" s="88" t="e">
        <f>_xlfn.XLOOKUP(B:B,DROPLIST!G:G,DROPLIST!H:H) &amp; RIGHT(C1033,3) &amp; "-" &amp; RIGHT(D1033,5) &amp; "-" &amp; IFERROR(LEFT(#REF!, FIND(" ",#REF!)-1),#REF!) &amp; "-" &amp; _xlfn.XLOOKUP(L:L,DROPLIST!D:D,DROPLIST!E:E)</f>
        <v>#REF!</v>
      </c>
      <c r="R1033" s="88" t="str">
        <f>IF(N:N&lt;&gt;"APROVADO","N/A",IF(IFERROR(_xlfn.XLOOKUP(P:P,PROJETOS!A:A,PROJETOS!A:A),"INSERIR ID DE PROJETO")="INSERIR ID DE PROJETO","INSERIR ID DE PROJETO","PROJETO INSERIDO"))</f>
        <v>N/A</v>
      </c>
    </row>
    <row r="1034" spans="1:18" ht="20.100000000000001" customHeight="1" thickTop="1" thickBot="1" x14ac:dyDescent="0.3">
      <c r="A1034" s="109"/>
      <c r="B1034" s="84"/>
      <c r="C1034" s="84"/>
      <c r="D1034" s="115"/>
      <c r="E1034" s="132" cm="1">
        <f t="array" ref="E1034">_xlfn.XLOOKUP(D1034,Tabela2[[#All],[SAP Code]],Tabela2[[#All],[Supplier Name]])</f>
        <v>0</v>
      </c>
      <c r="F1034" s="85"/>
      <c r="G1034" s="120">
        <v>0</v>
      </c>
      <c r="H1034" s="86"/>
      <c r="I1034" s="86">
        <v>0</v>
      </c>
      <c r="J1034" s="87">
        <f t="shared" si="42"/>
        <v>0</v>
      </c>
      <c r="K1034" s="87">
        <f t="shared" ref="K1034:K1097" si="43">IF(I1034=0,H1034,J1034)</f>
        <v>0</v>
      </c>
      <c r="L1034" s="85"/>
      <c r="M1034" s="85"/>
      <c r="N1034" s="85"/>
      <c r="O1034" s="109"/>
      <c r="P1034" s="88" t="str">
        <f>IF(D:D&gt;800000000,_xlfn.XLOOKUP(B:B,DROPLIST!G:G,DROPLIST!H:H)&amp;RIGHT(C1034,3)&amp;"-"&amp;RIGHT(D1034,5),_xlfn.XLOOKUP(B:B,DROPLIST!G:G,DROPLIST!H:H)&amp;RIGHT(C1034,3)&amp;"-"&amp;_xlfn.XLOOKUP(D:D,Tabela2[SAP Code],Tabela2[Coluna1]))</f>
        <v>-</v>
      </c>
      <c r="Q1034" s="88" t="e">
        <f>_xlfn.XLOOKUP(B:B,DROPLIST!G:G,DROPLIST!H:H) &amp; RIGHT(C1034,3) &amp; "-" &amp; RIGHT(D1034,5) &amp; "-" &amp; IFERROR(LEFT(#REF!, FIND(" ",#REF!)-1),#REF!) &amp; "-" &amp; _xlfn.XLOOKUP(L:L,DROPLIST!D:D,DROPLIST!E:E)</f>
        <v>#REF!</v>
      </c>
      <c r="R1034" s="88" t="str">
        <f>IF(N:N&lt;&gt;"APROVADO","N/A",IF(IFERROR(_xlfn.XLOOKUP(P:P,PROJETOS!A:A,PROJETOS!A:A),"INSERIR ID DE PROJETO")="INSERIR ID DE PROJETO","INSERIR ID DE PROJETO","PROJETO INSERIDO"))</f>
        <v>N/A</v>
      </c>
    </row>
    <row r="1035" spans="1:18" ht="20.100000000000001" customHeight="1" thickTop="1" thickBot="1" x14ac:dyDescent="0.3">
      <c r="A1035" s="109"/>
      <c r="B1035" s="84"/>
      <c r="C1035" s="84"/>
      <c r="D1035" s="115"/>
      <c r="E1035" s="132" cm="1">
        <f t="array" ref="E1035">_xlfn.XLOOKUP(D1035,Tabela2[[#All],[SAP Code]],Tabela2[[#All],[Supplier Name]])</f>
        <v>0</v>
      </c>
      <c r="F1035" s="85"/>
      <c r="G1035" s="120">
        <v>0</v>
      </c>
      <c r="H1035" s="86"/>
      <c r="I1035" s="86">
        <v>0</v>
      </c>
      <c r="J1035" s="87">
        <f t="shared" si="42"/>
        <v>0</v>
      </c>
      <c r="K1035" s="87">
        <f t="shared" si="43"/>
        <v>0</v>
      </c>
      <c r="L1035" s="85"/>
      <c r="M1035" s="85"/>
      <c r="N1035" s="85"/>
      <c r="O1035" s="109"/>
      <c r="P1035" s="88" t="str">
        <f>IF(D:D&gt;800000000,_xlfn.XLOOKUP(B:B,DROPLIST!G:G,DROPLIST!H:H)&amp;RIGHT(C1035,3)&amp;"-"&amp;RIGHT(D1035,5),_xlfn.XLOOKUP(B:B,DROPLIST!G:G,DROPLIST!H:H)&amp;RIGHT(C1035,3)&amp;"-"&amp;_xlfn.XLOOKUP(D:D,Tabela2[SAP Code],Tabela2[Coluna1]))</f>
        <v>-</v>
      </c>
      <c r="Q1035" s="88" t="e">
        <f>_xlfn.XLOOKUP(B:B,DROPLIST!G:G,DROPLIST!H:H) &amp; RIGHT(C1035,3) &amp; "-" &amp; RIGHT(D1035,5) &amp; "-" &amp; IFERROR(LEFT(#REF!, FIND(" ",#REF!)-1),#REF!) &amp; "-" &amp; _xlfn.XLOOKUP(L:L,DROPLIST!D:D,DROPLIST!E:E)</f>
        <v>#REF!</v>
      </c>
      <c r="R1035" s="88" t="str">
        <f>IF(N:N&lt;&gt;"APROVADO","N/A",IF(IFERROR(_xlfn.XLOOKUP(P:P,PROJETOS!A:A,PROJETOS!A:A),"INSERIR ID DE PROJETO")="INSERIR ID DE PROJETO","INSERIR ID DE PROJETO","PROJETO INSERIDO"))</f>
        <v>N/A</v>
      </c>
    </row>
    <row r="1036" spans="1:18" ht="20.100000000000001" customHeight="1" thickTop="1" thickBot="1" x14ac:dyDescent="0.3">
      <c r="A1036" s="109"/>
      <c r="B1036" s="84"/>
      <c r="C1036" s="84"/>
      <c r="D1036" s="115"/>
      <c r="E1036" s="132" cm="1">
        <f t="array" ref="E1036">_xlfn.XLOOKUP(D1036,Tabela2[[#All],[SAP Code]],Tabela2[[#All],[Supplier Name]])</f>
        <v>0</v>
      </c>
      <c r="F1036" s="85"/>
      <c r="G1036" s="120">
        <v>0</v>
      </c>
      <c r="H1036" s="86"/>
      <c r="I1036" s="86">
        <v>0</v>
      </c>
      <c r="J1036" s="87">
        <f t="shared" si="42"/>
        <v>0</v>
      </c>
      <c r="K1036" s="87">
        <f t="shared" si="43"/>
        <v>0</v>
      </c>
      <c r="L1036" s="85"/>
      <c r="M1036" s="85"/>
      <c r="N1036" s="85"/>
      <c r="O1036" s="109"/>
      <c r="P1036" s="88" t="str">
        <f>IF(D:D&gt;800000000,_xlfn.XLOOKUP(B:B,DROPLIST!G:G,DROPLIST!H:H)&amp;RIGHT(C1036,3)&amp;"-"&amp;RIGHT(D1036,5),_xlfn.XLOOKUP(B:B,DROPLIST!G:G,DROPLIST!H:H)&amp;RIGHT(C1036,3)&amp;"-"&amp;_xlfn.XLOOKUP(D:D,Tabela2[SAP Code],Tabela2[Coluna1]))</f>
        <v>-</v>
      </c>
      <c r="Q1036" s="88" t="e">
        <f>_xlfn.XLOOKUP(B:B,DROPLIST!G:G,DROPLIST!H:H) &amp; RIGHT(C1036,3) &amp; "-" &amp; RIGHT(D1036,5) &amp; "-" &amp; IFERROR(LEFT(#REF!, FIND(" ",#REF!)-1),#REF!) &amp; "-" &amp; _xlfn.XLOOKUP(L:L,DROPLIST!D:D,DROPLIST!E:E)</f>
        <v>#REF!</v>
      </c>
      <c r="R1036" s="88" t="str">
        <f>IF(N:N&lt;&gt;"APROVADO","N/A",IF(IFERROR(_xlfn.XLOOKUP(P:P,PROJETOS!A:A,PROJETOS!A:A),"INSERIR ID DE PROJETO")="INSERIR ID DE PROJETO","INSERIR ID DE PROJETO","PROJETO INSERIDO"))</f>
        <v>N/A</v>
      </c>
    </row>
    <row r="1037" spans="1:18" ht="20.100000000000001" customHeight="1" thickTop="1" thickBot="1" x14ac:dyDescent="0.3">
      <c r="A1037" s="109"/>
      <c r="B1037" s="84"/>
      <c r="C1037" s="84"/>
      <c r="D1037" s="115"/>
      <c r="E1037" s="132" cm="1">
        <f t="array" ref="E1037">_xlfn.XLOOKUP(D1037,Tabela2[[#All],[SAP Code]],Tabela2[[#All],[Supplier Name]])</f>
        <v>0</v>
      </c>
      <c r="F1037" s="85"/>
      <c r="G1037" s="120">
        <v>0</v>
      </c>
      <c r="H1037" s="86"/>
      <c r="I1037" s="86">
        <v>0</v>
      </c>
      <c r="J1037" s="87">
        <f t="shared" si="42"/>
        <v>0</v>
      </c>
      <c r="K1037" s="87">
        <f t="shared" si="43"/>
        <v>0</v>
      </c>
      <c r="L1037" s="85"/>
      <c r="M1037" s="85"/>
      <c r="N1037" s="85"/>
      <c r="O1037" s="109"/>
      <c r="P1037" s="88" t="str">
        <f>IF(D:D&gt;800000000,_xlfn.XLOOKUP(B:B,DROPLIST!G:G,DROPLIST!H:H)&amp;RIGHT(C1037,3)&amp;"-"&amp;RIGHT(D1037,5),_xlfn.XLOOKUP(B:B,DROPLIST!G:G,DROPLIST!H:H)&amp;RIGHT(C1037,3)&amp;"-"&amp;_xlfn.XLOOKUP(D:D,Tabela2[SAP Code],Tabela2[Coluna1]))</f>
        <v>-</v>
      </c>
      <c r="Q1037" s="88" t="e">
        <f>_xlfn.XLOOKUP(B:B,DROPLIST!G:G,DROPLIST!H:H) &amp; RIGHT(C1037,3) &amp; "-" &amp; RIGHT(D1037,5) &amp; "-" &amp; IFERROR(LEFT(#REF!, FIND(" ",#REF!)-1),#REF!) &amp; "-" &amp; _xlfn.XLOOKUP(L:L,DROPLIST!D:D,DROPLIST!E:E)</f>
        <v>#REF!</v>
      </c>
      <c r="R1037" s="88" t="str">
        <f>IF(N:N&lt;&gt;"APROVADO","N/A",IF(IFERROR(_xlfn.XLOOKUP(P:P,PROJETOS!A:A,PROJETOS!A:A),"INSERIR ID DE PROJETO")="INSERIR ID DE PROJETO","INSERIR ID DE PROJETO","PROJETO INSERIDO"))</f>
        <v>N/A</v>
      </c>
    </row>
    <row r="1038" spans="1:18" ht="20.100000000000001" customHeight="1" thickTop="1" thickBot="1" x14ac:dyDescent="0.3">
      <c r="A1038" s="109"/>
      <c r="B1038" s="84"/>
      <c r="C1038" s="84"/>
      <c r="D1038" s="115"/>
      <c r="E1038" s="132" cm="1">
        <f t="array" ref="E1038">_xlfn.XLOOKUP(D1038,Tabela2[[#All],[SAP Code]],Tabela2[[#All],[Supplier Name]])</f>
        <v>0</v>
      </c>
      <c r="F1038" s="85"/>
      <c r="G1038" s="120">
        <v>0</v>
      </c>
      <c r="H1038" s="86"/>
      <c r="I1038" s="86">
        <v>0</v>
      </c>
      <c r="J1038" s="87">
        <f t="shared" si="42"/>
        <v>0</v>
      </c>
      <c r="K1038" s="87">
        <f t="shared" si="43"/>
        <v>0</v>
      </c>
      <c r="L1038" s="85"/>
      <c r="M1038" s="85"/>
      <c r="N1038" s="85"/>
      <c r="O1038" s="109"/>
      <c r="P1038" s="88" t="str">
        <f>IF(D:D&gt;800000000,_xlfn.XLOOKUP(B:B,DROPLIST!G:G,DROPLIST!H:H)&amp;RIGHT(C1038,3)&amp;"-"&amp;RIGHT(D1038,5),_xlfn.XLOOKUP(B:B,DROPLIST!G:G,DROPLIST!H:H)&amp;RIGHT(C1038,3)&amp;"-"&amp;_xlfn.XLOOKUP(D:D,Tabela2[SAP Code],Tabela2[Coluna1]))</f>
        <v>-</v>
      </c>
      <c r="Q1038" s="88" t="e">
        <f>_xlfn.XLOOKUP(B:B,DROPLIST!G:G,DROPLIST!H:H) &amp; RIGHT(C1038,3) &amp; "-" &amp; RIGHT(D1038,5) &amp; "-" &amp; IFERROR(LEFT(#REF!, FIND(" ",#REF!)-1),#REF!) &amp; "-" &amp; _xlfn.XLOOKUP(L:L,DROPLIST!D:D,DROPLIST!E:E)</f>
        <v>#REF!</v>
      </c>
      <c r="R1038" s="88" t="str">
        <f>IF(N:N&lt;&gt;"APROVADO","N/A",IF(IFERROR(_xlfn.XLOOKUP(P:P,PROJETOS!A:A,PROJETOS!A:A),"INSERIR ID DE PROJETO")="INSERIR ID DE PROJETO","INSERIR ID DE PROJETO","PROJETO INSERIDO"))</f>
        <v>N/A</v>
      </c>
    </row>
    <row r="1039" spans="1:18" ht="20.100000000000001" customHeight="1" thickTop="1" thickBot="1" x14ac:dyDescent="0.3">
      <c r="A1039" s="109"/>
      <c r="B1039" s="84"/>
      <c r="C1039" s="84"/>
      <c r="D1039" s="115"/>
      <c r="E1039" s="132" cm="1">
        <f t="array" ref="E1039">_xlfn.XLOOKUP(D1039,Tabela2[[#All],[SAP Code]],Tabela2[[#All],[Supplier Name]])</f>
        <v>0</v>
      </c>
      <c r="F1039" s="85"/>
      <c r="G1039" s="120">
        <v>0</v>
      </c>
      <c r="H1039" s="86"/>
      <c r="I1039" s="86">
        <v>0</v>
      </c>
      <c r="J1039" s="87">
        <f t="shared" si="42"/>
        <v>0</v>
      </c>
      <c r="K1039" s="87">
        <f t="shared" si="43"/>
        <v>0</v>
      </c>
      <c r="L1039" s="85"/>
      <c r="M1039" s="85"/>
      <c r="N1039" s="85"/>
      <c r="O1039" s="109"/>
      <c r="P1039" s="88" t="str">
        <f>IF(D:D&gt;800000000,_xlfn.XLOOKUP(B:B,DROPLIST!G:G,DROPLIST!H:H)&amp;RIGHT(C1039,3)&amp;"-"&amp;RIGHT(D1039,5),_xlfn.XLOOKUP(B:B,DROPLIST!G:G,DROPLIST!H:H)&amp;RIGHT(C1039,3)&amp;"-"&amp;_xlfn.XLOOKUP(D:D,Tabela2[SAP Code],Tabela2[Coluna1]))</f>
        <v>-</v>
      </c>
      <c r="Q1039" s="88" t="e">
        <f>_xlfn.XLOOKUP(B:B,DROPLIST!G:G,DROPLIST!H:H) &amp; RIGHT(C1039,3) &amp; "-" &amp; RIGHT(D1039,5) &amp; "-" &amp; IFERROR(LEFT(#REF!, FIND(" ",#REF!)-1),#REF!) &amp; "-" &amp; _xlfn.XLOOKUP(L:L,DROPLIST!D:D,DROPLIST!E:E)</f>
        <v>#REF!</v>
      </c>
      <c r="R1039" s="88" t="str">
        <f>IF(N:N&lt;&gt;"APROVADO","N/A",IF(IFERROR(_xlfn.XLOOKUP(P:P,PROJETOS!A:A,PROJETOS!A:A),"INSERIR ID DE PROJETO")="INSERIR ID DE PROJETO","INSERIR ID DE PROJETO","PROJETO INSERIDO"))</f>
        <v>N/A</v>
      </c>
    </row>
    <row r="1040" spans="1:18" ht="20.100000000000001" customHeight="1" thickTop="1" thickBot="1" x14ac:dyDescent="0.3">
      <c r="A1040" s="109"/>
      <c r="B1040" s="84"/>
      <c r="C1040" s="84"/>
      <c r="D1040" s="115"/>
      <c r="E1040" s="132" cm="1">
        <f t="array" ref="E1040">_xlfn.XLOOKUP(D1040,Tabela2[[#All],[SAP Code]],Tabela2[[#All],[Supplier Name]])</f>
        <v>0</v>
      </c>
      <c r="F1040" s="85"/>
      <c r="G1040" s="120">
        <v>0</v>
      </c>
      <c r="H1040" s="86"/>
      <c r="I1040" s="86">
        <v>0</v>
      </c>
      <c r="J1040" s="87">
        <f t="shared" si="42"/>
        <v>0</v>
      </c>
      <c r="K1040" s="87">
        <f t="shared" si="43"/>
        <v>0</v>
      </c>
      <c r="L1040" s="85"/>
      <c r="M1040" s="85"/>
      <c r="N1040" s="85"/>
      <c r="O1040" s="109"/>
      <c r="P1040" s="88" t="str">
        <f>IF(D:D&gt;800000000,_xlfn.XLOOKUP(B:B,DROPLIST!G:G,DROPLIST!H:H)&amp;RIGHT(C1040,3)&amp;"-"&amp;RIGHT(D1040,5),_xlfn.XLOOKUP(B:B,DROPLIST!G:G,DROPLIST!H:H)&amp;RIGHT(C1040,3)&amp;"-"&amp;_xlfn.XLOOKUP(D:D,Tabela2[SAP Code],Tabela2[Coluna1]))</f>
        <v>-</v>
      </c>
      <c r="Q1040" s="88" t="e">
        <f>_xlfn.XLOOKUP(B:B,DROPLIST!G:G,DROPLIST!H:H) &amp; RIGHT(C1040,3) &amp; "-" &amp; RIGHT(D1040,5) &amp; "-" &amp; IFERROR(LEFT(#REF!, FIND(" ",#REF!)-1),#REF!) &amp; "-" &amp; _xlfn.XLOOKUP(L:L,DROPLIST!D:D,DROPLIST!E:E)</f>
        <v>#REF!</v>
      </c>
      <c r="R1040" s="88" t="str">
        <f>IF(N:N&lt;&gt;"APROVADO","N/A",IF(IFERROR(_xlfn.XLOOKUP(P:P,PROJETOS!A:A,PROJETOS!A:A),"INSERIR ID DE PROJETO")="INSERIR ID DE PROJETO","INSERIR ID DE PROJETO","PROJETO INSERIDO"))</f>
        <v>N/A</v>
      </c>
    </row>
    <row r="1041" spans="1:18" ht="20.100000000000001" customHeight="1" thickTop="1" thickBot="1" x14ac:dyDescent="0.3">
      <c r="A1041" s="109"/>
      <c r="B1041" s="84"/>
      <c r="C1041" s="84"/>
      <c r="D1041" s="115"/>
      <c r="E1041" s="132" cm="1">
        <f t="array" ref="E1041">_xlfn.XLOOKUP(D1041,Tabela2[[#All],[SAP Code]],Tabela2[[#All],[Supplier Name]])</f>
        <v>0</v>
      </c>
      <c r="F1041" s="85"/>
      <c r="G1041" s="120">
        <v>0</v>
      </c>
      <c r="H1041" s="86"/>
      <c r="I1041" s="86">
        <v>0</v>
      </c>
      <c r="J1041" s="87">
        <f t="shared" si="42"/>
        <v>0</v>
      </c>
      <c r="K1041" s="87">
        <f t="shared" si="43"/>
        <v>0</v>
      </c>
      <c r="L1041" s="85"/>
      <c r="M1041" s="85"/>
      <c r="N1041" s="85"/>
      <c r="O1041" s="109"/>
      <c r="P1041" s="88" t="str">
        <f>IF(D:D&gt;800000000,_xlfn.XLOOKUP(B:B,DROPLIST!G:G,DROPLIST!H:H)&amp;RIGHT(C1041,3)&amp;"-"&amp;RIGHT(D1041,5),_xlfn.XLOOKUP(B:B,DROPLIST!G:G,DROPLIST!H:H)&amp;RIGHT(C1041,3)&amp;"-"&amp;_xlfn.XLOOKUP(D:D,Tabela2[SAP Code],Tabela2[Coluna1]))</f>
        <v>-</v>
      </c>
      <c r="Q1041" s="88" t="e">
        <f>_xlfn.XLOOKUP(B:B,DROPLIST!G:G,DROPLIST!H:H) &amp; RIGHT(C1041,3) &amp; "-" &amp; RIGHT(D1041,5) &amp; "-" &amp; IFERROR(LEFT(#REF!, FIND(" ",#REF!)-1),#REF!) &amp; "-" &amp; _xlfn.XLOOKUP(L:L,DROPLIST!D:D,DROPLIST!E:E)</f>
        <v>#REF!</v>
      </c>
      <c r="R1041" s="88" t="str">
        <f>IF(N:N&lt;&gt;"APROVADO","N/A",IF(IFERROR(_xlfn.XLOOKUP(P:P,PROJETOS!A:A,PROJETOS!A:A),"INSERIR ID DE PROJETO")="INSERIR ID DE PROJETO","INSERIR ID DE PROJETO","PROJETO INSERIDO"))</f>
        <v>N/A</v>
      </c>
    </row>
    <row r="1042" spans="1:18" ht="20.100000000000001" customHeight="1" thickTop="1" thickBot="1" x14ac:dyDescent="0.3">
      <c r="A1042" s="109"/>
      <c r="B1042" s="84"/>
      <c r="C1042" s="84"/>
      <c r="D1042" s="115"/>
      <c r="E1042" s="132" cm="1">
        <f t="array" ref="E1042">_xlfn.XLOOKUP(D1042,Tabela2[[#All],[SAP Code]],Tabela2[[#All],[Supplier Name]])</f>
        <v>0</v>
      </c>
      <c r="F1042" s="85"/>
      <c r="G1042" s="120">
        <v>0</v>
      </c>
      <c r="H1042" s="86"/>
      <c r="I1042" s="86">
        <v>0</v>
      </c>
      <c r="J1042" s="87">
        <f t="shared" si="42"/>
        <v>0</v>
      </c>
      <c r="K1042" s="87">
        <f t="shared" si="43"/>
        <v>0</v>
      </c>
      <c r="L1042" s="85"/>
      <c r="M1042" s="85"/>
      <c r="N1042" s="85"/>
      <c r="O1042" s="109"/>
      <c r="P1042" s="88" t="str">
        <f>IF(D:D&gt;800000000,_xlfn.XLOOKUP(B:B,DROPLIST!G:G,DROPLIST!H:H)&amp;RIGHT(C1042,3)&amp;"-"&amp;RIGHT(D1042,5),_xlfn.XLOOKUP(B:B,DROPLIST!G:G,DROPLIST!H:H)&amp;RIGHT(C1042,3)&amp;"-"&amp;_xlfn.XLOOKUP(D:D,Tabela2[SAP Code],Tabela2[Coluna1]))</f>
        <v>-</v>
      </c>
      <c r="Q1042" s="88" t="e">
        <f>_xlfn.XLOOKUP(B:B,DROPLIST!G:G,DROPLIST!H:H) &amp; RIGHT(C1042,3) &amp; "-" &amp; RIGHT(D1042,5) &amp; "-" &amp; IFERROR(LEFT(#REF!, FIND(" ",#REF!)-1),#REF!) &amp; "-" &amp; _xlfn.XLOOKUP(L:L,DROPLIST!D:D,DROPLIST!E:E)</f>
        <v>#REF!</v>
      </c>
      <c r="R1042" s="88" t="str">
        <f>IF(N:N&lt;&gt;"APROVADO","N/A",IF(IFERROR(_xlfn.XLOOKUP(P:P,PROJETOS!A:A,PROJETOS!A:A),"INSERIR ID DE PROJETO")="INSERIR ID DE PROJETO","INSERIR ID DE PROJETO","PROJETO INSERIDO"))</f>
        <v>N/A</v>
      </c>
    </row>
    <row r="1043" spans="1:18" ht="20.100000000000001" customHeight="1" thickTop="1" thickBot="1" x14ac:dyDescent="0.3">
      <c r="A1043" s="109"/>
      <c r="B1043" s="84"/>
      <c r="C1043" s="84"/>
      <c r="D1043" s="115"/>
      <c r="E1043" s="132" cm="1">
        <f t="array" ref="E1043">_xlfn.XLOOKUP(D1043,Tabela2[[#All],[SAP Code]],Tabela2[[#All],[Supplier Name]])</f>
        <v>0</v>
      </c>
      <c r="F1043" s="85"/>
      <c r="G1043" s="120">
        <v>0</v>
      </c>
      <c r="H1043" s="86"/>
      <c r="I1043" s="86">
        <v>0</v>
      </c>
      <c r="J1043" s="87">
        <f t="shared" si="42"/>
        <v>0</v>
      </c>
      <c r="K1043" s="87">
        <f t="shared" si="43"/>
        <v>0</v>
      </c>
      <c r="L1043" s="85"/>
      <c r="M1043" s="85"/>
      <c r="N1043" s="85"/>
      <c r="O1043" s="109"/>
      <c r="P1043" s="88" t="str">
        <f>IF(D:D&gt;800000000,_xlfn.XLOOKUP(B:B,DROPLIST!G:G,DROPLIST!H:H)&amp;RIGHT(C1043,3)&amp;"-"&amp;RIGHT(D1043,5),_xlfn.XLOOKUP(B:B,DROPLIST!G:G,DROPLIST!H:H)&amp;RIGHT(C1043,3)&amp;"-"&amp;_xlfn.XLOOKUP(D:D,Tabela2[SAP Code],Tabela2[Coluna1]))</f>
        <v>-</v>
      </c>
      <c r="Q1043" s="88" t="e">
        <f>_xlfn.XLOOKUP(B:B,DROPLIST!G:G,DROPLIST!H:H) &amp; RIGHT(C1043,3) &amp; "-" &amp; RIGHT(D1043,5) &amp; "-" &amp; IFERROR(LEFT(#REF!, FIND(" ",#REF!)-1),#REF!) &amp; "-" &amp; _xlfn.XLOOKUP(L:L,DROPLIST!D:D,DROPLIST!E:E)</f>
        <v>#REF!</v>
      </c>
      <c r="R1043" s="88" t="str">
        <f>IF(N:N&lt;&gt;"APROVADO","N/A",IF(IFERROR(_xlfn.XLOOKUP(P:P,PROJETOS!A:A,PROJETOS!A:A),"INSERIR ID DE PROJETO")="INSERIR ID DE PROJETO","INSERIR ID DE PROJETO","PROJETO INSERIDO"))</f>
        <v>N/A</v>
      </c>
    </row>
    <row r="1044" spans="1:18" ht="20.100000000000001" customHeight="1" thickTop="1" thickBot="1" x14ac:dyDescent="0.3">
      <c r="A1044" s="109"/>
      <c r="B1044" s="84"/>
      <c r="C1044" s="84"/>
      <c r="D1044" s="115"/>
      <c r="E1044" s="132" cm="1">
        <f t="array" ref="E1044">_xlfn.XLOOKUP(D1044,Tabela2[[#All],[SAP Code]],Tabela2[[#All],[Supplier Name]])</f>
        <v>0</v>
      </c>
      <c r="F1044" s="85"/>
      <c r="G1044" s="120">
        <v>0</v>
      </c>
      <c r="H1044" s="86"/>
      <c r="I1044" s="86">
        <v>0</v>
      </c>
      <c r="J1044" s="87">
        <f t="shared" si="42"/>
        <v>0</v>
      </c>
      <c r="K1044" s="87">
        <f t="shared" si="43"/>
        <v>0</v>
      </c>
      <c r="L1044" s="85"/>
      <c r="M1044" s="85"/>
      <c r="N1044" s="85"/>
      <c r="O1044" s="109"/>
      <c r="P1044" s="88" t="str">
        <f>IF(D:D&gt;800000000,_xlfn.XLOOKUP(B:B,DROPLIST!G:G,DROPLIST!H:H)&amp;RIGHT(C1044,3)&amp;"-"&amp;RIGHT(D1044,5),_xlfn.XLOOKUP(B:B,DROPLIST!G:G,DROPLIST!H:H)&amp;RIGHT(C1044,3)&amp;"-"&amp;_xlfn.XLOOKUP(D:D,Tabela2[SAP Code],Tabela2[Coluna1]))</f>
        <v>-</v>
      </c>
      <c r="Q1044" s="88" t="e">
        <f>_xlfn.XLOOKUP(B:B,DROPLIST!G:G,DROPLIST!H:H) &amp; RIGHT(C1044,3) &amp; "-" &amp; RIGHT(D1044,5) &amp; "-" &amp; IFERROR(LEFT(#REF!, FIND(" ",#REF!)-1),#REF!) &amp; "-" &amp; _xlfn.XLOOKUP(L:L,DROPLIST!D:D,DROPLIST!E:E)</f>
        <v>#REF!</v>
      </c>
      <c r="R1044" s="88" t="str">
        <f>IF(N:N&lt;&gt;"APROVADO","N/A",IF(IFERROR(_xlfn.XLOOKUP(P:P,PROJETOS!A:A,PROJETOS!A:A),"INSERIR ID DE PROJETO")="INSERIR ID DE PROJETO","INSERIR ID DE PROJETO","PROJETO INSERIDO"))</f>
        <v>N/A</v>
      </c>
    </row>
    <row r="1045" spans="1:18" ht="20.100000000000001" customHeight="1" thickTop="1" thickBot="1" x14ac:dyDescent="0.3">
      <c r="A1045" s="109"/>
      <c r="B1045" s="84"/>
      <c r="C1045" s="84"/>
      <c r="D1045" s="115"/>
      <c r="E1045" s="132" cm="1">
        <f t="array" ref="E1045">_xlfn.XLOOKUP(D1045,Tabela2[[#All],[SAP Code]],Tabela2[[#All],[Supplier Name]])</f>
        <v>0</v>
      </c>
      <c r="F1045" s="85"/>
      <c r="G1045" s="120">
        <v>0</v>
      </c>
      <c r="H1045" s="86"/>
      <c r="I1045" s="86">
        <v>0</v>
      </c>
      <c r="J1045" s="87">
        <f t="shared" si="42"/>
        <v>0</v>
      </c>
      <c r="K1045" s="87">
        <f t="shared" si="43"/>
        <v>0</v>
      </c>
      <c r="L1045" s="85"/>
      <c r="M1045" s="85"/>
      <c r="N1045" s="85"/>
      <c r="O1045" s="109"/>
      <c r="P1045" s="88" t="str">
        <f>IF(D:D&gt;800000000,_xlfn.XLOOKUP(B:B,DROPLIST!G:G,DROPLIST!H:H)&amp;RIGHT(C1045,3)&amp;"-"&amp;RIGHT(D1045,5),_xlfn.XLOOKUP(B:B,DROPLIST!G:G,DROPLIST!H:H)&amp;RIGHT(C1045,3)&amp;"-"&amp;_xlfn.XLOOKUP(D:D,Tabela2[SAP Code],Tabela2[Coluna1]))</f>
        <v>-</v>
      </c>
      <c r="Q1045" s="88" t="e">
        <f>_xlfn.XLOOKUP(B:B,DROPLIST!G:G,DROPLIST!H:H) &amp; RIGHT(C1045,3) &amp; "-" &amp; RIGHT(D1045,5) &amp; "-" &amp; IFERROR(LEFT(#REF!, FIND(" ",#REF!)-1),#REF!) &amp; "-" &amp; _xlfn.XLOOKUP(L:L,DROPLIST!D:D,DROPLIST!E:E)</f>
        <v>#REF!</v>
      </c>
      <c r="R1045" s="88" t="str">
        <f>IF(N:N&lt;&gt;"APROVADO","N/A",IF(IFERROR(_xlfn.XLOOKUP(P:P,PROJETOS!A:A,PROJETOS!A:A),"INSERIR ID DE PROJETO")="INSERIR ID DE PROJETO","INSERIR ID DE PROJETO","PROJETO INSERIDO"))</f>
        <v>N/A</v>
      </c>
    </row>
    <row r="1046" spans="1:18" ht="20.100000000000001" customHeight="1" thickTop="1" thickBot="1" x14ac:dyDescent="0.3">
      <c r="A1046" s="109"/>
      <c r="B1046" s="84"/>
      <c r="C1046" s="84"/>
      <c r="D1046" s="115"/>
      <c r="E1046" s="132" cm="1">
        <f t="array" ref="E1046">_xlfn.XLOOKUP(D1046,Tabela2[[#All],[SAP Code]],Tabela2[[#All],[Supplier Name]])</f>
        <v>0</v>
      </c>
      <c r="F1046" s="85"/>
      <c r="G1046" s="120">
        <v>0</v>
      </c>
      <c r="H1046" s="86"/>
      <c r="I1046" s="86">
        <v>0</v>
      </c>
      <c r="J1046" s="87">
        <f t="shared" si="42"/>
        <v>0</v>
      </c>
      <c r="K1046" s="87">
        <f t="shared" si="43"/>
        <v>0</v>
      </c>
      <c r="L1046" s="85"/>
      <c r="M1046" s="85"/>
      <c r="N1046" s="85"/>
      <c r="O1046" s="109"/>
      <c r="P1046" s="88" t="str">
        <f>IF(D:D&gt;800000000,_xlfn.XLOOKUP(B:B,DROPLIST!G:G,DROPLIST!H:H)&amp;RIGHT(C1046,3)&amp;"-"&amp;RIGHT(D1046,5),_xlfn.XLOOKUP(B:B,DROPLIST!G:G,DROPLIST!H:H)&amp;RIGHT(C1046,3)&amp;"-"&amp;_xlfn.XLOOKUP(D:D,Tabela2[SAP Code],Tabela2[Coluna1]))</f>
        <v>-</v>
      </c>
      <c r="Q1046" s="88" t="e">
        <f>_xlfn.XLOOKUP(B:B,DROPLIST!G:G,DROPLIST!H:H) &amp; RIGHT(C1046,3) &amp; "-" &amp; RIGHT(D1046,5) &amp; "-" &amp; IFERROR(LEFT(#REF!, FIND(" ",#REF!)-1),#REF!) &amp; "-" &amp; _xlfn.XLOOKUP(L:L,DROPLIST!D:D,DROPLIST!E:E)</f>
        <v>#REF!</v>
      </c>
      <c r="R1046" s="88" t="str">
        <f>IF(N:N&lt;&gt;"APROVADO","N/A",IF(IFERROR(_xlfn.XLOOKUP(P:P,PROJETOS!A:A,PROJETOS!A:A),"INSERIR ID DE PROJETO")="INSERIR ID DE PROJETO","INSERIR ID DE PROJETO","PROJETO INSERIDO"))</f>
        <v>N/A</v>
      </c>
    </row>
    <row r="1047" spans="1:18" ht="20.100000000000001" customHeight="1" thickTop="1" thickBot="1" x14ac:dyDescent="0.3">
      <c r="A1047" s="109"/>
      <c r="B1047" s="84"/>
      <c r="C1047" s="84"/>
      <c r="D1047" s="115"/>
      <c r="E1047" s="132" cm="1">
        <f t="array" ref="E1047">_xlfn.XLOOKUP(D1047,Tabela2[[#All],[SAP Code]],Tabela2[[#All],[Supplier Name]])</f>
        <v>0</v>
      </c>
      <c r="F1047" s="85"/>
      <c r="G1047" s="120">
        <v>0</v>
      </c>
      <c r="H1047" s="86"/>
      <c r="I1047" s="86">
        <v>0</v>
      </c>
      <c r="J1047" s="87">
        <f t="shared" si="42"/>
        <v>0</v>
      </c>
      <c r="K1047" s="87">
        <f t="shared" si="43"/>
        <v>0</v>
      </c>
      <c r="L1047" s="85"/>
      <c r="M1047" s="85"/>
      <c r="N1047" s="85"/>
      <c r="O1047" s="109"/>
      <c r="P1047" s="88" t="str">
        <f>IF(D:D&gt;800000000,_xlfn.XLOOKUP(B:B,DROPLIST!G:G,DROPLIST!H:H)&amp;RIGHT(C1047,3)&amp;"-"&amp;RIGHT(D1047,5),_xlfn.XLOOKUP(B:B,DROPLIST!G:G,DROPLIST!H:H)&amp;RIGHT(C1047,3)&amp;"-"&amp;_xlfn.XLOOKUP(D:D,Tabela2[SAP Code],Tabela2[Coluna1]))</f>
        <v>-</v>
      </c>
      <c r="Q1047" s="88" t="e">
        <f>_xlfn.XLOOKUP(B:B,DROPLIST!G:G,DROPLIST!H:H) &amp; RIGHT(C1047,3) &amp; "-" &amp; RIGHT(D1047,5) &amp; "-" &amp; IFERROR(LEFT(#REF!, FIND(" ",#REF!)-1),#REF!) &amp; "-" &amp; _xlfn.XLOOKUP(L:L,DROPLIST!D:D,DROPLIST!E:E)</f>
        <v>#REF!</v>
      </c>
      <c r="R1047" s="88" t="str">
        <f>IF(N:N&lt;&gt;"APROVADO","N/A",IF(IFERROR(_xlfn.XLOOKUP(P:P,PROJETOS!A:A,PROJETOS!A:A),"INSERIR ID DE PROJETO")="INSERIR ID DE PROJETO","INSERIR ID DE PROJETO","PROJETO INSERIDO"))</f>
        <v>N/A</v>
      </c>
    </row>
    <row r="1048" spans="1:18" ht="20.100000000000001" customHeight="1" thickTop="1" thickBot="1" x14ac:dyDescent="0.3">
      <c r="A1048" s="109"/>
      <c r="B1048" s="84"/>
      <c r="C1048" s="84"/>
      <c r="D1048" s="115"/>
      <c r="E1048" s="132" cm="1">
        <f t="array" ref="E1048">_xlfn.XLOOKUP(D1048,Tabela2[[#All],[SAP Code]],Tabela2[[#All],[Supplier Name]])</f>
        <v>0</v>
      </c>
      <c r="F1048" s="85"/>
      <c r="G1048" s="120">
        <v>0</v>
      </c>
      <c r="H1048" s="86"/>
      <c r="I1048" s="86">
        <v>0</v>
      </c>
      <c r="J1048" s="87">
        <f t="shared" si="42"/>
        <v>0</v>
      </c>
      <c r="K1048" s="87">
        <f t="shared" si="43"/>
        <v>0</v>
      </c>
      <c r="L1048" s="85"/>
      <c r="M1048" s="85"/>
      <c r="N1048" s="85"/>
      <c r="O1048" s="109"/>
      <c r="P1048" s="88" t="str">
        <f>IF(D:D&gt;800000000,_xlfn.XLOOKUP(B:B,DROPLIST!G:G,DROPLIST!H:H)&amp;RIGHT(C1048,3)&amp;"-"&amp;RIGHT(D1048,5),_xlfn.XLOOKUP(B:B,DROPLIST!G:G,DROPLIST!H:H)&amp;RIGHT(C1048,3)&amp;"-"&amp;_xlfn.XLOOKUP(D:D,Tabela2[SAP Code],Tabela2[Coluna1]))</f>
        <v>-</v>
      </c>
      <c r="Q1048" s="88" t="e">
        <f>_xlfn.XLOOKUP(B:B,DROPLIST!G:G,DROPLIST!H:H) &amp; RIGHT(C1048,3) &amp; "-" &amp; RIGHT(D1048,5) &amp; "-" &amp; IFERROR(LEFT(#REF!, FIND(" ",#REF!)-1),#REF!) &amp; "-" &amp; _xlfn.XLOOKUP(L:L,DROPLIST!D:D,DROPLIST!E:E)</f>
        <v>#REF!</v>
      </c>
      <c r="R1048" s="88" t="str">
        <f>IF(N:N&lt;&gt;"APROVADO","N/A",IF(IFERROR(_xlfn.XLOOKUP(P:P,PROJETOS!A:A,PROJETOS!A:A),"INSERIR ID DE PROJETO")="INSERIR ID DE PROJETO","INSERIR ID DE PROJETO","PROJETO INSERIDO"))</f>
        <v>N/A</v>
      </c>
    </row>
    <row r="1049" spans="1:18" ht="20.100000000000001" customHeight="1" thickTop="1" thickBot="1" x14ac:dyDescent="0.3">
      <c r="A1049" s="109"/>
      <c r="B1049" s="84"/>
      <c r="C1049" s="84"/>
      <c r="D1049" s="115"/>
      <c r="E1049" s="132" cm="1">
        <f t="array" ref="E1049">_xlfn.XLOOKUP(D1049,Tabela2[[#All],[SAP Code]],Tabela2[[#All],[Supplier Name]])</f>
        <v>0</v>
      </c>
      <c r="F1049" s="85"/>
      <c r="G1049" s="120">
        <v>0</v>
      </c>
      <c r="H1049" s="86"/>
      <c r="I1049" s="86">
        <v>0</v>
      </c>
      <c r="J1049" s="87">
        <f t="shared" si="42"/>
        <v>0</v>
      </c>
      <c r="K1049" s="87">
        <f t="shared" si="43"/>
        <v>0</v>
      </c>
      <c r="L1049" s="85"/>
      <c r="M1049" s="85"/>
      <c r="N1049" s="85"/>
      <c r="O1049" s="109"/>
      <c r="P1049" s="88" t="str">
        <f>IF(D:D&gt;800000000,_xlfn.XLOOKUP(B:B,DROPLIST!G:G,DROPLIST!H:H)&amp;RIGHT(C1049,3)&amp;"-"&amp;RIGHT(D1049,5),_xlfn.XLOOKUP(B:B,DROPLIST!G:G,DROPLIST!H:H)&amp;RIGHT(C1049,3)&amp;"-"&amp;_xlfn.XLOOKUP(D:D,Tabela2[SAP Code],Tabela2[Coluna1]))</f>
        <v>-</v>
      </c>
      <c r="Q1049" s="88" t="e">
        <f>_xlfn.XLOOKUP(B:B,DROPLIST!G:G,DROPLIST!H:H) &amp; RIGHT(C1049,3) &amp; "-" &amp; RIGHT(D1049,5) &amp; "-" &amp; IFERROR(LEFT(#REF!, FIND(" ",#REF!)-1),#REF!) &amp; "-" &amp; _xlfn.XLOOKUP(L:L,DROPLIST!D:D,DROPLIST!E:E)</f>
        <v>#REF!</v>
      </c>
      <c r="R1049" s="88" t="str">
        <f>IF(N:N&lt;&gt;"APROVADO","N/A",IF(IFERROR(_xlfn.XLOOKUP(P:P,PROJETOS!A:A,PROJETOS!A:A),"INSERIR ID DE PROJETO")="INSERIR ID DE PROJETO","INSERIR ID DE PROJETO","PROJETO INSERIDO"))</f>
        <v>N/A</v>
      </c>
    </row>
    <row r="1050" spans="1:18" ht="20.100000000000001" customHeight="1" thickTop="1" thickBot="1" x14ac:dyDescent="0.3">
      <c r="A1050" s="109"/>
      <c r="B1050" s="84"/>
      <c r="C1050" s="84"/>
      <c r="D1050" s="115"/>
      <c r="E1050" s="132" cm="1">
        <f t="array" ref="E1050">_xlfn.XLOOKUP(D1050,Tabela2[[#All],[SAP Code]],Tabela2[[#All],[Supplier Name]])</f>
        <v>0</v>
      </c>
      <c r="F1050" s="85"/>
      <c r="G1050" s="120">
        <v>0</v>
      </c>
      <c r="H1050" s="86"/>
      <c r="I1050" s="86">
        <v>0</v>
      </c>
      <c r="J1050" s="87">
        <f t="shared" si="42"/>
        <v>0</v>
      </c>
      <c r="K1050" s="87">
        <f t="shared" si="43"/>
        <v>0</v>
      </c>
      <c r="L1050" s="85"/>
      <c r="M1050" s="85"/>
      <c r="N1050" s="85"/>
      <c r="O1050" s="109"/>
      <c r="P1050" s="88" t="str">
        <f>IF(D:D&gt;800000000,_xlfn.XLOOKUP(B:B,DROPLIST!G:G,DROPLIST!H:H)&amp;RIGHT(C1050,3)&amp;"-"&amp;RIGHT(D1050,5),_xlfn.XLOOKUP(B:B,DROPLIST!G:G,DROPLIST!H:H)&amp;RIGHT(C1050,3)&amp;"-"&amp;_xlfn.XLOOKUP(D:D,Tabela2[SAP Code],Tabela2[Coluna1]))</f>
        <v>-</v>
      </c>
      <c r="Q1050" s="88" t="e">
        <f>_xlfn.XLOOKUP(B:B,DROPLIST!G:G,DROPLIST!H:H) &amp; RIGHT(C1050,3) &amp; "-" &amp; RIGHT(D1050,5) &amp; "-" &amp; IFERROR(LEFT(#REF!, FIND(" ",#REF!)-1),#REF!) &amp; "-" &amp; _xlfn.XLOOKUP(L:L,DROPLIST!D:D,DROPLIST!E:E)</f>
        <v>#REF!</v>
      </c>
      <c r="R1050" s="88" t="str">
        <f>IF(N:N&lt;&gt;"APROVADO","N/A",IF(IFERROR(_xlfn.XLOOKUP(P:P,PROJETOS!A:A,PROJETOS!A:A),"INSERIR ID DE PROJETO")="INSERIR ID DE PROJETO","INSERIR ID DE PROJETO","PROJETO INSERIDO"))</f>
        <v>N/A</v>
      </c>
    </row>
    <row r="1051" spans="1:18" ht="20.100000000000001" customHeight="1" thickTop="1" thickBot="1" x14ac:dyDescent="0.3">
      <c r="A1051" s="109"/>
      <c r="B1051" s="84"/>
      <c r="C1051" s="84"/>
      <c r="D1051" s="115"/>
      <c r="E1051" s="132" cm="1">
        <f t="array" ref="E1051">_xlfn.XLOOKUP(D1051,Tabela2[[#All],[SAP Code]],Tabela2[[#All],[Supplier Name]])</f>
        <v>0</v>
      </c>
      <c r="F1051" s="85"/>
      <c r="G1051" s="120">
        <v>0</v>
      </c>
      <c r="H1051" s="86"/>
      <c r="I1051" s="86">
        <v>0</v>
      </c>
      <c r="J1051" s="87">
        <f t="shared" si="42"/>
        <v>0</v>
      </c>
      <c r="K1051" s="87">
        <f t="shared" si="43"/>
        <v>0</v>
      </c>
      <c r="L1051" s="85"/>
      <c r="M1051" s="85"/>
      <c r="N1051" s="85"/>
      <c r="O1051" s="109"/>
      <c r="P1051" s="88" t="str">
        <f>IF(D:D&gt;800000000,_xlfn.XLOOKUP(B:B,DROPLIST!G:G,DROPLIST!H:H)&amp;RIGHT(C1051,3)&amp;"-"&amp;RIGHT(D1051,5),_xlfn.XLOOKUP(B:B,DROPLIST!G:G,DROPLIST!H:H)&amp;RIGHT(C1051,3)&amp;"-"&amp;_xlfn.XLOOKUP(D:D,Tabela2[SAP Code],Tabela2[Coluna1]))</f>
        <v>-</v>
      </c>
      <c r="Q1051" s="88" t="e">
        <f>_xlfn.XLOOKUP(B:B,DROPLIST!G:G,DROPLIST!H:H) &amp; RIGHT(C1051,3) &amp; "-" &amp; RIGHT(D1051,5) &amp; "-" &amp; IFERROR(LEFT(#REF!, FIND(" ",#REF!)-1),#REF!) &amp; "-" &amp; _xlfn.XLOOKUP(L:L,DROPLIST!D:D,DROPLIST!E:E)</f>
        <v>#REF!</v>
      </c>
      <c r="R1051" s="88" t="str">
        <f>IF(N:N&lt;&gt;"APROVADO","N/A",IF(IFERROR(_xlfn.XLOOKUP(P:P,PROJETOS!A:A,PROJETOS!A:A),"INSERIR ID DE PROJETO")="INSERIR ID DE PROJETO","INSERIR ID DE PROJETO","PROJETO INSERIDO"))</f>
        <v>N/A</v>
      </c>
    </row>
    <row r="1052" spans="1:18" ht="20.100000000000001" customHeight="1" thickTop="1" thickBot="1" x14ac:dyDescent="0.3">
      <c r="A1052" s="109"/>
      <c r="B1052" s="84"/>
      <c r="C1052" s="84"/>
      <c r="D1052" s="115"/>
      <c r="E1052" s="132" cm="1">
        <f t="array" ref="E1052">_xlfn.XLOOKUP(D1052,Tabela2[[#All],[SAP Code]],Tabela2[[#All],[Supplier Name]])</f>
        <v>0</v>
      </c>
      <c r="F1052" s="85"/>
      <c r="G1052" s="120">
        <v>0</v>
      </c>
      <c r="H1052" s="86"/>
      <c r="I1052" s="86">
        <v>0</v>
      </c>
      <c r="J1052" s="87">
        <f t="shared" si="42"/>
        <v>0</v>
      </c>
      <c r="K1052" s="87">
        <f t="shared" si="43"/>
        <v>0</v>
      </c>
      <c r="L1052" s="85"/>
      <c r="M1052" s="85"/>
      <c r="N1052" s="85"/>
      <c r="O1052" s="109"/>
      <c r="P1052" s="88" t="str">
        <f>IF(D:D&gt;800000000,_xlfn.XLOOKUP(B:B,DROPLIST!G:G,DROPLIST!H:H)&amp;RIGHT(C1052,3)&amp;"-"&amp;RIGHT(D1052,5),_xlfn.XLOOKUP(B:B,DROPLIST!G:G,DROPLIST!H:H)&amp;RIGHT(C1052,3)&amp;"-"&amp;_xlfn.XLOOKUP(D:D,Tabela2[SAP Code],Tabela2[Coluna1]))</f>
        <v>-</v>
      </c>
      <c r="Q1052" s="88" t="e">
        <f>_xlfn.XLOOKUP(B:B,DROPLIST!G:G,DROPLIST!H:H) &amp; RIGHT(C1052,3) &amp; "-" &amp; RIGHT(D1052,5) &amp; "-" &amp; IFERROR(LEFT(#REF!, FIND(" ",#REF!)-1),#REF!) &amp; "-" &amp; _xlfn.XLOOKUP(L:L,DROPLIST!D:D,DROPLIST!E:E)</f>
        <v>#REF!</v>
      </c>
      <c r="R1052" s="88" t="str">
        <f>IF(N:N&lt;&gt;"APROVADO","N/A",IF(IFERROR(_xlfn.XLOOKUP(P:P,PROJETOS!A:A,PROJETOS!A:A),"INSERIR ID DE PROJETO")="INSERIR ID DE PROJETO","INSERIR ID DE PROJETO","PROJETO INSERIDO"))</f>
        <v>N/A</v>
      </c>
    </row>
    <row r="1053" spans="1:18" ht="20.100000000000001" customHeight="1" thickTop="1" thickBot="1" x14ac:dyDescent="0.3">
      <c r="A1053" s="109"/>
      <c r="B1053" s="84"/>
      <c r="C1053" s="84"/>
      <c r="D1053" s="115"/>
      <c r="E1053" s="132" cm="1">
        <f t="array" ref="E1053">_xlfn.XLOOKUP(D1053,Tabela2[[#All],[SAP Code]],Tabela2[[#All],[Supplier Name]])</f>
        <v>0</v>
      </c>
      <c r="F1053" s="85"/>
      <c r="G1053" s="120">
        <v>0</v>
      </c>
      <c r="H1053" s="86"/>
      <c r="I1053" s="86">
        <v>0</v>
      </c>
      <c r="J1053" s="87">
        <f t="shared" si="42"/>
        <v>0</v>
      </c>
      <c r="K1053" s="87">
        <f t="shared" si="43"/>
        <v>0</v>
      </c>
      <c r="L1053" s="85"/>
      <c r="M1053" s="85"/>
      <c r="N1053" s="85"/>
      <c r="O1053" s="109"/>
      <c r="P1053" s="88" t="str">
        <f>IF(D:D&gt;800000000,_xlfn.XLOOKUP(B:B,DROPLIST!G:G,DROPLIST!H:H)&amp;RIGHT(C1053,3)&amp;"-"&amp;RIGHT(D1053,5),_xlfn.XLOOKUP(B:B,DROPLIST!G:G,DROPLIST!H:H)&amp;RIGHT(C1053,3)&amp;"-"&amp;_xlfn.XLOOKUP(D:D,Tabela2[SAP Code],Tabela2[Coluna1]))</f>
        <v>-</v>
      </c>
      <c r="Q1053" s="88" t="e">
        <f>_xlfn.XLOOKUP(B:B,DROPLIST!G:G,DROPLIST!H:H) &amp; RIGHT(C1053,3) &amp; "-" &amp; RIGHT(D1053,5) &amp; "-" &amp; IFERROR(LEFT(#REF!, FIND(" ",#REF!)-1),#REF!) &amp; "-" &amp; _xlfn.XLOOKUP(L:L,DROPLIST!D:D,DROPLIST!E:E)</f>
        <v>#REF!</v>
      </c>
      <c r="R1053" s="88" t="str">
        <f>IF(N:N&lt;&gt;"APROVADO","N/A",IF(IFERROR(_xlfn.XLOOKUP(P:P,PROJETOS!A:A,PROJETOS!A:A),"INSERIR ID DE PROJETO")="INSERIR ID DE PROJETO","INSERIR ID DE PROJETO","PROJETO INSERIDO"))</f>
        <v>N/A</v>
      </c>
    </row>
    <row r="1054" spans="1:18" ht="20.100000000000001" customHeight="1" thickTop="1" thickBot="1" x14ac:dyDescent="0.3">
      <c r="A1054" s="109"/>
      <c r="B1054" s="84"/>
      <c r="C1054" s="84"/>
      <c r="D1054" s="115"/>
      <c r="E1054" s="132" cm="1">
        <f t="array" ref="E1054">_xlfn.XLOOKUP(D1054,Tabela2[[#All],[SAP Code]],Tabela2[[#All],[Supplier Name]])</f>
        <v>0</v>
      </c>
      <c r="F1054" s="85"/>
      <c r="G1054" s="120">
        <v>0</v>
      </c>
      <c r="H1054" s="86"/>
      <c r="I1054" s="86">
        <v>0</v>
      </c>
      <c r="J1054" s="87">
        <f t="shared" si="42"/>
        <v>0</v>
      </c>
      <c r="K1054" s="87">
        <f t="shared" si="43"/>
        <v>0</v>
      </c>
      <c r="L1054" s="85"/>
      <c r="M1054" s="85"/>
      <c r="N1054" s="85"/>
      <c r="O1054" s="109"/>
      <c r="P1054" s="88" t="str">
        <f>IF(D:D&gt;800000000,_xlfn.XLOOKUP(B:B,DROPLIST!G:G,DROPLIST!H:H)&amp;RIGHT(C1054,3)&amp;"-"&amp;RIGHT(D1054,5),_xlfn.XLOOKUP(B:B,DROPLIST!G:G,DROPLIST!H:H)&amp;RIGHT(C1054,3)&amp;"-"&amp;_xlfn.XLOOKUP(D:D,Tabela2[SAP Code],Tabela2[Coluna1]))</f>
        <v>-</v>
      </c>
      <c r="Q1054" s="88" t="e">
        <f>_xlfn.XLOOKUP(B:B,DROPLIST!G:G,DROPLIST!H:H) &amp; RIGHT(C1054,3) &amp; "-" &amp; RIGHT(D1054,5) &amp; "-" &amp; IFERROR(LEFT(#REF!, FIND(" ",#REF!)-1),#REF!) &amp; "-" &amp; _xlfn.XLOOKUP(L:L,DROPLIST!D:D,DROPLIST!E:E)</f>
        <v>#REF!</v>
      </c>
      <c r="R1054" s="88" t="str">
        <f>IF(N:N&lt;&gt;"APROVADO","N/A",IF(IFERROR(_xlfn.XLOOKUP(P:P,PROJETOS!A:A,PROJETOS!A:A),"INSERIR ID DE PROJETO")="INSERIR ID DE PROJETO","INSERIR ID DE PROJETO","PROJETO INSERIDO"))</f>
        <v>N/A</v>
      </c>
    </row>
    <row r="1055" spans="1:18" ht="20.100000000000001" customHeight="1" thickTop="1" thickBot="1" x14ac:dyDescent="0.3">
      <c r="A1055" s="109"/>
      <c r="B1055" s="84"/>
      <c r="C1055" s="84"/>
      <c r="D1055" s="115"/>
      <c r="E1055" s="132" cm="1">
        <f t="array" ref="E1055">_xlfn.XLOOKUP(D1055,Tabela2[[#All],[SAP Code]],Tabela2[[#All],[Supplier Name]])</f>
        <v>0</v>
      </c>
      <c r="F1055" s="85"/>
      <c r="G1055" s="120">
        <v>0</v>
      </c>
      <c r="H1055" s="86"/>
      <c r="I1055" s="86">
        <v>0</v>
      </c>
      <c r="J1055" s="87">
        <f t="shared" si="42"/>
        <v>0</v>
      </c>
      <c r="K1055" s="87">
        <f t="shared" si="43"/>
        <v>0</v>
      </c>
      <c r="L1055" s="85"/>
      <c r="M1055" s="85"/>
      <c r="N1055" s="85"/>
      <c r="O1055" s="109"/>
      <c r="P1055" s="88" t="str">
        <f>IF(D:D&gt;800000000,_xlfn.XLOOKUP(B:B,DROPLIST!G:G,DROPLIST!H:H)&amp;RIGHT(C1055,3)&amp;"-"&amp;RIGHT(D1055,5),_xlfn.XLOOKUP(B:B,DROPLIST!G:G,DROPLIST!H:H)&amp;RIGHT(C1055,3)&amp;"-"&amp;_xlfn.XLOOKUP(D:D,Tabela2[SAP Code],Tabela2[Coluna1]))</f>
        <v>-</v>
      </c>
      <c r="Q1055" s="88" t="e">
        <f>_xlfn.XLOOKUP(B:B,DROPLIST!G:G,DROPLIST!H:H) &amp; RIGHT(C1055,3) &amp; "-" &amp; RIGHT(D1055,5) &amp; "-" &amp; IFERROR(LEFT(#REF!, FIND(" ",#REF!)-1),#REF!) &amp; "-" &amp; _xlfn.XLOOKUP(L:L,DROPLIST!D:D,DROPLIST!E:E)</f>
        <v>#REF!</v>
      </c>
      <c r="R1055" s="88" t="str">
        <f>IF(N:N&lt;&gt;"APROVADO","N/A",IF(IFERROR(_xlfn.XLOOKUP(P:P,PROJETOS!A:A,PROJETOS!A:A),"INSERIR ID DE PROJETO")="INSERIR ID DE PROJETO","INSERIR ID DE PROJETO","PROJETO INSERIDO"))</f>
        <v>N/A</v>
      </c>
    </row>
    <row r="1056" spans="1:18" ht="20.100000000000001" customHeight="1" thickTop="1" thickBot="1" x14ac:dyDescent="0.3">
      <c r="A1056" s="109"/>
      <c r="B1056" s="84"/>
      <c r="C1056" s="84"/>
      <c r="D1056" s="115"/>
      <c r="E1056" s="132" cm="1">
        <f t="array" ref="E1056">_xlfn.XLOOKUP(D1056,Tabela2[[#All],[SAP Code]],Tabela2[[#All],[Supplier Name]])</f>
        <v>0</v>
      </c>
      <c r="F1056" s="85"/>
      <c r="G1056" s="120">
        <v>0</v>
      </c>
      <c r="H1056" s="86"/>
      <c r="I1056" s="86">
        <v>0</v>
      </c>
      <c r="J1056" s="87">
        <f t="shared" si="42"/>
        <v>0</v>
      </c>
      <c r="K1056" s="87">
        <f t="shared" si="43"/>
        <v>0</v>
      </c>
      <c r="L1056" s="85"/>
      <c r="M1056" s="85"/>
      <c r="N1056" s="85"/>
      <c r="O1056" s="109"/>
      <c r="P1056" s="88" t="str">
        <f>IF(D:D&gt;800000000,_xlfn.XLOOKUP(B:B,DROPLIST!G:G,DROPLIST!H:H)&amp;RIGHT(C1056,3)&amp;"-"&amp;RIGHT(D1056,5),_xlfn.XLOOKUP(B:B,DROPLIST!G:G,DROPLIST!H:H)&amp;RIGHT(C1056,3)&amp;"-"&amp;_xlfn.XLOOKUP(D:D,Tabela2[SAP Code],Tabela2[Coluna1]))</f>
        <v>-</v>
      </c>
      <c r="Q1056" s="88" t="e">
        <f>_xlfn.XLOOKUP(B:B,DROPLIST!G:G,DROPLIST!H:H) &amp; RIGHT(C1056,3) &amp; "-" &amp; RIGHT(D1056,5) &amp; "-" &amp; IFERROR(LEFT(#REF!, FIND(" ",#REF!)-1),#REF!) &amp; "-" &amp; _xlfn.XLOOKUP(L:L,DROPLIST!D:D,DROPLIST!E:E)</f>
        <v>#REF!</v>
      </c>
      <c r="R1056" s="88" t="str">
        <f>IF(N:N&lt;&gt;"APROVADO","N/A",IF(IFERROR(_xlfn.XLOOKUP(P:P,PROJETOS!A:A,PROJETOS!A:A),"INSERIR ID DE PROJETO")="INSERIR ID DE PROJETO","INSERIR ID DE PROJETO","PROJETO INSERIDO"))</f>
        <v>N/A</v>
      </c>
    </row>
    <row r="1057" spans="1:18" ht="20.100000000000001" customHeight="1" thickTop="1" thickBot="1" x14ac:dyDescent="0.3">
      <c r="A1057" s="109"/>
      <c r="B1057" s="84"/>
      <c r="C1057" s="84"/>
      <c r="D1057" s="115"/>
      <c r="E1057" s="132" cm="1">
        <f t="array" ref="E1057">_xlfn.XLOOKUP(D1057,Tabela2[[#All],[SAP Code]],Tabela2[[#All],[Supplier Name]])</f>
        <v>0</v>
      </c>
      <c r="F1057" s="85"/>
      <c r="G1057" s="120">
        <v>0</v>
      </c>
      <c r="H1057" s="86"/>
      <c r="I1057" s="86">
        <v>0</v>
      </c>
      <c r="J1057" s="87">
        <f t="shared" si="42"/>
        <v>0</v>
      </c>
      <c r="K1057" s="87">
        <f t="shared" si="43"/>
        <v>0</v>
      </c>
      <c r="L1057" s="85"/>
      <c r="M1057" s="85"/>
      <c r="N1057" s="85"/>
      <c r="O1057" s="109"/>
      <c r="P1057" s="88" t="str">
        <f>IF(D:D&gt;800000000,_xlfn.XLOOKUP(B:B,DROPLIST!G:G,DROPLIST!H:H)&amp;RIGHT(C1057,3)&amp;"-"&amp;RIGHT(D1057,5),_xlfn.XLOOKUP(B:B,DROPLIST!G:G,DROPLIST!H:H)&amp;RIGHT(C1057,3)&amp;"-"&amp;_xlfn.XLOOKUP(D:D,Tabela2[SAP Code],Tabela2[Coluna1]))</f>
        <v>-</v>
      </c>
      <c r="Q1057" s="88" t="e">
        <f>_xlfn.XLOOKUP(B:B,DROPLIST!G:G,DROPLIST!H:H) &amp; RIGHT(C1057,3) &amp; "-" &amp; RIGHT(D1057,5) &amp; "-" &amp; IFERROR(LEFT(#REF!, FIND(" ",#REF!)-1),#REF!) &amp; "-" &amp; _xlfn.XLOOKUP(L:L,DROPLIST!D:D,DROPLIST!E:E)</f>
        <v>#REF!</v>
      </c>
      <c r="R1057" s="88" t="str">
        <f>IF(N:N&lt;&gt;"APROVADO","N/A",IF(IFERROR(_xlfn.XLOOKUP(P:P,PROJETOS!A:A,PROJETOS!A:A),"INSERIR ID DE PROJETO")="INSERIR ID DE PROJETO","INSERIR ID DE PROJETO","PROJETO INSERIDO"))</f>
        <v>N/A</v>
      </c>
    </row>
    <row r="1058" spans="1:18" ht="20.100000000000001" customHeight="1" thickTop="1" thickBot="1" x14ac:dyDescent="0.3">
      <c r="A1058" s="109"/>
      <c r="B1058" s="84"/>
      <c r="C1058" s="84"/>
      <c r="D1058" s="115"/>
      <c r="E1058" s="132" cm="1">
        <f t="array" ref="E1058">_xlfn.XLOOKUP(D1058,Tabela2[[#All],[SAP Code]],Tabela2[[#All],[Supplier Name]])</f>
        <v>0</v>
      </c>
      <c r="F1058" s="85"/>
      <c r="G1058" s="120">
        <v>0</v>
      </c>
      <c r="H1058" s="86"/>
      <c r="I1058" s="86">
        <v>0</v>
      </c>
      <c r="J1058" s="87">
        <f t="shared" si="42"/>
        <v>0</v>
      </c>
      <c r="K1058" s="87">
        <f t="shared" si="43"/>
        <v>0</v>
      </c>
      <c r="L1058" s="85"/>
      <c r="M1058" s="85"/>
      <c r="N1058" s="85"/>
      <c r="O1058" s="109"/>
      <c r="P1058" s="88" t="str">
        <f>IF(D:D&gt;800000000,_xlfn.XLOOKUP(B:B,DROPLIST!G:G,DROPLIST!H:H)&amp;RIGHT(C1058,3)&amp;"-"&amp;RIGHT(D1058,5),_xlfn.XLOOKUP(B:B,DROPLIST!G:G,DROPLIST!H:H)&amp;RIGHT(C1058,3)&amp;"-"&amp;_xlfn.XLOOKUP(D:D,Tabela2[SAP Code],Tabela2[Coluna1]))</f>
        <v>-</v>
      </c>
      <c r="Q1058" s="88" t="e">
        <f>_xlfn.XLOOKUP(B:B,DROPLIST!G:G,DROPLIST!H:H) &amp; RIGHT(C1058,3) &amp; "-" &amp; RIGHT(D1058,5) &amp; "-" &amp; IFERROR(LEFT(#REF!, FIND(" ",#REF!)-1),#REF!) &amp; "-" &amp; _xlfn.XLOOKUP(L:L,DROPLIST!D:D,DROPLIST!E:E)</f>
        <v>#REF!</v>
      </c>
      <c r="R1058" s="88" t="str">
        <f>IF(N:N&lt;&gt;"APROVADO","N/A",IF(IFERROR(_xlfn.XLOOKUP(P:P,PROJETOS!A:A,PROJETOS!A:A),"INSERIR ID DE PROJETO")="INSERIR ID DE PROJETO","INSERIR ID DE PROJETO","PROJETO INSERIDO"))</f>
        <v>N/A</v>
      </c>
    </row>
    <row r="1059" spans="1:18" ht="20.100000000000001" customHeight="1" thickTop="1" thickBot="1" x14ac:dyDescent="0.3">
      <c r="A1059" s="109"/>
      <c r="B1059" s="84"/>
      <c r="C1059" s="84"/>
      <c r="D1059" s="115"/>
      <c r="E1059" s="132" cm="1">
        <f t="array" ref="E1059">_xlfn.XLOOKUP(D1059,Tabela2[[#All],[SAP Code]],Tabela2[[#All],[Supplier Name]])</f>
        <v>0</v>
      </c>
      <c r="F1059" s="85"/>
      <c r="G1059" s="120">
        <v>0</v>
      </c>
      <c r="H1059" s="86"/>
      <c r="I1059" s="86">
        <v>0</v>
      </c>
      <c r="J1059" s="87">
        <f t="shared" si="42"/>
        <v>0</v>
      </c>
      <c r="K1059" s="87">
        <f t="shared" si="43"/>
        <v>0</v>
      </c>
      <c r="L1059" s="85"/>
      <c r="M1059" s="85"/>
      <c r="N1059" s="85"/>
      <c r="O1059" s="109"/>
      <c r="P1059" s="88" t="str">
        <f>IF(D:D&gt;800000000,_xlfn.XLOOKUP(B:B,DROPLIST!G:G,DROPLIST!H:H)&amp;RIGHT(C1059,3)&amp;"-"&amp;RIGHT(D1059,5),_xlfn.XLOOKUP(B:B,DROPLIST!G:G,DROPLIST!H:H)&amp;RIGHT(C1059,3)&amp;"-"&amp;_xlfn.XLOOKUP(D:D,Tabela2[SAP Code],Tabela2[Coluna1]))</f>
        <v>-</v>
      </c>
      <c r="Q1059" s="88" t="e">
        <f>_xlfn.XLOOKUP(B:B,DROPLIST!G:G,DROPLIST!H:H) &amp; RIGHT(C1059,3) &amp; "-" &amp; RIGHT(D1059,5) &amp; "-" &amp; IFERROR(LEFT(#REF!, FIND(" ",#REF!)-1),#REF!) &amp; "-" &amp; _xlfn.XLOOKUP(L:L,DROPLIST!D:D,DROPLIST!E:E)</f>
        <v>#REF!</v>
      </c>
      <c r="R1059" s="88" t="str">
        <f>IF(N:N&lt;&gt;"APROVADO","N/A",IF(IFERROR(_xlfn.XLOOKUP(P:P,PROJETOS!A:A,PROJETOS!A:A),"INSERIR ID DE PROJETO")="INSERIR ID DE PROJETO","INSERIR ID DE PROJETO","PROJETO INSERIDO"))</f>
        <v>N/A</v>
      </c>
    </row>
    <row r="1060" spans="1:18" ht="20.100000000000001" customHeight="1" thickTop="1" thickBot="1" x14ac:dyDescent="0.3">
      <c r="A1060" s="109"/>
      <c r="B1060" s="84"/>
      <c r="C1060" s="84"/>
      <c r="D1060" s="115"/>
      <c r="E1060" s="132" cm="1">
        <f t="array" ref="E1060">_xlfn.XLOOKUP(D1060,Tabela2[[#All],[SAP Code]],Tabela2[[#All],[Supplier Name]])</f>
        <v>0</v>
      </c>
      <c r="F1060" s="85"/>
      <c r="G1060" s="120">
        <v>0</v>
      </c>
      <c r="H1060" s="86"/>
      <c r="I1060" s="86">
        <v>0</v>
      </c>
      <c r="J1060" s="87">
        <f t="shared" si="42"/>
        <v>0</v>
      </c>
      <c r="K1060" s="87">
        <f t="shared" si="43"/>
        <v>0</v>
      </c>
      <c r="L1060" s="85"/>
      <c r="M1060" s="85"/>
      <c r="N1060" s="85"/>
      <c r="O1060" s="109"/>
      <c r="P1060" s="88" t="str">
        <f>IF(D:D&gt;800000000,_xlfn.XLOOKUP(B:B,DROPLIST!G:G,DROPLIST!H:H)&amp;RIGHT(C1060,3)&amp;"-"&amp;RIGHT(D1060,5),_xlfn.XLOOKUP(B:B,DROPLIST!G:G,DROPLIST!H:H)&amp;RIGHT(C1060,3)&amp;"-"&amp;_xlfn.XLOOKUP(D:D,Tabela2[SAP Code],Tabela2[Coluna1]))</f>
        <v>-</v>
      </c>
      <c r="Q1060" s="88" t="e">
        <f>_xlfn.XLOOKUP(B:B,DROPLIST!G:G,DROPLIST!H:H) &amp; RIGHT(C1060,3) &amp; "-" &amp; RIGHT(D1060,5) &amp; "-" &amp; IFERROR(LEFT(#REF!, FIND(" ",#REF!)-1),#REF!) &amp; "-" &amp; _xlfn.XLOOKUP(L:L,DROPLIST!D:D,DROPLIST!E:E)</f>
        <v>#REF!</v>
      </c>
      <c r="R1060" s="88" t="str">
        <f>IF(N:N&lt;&gt;"APROVADO","N/A",IF(IFERROR(_xlfn.XLOOKUP(P:P,PROJETOS!A:A,PROJETOS!A:A),"INSERIR ID DE PROJETO")="INSERIR ID DE PROJETO","INSERIR ID DE PROJETO","PROJETO INSERIDO"))</f>
        <v>N/A</v>
      </c>
    </row>
    <row r="1061" spans="1:18" ht="20.100000000000001" customHeight="1" thickTop="1" thickBot="1" x14ac:dyDescent="0.3">
      <c r="A1061" s="109"/>
      <c r="B1061" s="84"/>
      <c r="C1061" s="84"/>
      <c r="D1061" s="115"/>
      <c r="E1061" s="132" cm="1">
        <f t="array" ref="E1061">_xlfn.XLOOKUP(D1061,Tabela2[[#All],[SAP Code]],Tabela2[[#All],[Supplier Name]])</f>
        <v>0</v>
      </c>
      <c r="F1061" s="85"/>
      <c r="G1061" s="120">
        <v>0</v>
      </c>
      <c r="H1061" s="86"/>
      <c r="I1061" s="86">
        <v>0</v>
      </c>
      <c r="J1061" s="87">
        <f t="shared" si="42"/>
        <v>0</v>
      </c>
      <c r="K1061" s="87">
        <f t="shared" si="43"/>
        <v>0</v>
      </c>
      <c r="L1061" s="85"/>
      <c r="M1061" s="85"/>
      <c r="N1061" s="85"/>
      <c r="O1061" s="109"/>
      <c r="P1061" s="88" t="str">
        <f>IF(D:D&gt;800000000,_xlfn.XLOOKUP(B:B,DROPLIST!G:G,DROPLIST!H:H)&amp;RIGHT(C1061,3)&amp;"-"&amp;RIGHT(D1061,5),_xlfn.XLOOKUP(B:B,DROPLIST!G:G,DROPLIST!H:H)&amp;RIGHT(C1061,3)&amp;"-"&amp;_xlfn.XLOOKUP(D:D,Tabela2[SAP Code],Tabela2[Coluna1]))</f>
        <v>-</v>
      </c>
      <c r="Q1061" s="88" t="e">
        <f>_xlfn.XLOOKUP(B:B,DROPLIST!G:G,DROPLIST!H:H) &amp; RIGHT(C1061,3) &amp; "-" &amp; RIGHT(D1061,5) &amp; "-" &amp; IFERROR(LEFT(#REF!, FIND(" ",#REF!)-1),#REF!) &amp; "-" &amp; _xlfn.XLOOKUP(L:L,DROPLIST!D:D,DROPLIST!E:E)</f>
        <v>#REF!</v>
      </c>
      <c r="R1061" s="88" t="str">
        <f>IF(N:N&lt;&gt;"APROVADO","N/A",IF(IFERROR(_xlfn.XLOOKUP(P:P,PROJETOS!A:A,PROJETOS!A:A),"INSERIR ID DE PROJETO")="INSERIR ID DE PROJETO","INSERIR ID DE PROJETO","PROJETO INSERIDO"))</f>
        <v>N/A</v>
      </c>
    </row>
    <row r="1062" spans="1:18" ht="20.100000000000001" customHeight="1" thickTop="1" thickBot="1" x14ac:dyDescent="0.3">
      <c r="A1062" s="109"/>
      <c r="B1062" s="84"/>
      <c r="C1062" s="84"/>
      <c r="D1062" s="115"/>
      <c r="E1062" s="132" cm="1">
        <f t="array" ref="E1062">_xlfn.XLOOKUP(D1062,Tabela2[[#All],[SAP Code]],Tabela2[[#All],[Supplier Name]])</f>
        <v>0</v>
      </c>
      <c r="F1062" s="85"/>
      <c r="G1062" s="120">
        <v>0</v>
      </c>
      <c r="H1062" s="86"/>
      <c r="I1062" s="86">
        <v>0</v>
      </c>
      <c r="J1062" s="87">
        <f t="shared" si="42"/>
        <v>0</v>
      </c>
      <c r="K1062" s="87">
        <f t="shared" si="43"/>
        <v>0</v>
      </c>
      <c r="L1062" s="85"/>
      <c r="M1062" s="85"/>
      <c r="N1062" s="85"/>
      <c r="O1062" s="109"/>
      <c r="P1062" s="88" t="str">
        <f>IF(D:D&gt;800000000,_xlfn.XLOOKUP(B:B,DROPLIST!G:G,DROPLIST!H:H)&amp;RIGHT(C1062,3)&amp;"-"&amp;RIGHT(D1062,5),_xlfn.XLOOKUP(B:B,DROPLIST!G:G,DROPLIST!H:H)&amp;RIGHT(C1062,3)&amp;"-"&amp;_xlfn.XLOOKUP(D:D,Tabela2[SAP Code],Tabela2[Coluna1]))</f>
        <v>-</v>
      </c>
      <c r="Q1062" s="88" t="e">
        <f>_xlfn.XLOOKUP(B:B,DROPLIST!G:G,DROPLIST!H:H) &amp; RIGHT(C1062,3) &amp; "-" &amp; RIGHT(D1062,5) &amp; "-" &amp; IFERROR(LEFT(#REF!, FIND(" ",#REF!)-1),#REF!) &amp; "-" &amp; _xlfn.XLOOKUP(L:L,DROPLIST!D:D,DROPLIST!E:E)</f>
        <v>#REF!</v>
      </c>
      <c r="R1062" s="88" t="str">
        <f>IF(N:N&lt;&gt;"APROVADO","N/A",IF(IFERROR(_xlfn.XLOOKUP(P:P,PROJETOS!A:A,PROJETOS!A:A),"INSERIR ID DE PROJETO")="INSERIR ID DE PROJETO","INSERIR ID DE PROJETO","PROJETO INSERIDO"))</f>
        <v>N/A</v>
      </c>
    </row>
    <row r="1063" spans="1:18" ht="20.100000000000001" customHeight="1" thickTop="1" thickBot="1" x14ac:dyDescent="0.3">
      <c r="A1063" s="109"/>
      <c r="B1063" s="84"/>
      <c r="C1063" s="84"/>
      <c r="D1063" s="115"/>
      <c r="E1063" s="132" cm="1">
        <f t="array" ref="E1063">_xlfn.XLOOKUP(D1063,Tabela2[[#All],[SAP Code]],Tabela2[[#All],[Supplier Name]])</f>
        <v>0</v>
      </c>
      <c r="F1063" s="85"/>
      <c r="G1063" s="120">
        <v>0</v>
      </c>
      <c r="H1063" s="86"/>
      <c r="I1063" s="86">
        <v>0</v>
      </c>
      <c r="J1063" s="87">
        <f t="shared" si="42"/>
        <v>0</v>
      </c>
      <c r="K1063" s="87">
        <f t="shared" si="43"/>
        <v>0</v>
      </c>
      <c r="L1063" s="85"/>
      <c r="M1063" s="85"/>
      <c r="N1063" s="85"/>
      <c r="O1063" s="109"/>
      <c r="P1063" s="88" t="str">
        <f>IF(D:D&gt;800000000,_xlfn.XLOOKUP(B:B,DROPLIST!G:G,DROPLIST!H:H)&amp;RIGHT(C1063,3)&amp;"-"&amp;RIGHT(D1063,5),_xlfn.XLOOKUP(B:B,DROPLIST!G:G,DROPLIST!H:H)&amp;RIGHT(C1063,3)&amp;"-"&amp;_xlfn.XLOOKUP(D:D,Tabela2[SAP Code],Tabela2[Coluna1]))</f>
        <v>-</v>
      </c>
      <c r="Q1063" s="88" t="e">
        <f>_xlfn.XLOOKUP(B:B,DROPLIST!G:G,DROPLIST!H:H) &amp; RIGHT(C1063,3) &amp; "-" &amp; RIGHT(D1063,5) &amp; "-" &amp; IFERROR(LEFT(#REF!, FIND(" ",#REF!)-1),#REF!) &amp; "-" &amp; _xlfn.XLOOKUP(L:L,DROPLIST!D:D,DROPLIST!E:E)</f>
        <v>#REF!</v>
      </c>
      <c r="R1063" s="88" t="str">
        <f>IF(N:N&lt;&gt;"APROVADO","N/A",IF(IFERROR(_xlfn.XLOOKUP(P:P,PROJETOS!A:A,PROJETOS!A:A),"INSERIR ID DE PROJETO")="INSERIR ID DE PROJETO","INSERIR ID DE PROJETO","PROJETO INSERIDO"))</f>
        <v>N/A</v>
      </c>
    </row>
    <row r="1064" spans="1:18" ht="20.100000000000001" customHeight="1" thickTop="1" thickBot="1" x14ac:dyDescent="0.3">
      <c r="A1064" s="109"/>
      <c r="B1064" s="84"/>
      <c r="C1064" s="84"/>
      <c r="D1064" s="115"/>
      <c r="E1064" s="132" cm="1">
        <f t="array" ref="E1064">_xlfn.XLOOKUP(D1064,Tabela2[[#All],[SAP Code]],Tabela2[[#All],[Supplier Name]])</f>
        <v>0</v>
      </c>
      <c r="F1064" s="85"/>
      <c r="G1064" s="120">
        <v>0</v>
      </c>
      <c r="H1064" s="86"/>
      <c r="I1064" s="86">
        <v>0</v>
      </c>
      <c r="J1064" s="87">
        <f t="shared" si="42"/>
        <v>0</v>
      </c>
      <c r="K1064" s="87">
        <f t="shared" si="43"/>
        <v>0</v>
      </c>
      <c r="L1064" s="85"/>
      <c r="M1064" s="85"/>
      <c r="N1064" s="85"/>
      <c r="O1064" s="109"/>
      <c r="P1064" s="88" t="str">
        <f>IF(D:D&gt;800000000,_xlfn.XLOOKUP(B:B,DROPLIST!G:G,DROPLIST!H:H)&amp;RIGHT(C1064,3)&amp;"-"&amp;RIGHT(D1064,5),_xlfn.XLOOKUP(B:B,DROPLIST!G:G,DROPLIST!H:H)&amp;RIGHT(C1064,3)&amp;"-"&amp;_xlfn.XLOOKUP(D:D,Tabela2[SAP Code],Tabela2[Coluna1]))</f>
        <v>-</v>
      </c>
      <c r="Q1064" s="88" t="e">
        <f>_xlfn.XLOOKUP(B:B,DROPLIST!G:G,DROPLIST!H:H) &amp; RIGHT(C1064,3) &amp; "-" &amp; RIGHT(D1064,5) &amp; "-" &amp; IFERROR(LEFT(#REF!, FIND(" ",#REF!)-1),#REF!) &amp; "-" &amp; _xlfn.XLOOKUP(L:L,DROPLIST!D:D,DROPLIST!E:E)</f>
        <v>#REF!</v>
      </c>
      <c r="R1064" s="88" t="str">
        <f>IF(N:N&lt;&gt;"APROVADO","N/A",IF(IFERROR(_xlfn.XLOOKUP(P:P,PROJETOS!A:A,PROJETOS!A:A),"INSERIR ID DE PROJETO")="INSERIR ID DE PROJETO","INSERIR ID DE PROJETO","PROJETO INSERIDO"))</f>
        <v>N/A</v>
      </c>
    </row>
    <row r="1065" spans="1:18" ht="20.100000000000001" customHeight="1" thickTop="1" thickBot="1" x14ac:dyDescent="0.3">
      <c r="A1065" s="109"/>
      <c r="B1065" s="84"/>
      <c r="C1065" s="84"/>
      <c r="D1065" s="115"/>
      <c r="E1065" s="132" cm="1">
        <f t="array" ref="E1065">_xlfn.XLOOKUP(D1065,Tabela2[[#All],[SAP Code]],Tabela2[[#All],[Supplier Name]])</f>
        <v>0</v>
      </c>
      <c r="F1065" s="85"/>
      <c r="G1065" s="120">
        <v>0</v>
      </c>
      <c r="H1065" s="86"/>
      <c r="I1065" s="86">
        <v>0</v>
      </c>
      <c r="J1065" s="87">
        <f t="shared" si="42"/>
        <v>0</v>
      </c>
      <c r="K1065" s="87">
        <f t="shared" si="43"/>
        <v>0</v>
      </c>
      <c r="L1065" s="85"/>
      <c r="M1065" s="85"/>
      <c r="N1065" s="85"/>
      <c r="O1065" s="109"/>
      <c r="P1065" s="88" t="str">
        <f>IF(D:D&gt;800000000,_xlfn.XLOOKUP(B:B,DROPLIST!G:G,DROPLIST!H:H)&amp;RIGHT(C1065,3)&amp;"-"&amp;RIGHT(D1065,5),_xlfn.XLOOKUP(B:B,DROPLIST!G:G,DROPLIST!H:H)&amp;RIGHT(C1065,3)&amp;"-"&amp;_xlfn.XLOOKUP(D:D,Tabela2[SAP Code],Tabela2[Coluna1]))</f>
        <v>-</v>
      </c>
      <c r="Q1065" s="88" t="e">
        <f>_xlfn.XLOOKUP(B:B,DROPLIST!G:G,DROPLIST!H:H) &amp; RIGHT(C1065,3) &amp; "-" &amp; RIGHT(D1065,5) &amp; "-" &amp; IFERROR(LEFT(#REF!, FIND(" ",#REF!)-1),#REF!) &amp; "-" &amp; _xlfn.XLOOKUP(L:L,DROPLIST!D:D,DROPLIST!E:E)</f>
        <v>#REF!</v>
      </c>
      <c r="R1065" s="88" t="str">
        <f>IF(N:N&lt;&gt;"APROVADO","N/A",IF(IFERROR(_xlfn.XLOOKUP(P:P,PROJETOS!A:A,PROJETOS!A:A),"INSERIR ID DE PROJETO")="INSERIR ID DE PROJETO","INSERIR ID DE PROJETO","PROJETO INSERIDO"))</f>
        <v>N/A</v>
      </c>
    </row>
    <row r="1066" spans="1:18" ht="20.100000000000001" customHeight="1" thickTop="1" thickBot="1" x14ac:dyDescent="0.3">
      <c r="A1066" s="109"/>
      <c r="B1066" s="84"/>
      <c r="C1066" s="84"/>
      <c r="D1066" s="115"/>
      <c r="E1066" s="132" cm="1">
        <f t="array" ref="E1066">_xlfn.XLOOKUP(D1066,Tabela2[[#All],[SAP Code]],Tabela2[[#All],[Supplier Name]])</f>
        <v>0</v>
      </c>
      <c r="F1066" s="85"/>
      <c r="G1066" s="120">
        <v>0</v>
      </c>
      <c r="H1066" s="86"/>
      <c r="I1066" s="86">
        <v>0</v>
      </c>
      <c r="J1066" s="87">
        <f t="shared" si="42"/>
        <v>0</v>
      </c>
      <c r="K1066" s="87">
        <f t="shared" si="43"/>
        <v>0</v>
      </c>
      <c r="L1066" s="85"/>
      <c r="M1066" s="85"/>
      <c r="N1066" s="85"/>
      <c r="O1066" s="109"/>
      <c r="P1066" s="88" t="str">
        <f>IF(D:D&gt;800000000,_xlfn.XLOOKUP(B:B,DROPLIST!G:G,DROPLIST!H:H)&amp;RIGHT(C1066,3)&amp;"-"&amp;RIGHT(D1066,5),_xlfn.XLOOKUP(B:B,DROPLIST!G:G,DROPLIST!H:H)&amp;RIGHT(C1066,3)&amp;"-"&amp;_xlfn.XLOOKUP(D:D,Tabela2[SAP Code],Tabela2[Coluna1]))</f>
        <v>-</v>
      </c>
      <c r="Q1066" s="88" t="e">
        <f>_xlfn.XLOOKUP(B:B,DROPLIST!G:G,DROPLIST!H:H) &amp; RIGHT(C1066,3) &amp; "-" &amp; RIGHT(D1066,5) &amp; "-" &amp; IFERROR(LEFT(#REF!, FIND(" ",#REF!)-1),#REF!) &amp; "-" &amp; _xlfn.XLOOKUP(L:L,DROPLIST!D:D,DROPLIST!E:E)</f>
        <v>#REF!</v>
      </c>
      <c r="R1066" s="88" t="str">
        <f>IF(N:N&lt;&gt;"APROVADO","N/A",IF(IFERROR(_xlfn.XLOOKUP(P:P,PROJETOS!A:A,PROJETOS!A:A),"INSERIR ID DE PROJETO")="INSERIR ID DE PROJETO","INSERIR ID DE PROJETO","PROJETO INSERIDO"))</f>
        <v>N/A</v>
      </c>
    </row>
    <row r="1067" spans="1:18" ht="20.100000000000001" customHeight="1" thickTop="1" thickBot="1" x14ac:dyDescent="0.3">
      <c r="A1067" s="109"/>
      <c r="B1067" s="84"/>
      <c r="C1067" s="84"/>
      <c r="D1067" s="115"/>
      <c r="E1067" s="132" cm="1">
        <f t="array" ref="E1067">_xlfn.XLOOKUP(D1067,Tabela2[[#All],[SAP Code]],Tabela2[[#All],[Supplier Name]])</f>
        <v>0</v>
      </c>
      <c r="F1067" s="85"/>
      <c r="G1067" s="120">
        <v>0</v>
      </c>
      <c r="H1067" s="86"/>
      <c r="I1067" s="86">
        <v>0</v>
      </c>
      <c r="J1067" s="87">
        <f t="shared" si="42"/>
        <v>0</v>
      </c>
      <c r="K1067" s="87">
        <f t="shared" si="43"/>
        <v>0</v>
      </c>
      <c r="L1067" s="85"/>
      <c r="M1067" s="85"/>
      <c r="N1067" s="85"/>
      <c r="O1067" s="109"/>
      <c r="P1067" s="88" t="str">
        <f>IF(D:D&gt;800000000,_xlfn.XLOOKUP(B:B,DROPLIST!G:G,DROPLIST!H:H)&amp;RIGHT(C1067,3)&amp;"-"&amp;RIGHT(D1067,5),_xlfn.XLOOKUP(B:B,DROPLIST!G:G,DROPLIST!H:H)&amp;RIGHT(C1067,3)&amp;"-"&amp;_xlfn.XLOOKUP(D:D,Tabela2[SAP Code],Tabela2[Coluna1]))</f>
        <v>-</v>
      </c>
      <c r="Q1067" s="88" t="e">
        <f>_xlfn.XLOOKUP(B:B,DROPLIST!G:G,DROPLIST!H:H) &amp; RIGHT(C1067,3) &amp; "-" &amp; RIGHT(D1067,5) &amp; "-" &amp; IFERROR(LEFT(#REF!, FIND(" ",#REF!)-1),#REF!) &amp; "-" &amp; _xlfn.XLOOKUP(L:L,DROPLIST!D:D,DROPLIST!E:E)</f>
        <v>#REF!</v>
      </c>
      <c r="R1067" s="88" t="str">
        <f>IF(N:N&lt;&gt;"APROVADO","N/A",IF(IFERROR(_xlfn.XLOOKUP(P:P,PROJETOS!A:A,PROJETOS!A:A),"INSERIR ID DE PROJETO")="INSERIR ID DE PROJETO","INSERIR ID DE PROJETO","PROJETO INSERIDO"))</f>
        <v>N/A</v>
      </c>
    </row>
    <row r="1068" spans="1:18" ht="20.100000000000001" customHeight="1" thickTop="1" thickBot="1" x14ac:dyDescent="0.3">
      <c r="A1068" s="109"/>
      <c r="B1068" s="84"/>
      <c r="C1068" s="84"/>
      <c r="D1068" s="115"/>
      <c r="E1068" s="132" cm="1">
        <f t="array" ref="E1068">_xlfn.XLOOKUP(D1068,Tabela2[[#All],[SAP Code]],Tabela2[[#All],[Supplier Name]])</f>
        <v>0</v>
      </c>
      <c r="F1068" s="85"/>
      <c r="G1068" s="120">
        <v>0</v>
      </c>
      <c r="H1068" s="86"/>
      <c r="I1068" s="86">
        <v>0</v>
      </c>
      <c r="J1068" s="87">
        <f t="shared" si="42"/>
        <v>0</v>
      </c>
      <c r="K1068" s="87">
        <f t="shared" si="43"/>
        <v>0</v>
      </c>
      <c r="L1068" s="85"/>
      <c r="M1068" s="85"/>
      <c r="N1068" s="85"/>
      <c r="O1068" s="109"/>
      <c r="P1068" s="88" t="str">
        <f>IF(D:D&gt;800000000,_xlfn.XLOOKUP(B:B,DROPLIST!G:G,DROPLIST!H:H)&amp;RIGHT(C1068,3)&amp;"-"&amp;RIGHT(D1068,5),_xlfn.XLOOKUP(B:B,DROPLIST!G:G,DROPLIST!H:H)&amp;RIGHT(C1068,3)&amp;"-"&amp;_xlfn.XLOOKUP(D:D,Tabela2[SAP Code],Tabela2[Coluna1]))</f>
        <v>-</v>
      </c>
      <c r="Q1068" s="88" t="e">
        <f>_xlfn.XLOOKUP(B:B,DROPLIST!G:G,DROPLIST!H:H) &amp; RIGHT(C1068,3) &amp; "-" &amp; RIGHT(D1068,5) &amp; "-" &amp; IFERROR(LEFT(#REF!, FIND(" ",#REF!)-1),#REF!) &amp; "-" &amp; _xlfn.XLOOKUP(L:L,DROPLIST!D:D,DROPLIST!E:E)</f>
        <v>#REF!</v>
      </c>
      <c r="R1068" s="88" t="str">
        <f>IF(N:N&lt;&gt;"APROVADO","N/A",IF(IFERROR(_xlfn.XLOOKUP(P:P,PROJETOS!A:A,PROJETOS!A:A),"INSERIR ID DE PROJETO")="INSERIR ID DE PROJETO","INSERIR ID DE PROJETO","PROJETO INSERIDO"))</f>
        <v>N/A</v>
      </c>
    </row>
    <row r="1069" spans="1:18" ht="20.100000000000001" customHeight="1" thickTop="1" thickBot="1" x14ac:dyDescent="0.3">
      <c r="A1069" s="109"/>
      <c r="B1069" s="84"/>
      <c r="C1069" s="84"/>
      <c r="D1069" s="115"/>
      <c r="E1069" s="132" cm="1">
        <f t="array" ref="E1069">_xlfn.XLOOKUP(D1069,Tabela2[[#All],[SAP Code]],Tabela2[[#All],[Supplier Name]])</f>
        <v>0</v>
      </c>
      <c r="F1069" s="85"/>
      <c r="G1069" s="120">
        <v>0</v>
      </c>
      <c r="H1069" s="86"/>
      <c r="I1069" s="86">
        <v>0</v>
      </c>
      <c r="J1069" s="87">
        <f t="shared" si="42"/>
        <v>0</v>
      </c>
      <c r="K1069" s="87">
        <f t="shared" si="43"/>
        <v>0</v>
      </c>
      <c r="L1069" s="85"/>
      <c r="M1069" s="85"/>
      <c r="N1069" s="85"/>
      <c r="O1069" s="109"/>
      <c r="P1069" s="88" t="str">
        <f>IF(D:D&gt;800000000,_xlfn.XLOOKUP(B:B,DROPLIST!G:G,DROPLIST!H:H)&amp;RIGHT(C1069,3)&amp;"-"&amp;RIGHT(D1069,5),_xlfn.XLOOKUP(B:B,DROPLIST!G:G,DROPLIST!H:H)&amp;RIGHT(C1069,3)&amp;"-"&amp;_xlfn.XLOOKUP(D:D,Tabela2[SAP Code],Tabela2[Coluna1]))</f>
        <v>-</v>
      </c>
      <c r="Q1069" s="88" t="e">
        <f>_xlfn.XLOOKUP(B:B,DROPLIST!G:G,DROPLIST!H:H) &amp; RIGHT(C1069,3) &amp; "-" &amp; RIGHT(D1069,5) &amp; "-" &amp; IFERROR(LEFT(#REF!, FIND(" ",#REF!)-1),#REF!) &amp; "-" &amp; _xlfn.XLOOKUP(L:L,DROPLIST!D:D,DROPLIST!E:E)</f>
        <v>#REF!</v>
      </c>
      <c r="R1069" s="88" t="str">
        <f>IF(N:N&lt;&gt;"APROVADO","N/A",IF(IFERROR(_xlfn.XLOOKUP(P:P,PROJETOS!A:A,PROJETOS!A:A),"INSERIR ID DE PROJETO")="INSERIR ID DE PROJETO","INSERIR ID DE PROJETO","PROJETO INSERIDO"))</f>
        <v>N/A</v>
      </c>
    </row>
    <row r="1070" spans="1:18" ht="20.100000000000001" customHeight="1" thickTop="1" thickBot="1" x14ac:dyDescent="0.3">
      <c r="A1070" s="109"/>
      <c r="B1070" s="84"/>
      <c r="C1070" s="84"/>
      <c r="D1070" s="115"/>
      <c r="E1070" s="132" cm="1">
        <f t="array" ref="E1070">_xlfn.XLOOKUP(D1070,Tabela2[[#All],[SAP Code]],Tabela2[[#All],[Supplier Name]])</f>
        <v>0</v>
      </c>
      <c r="F1070" s="85"/>
      <c r="G1070" s="120">
        <v>0</v>
      </c>
      <c r="H1070" s="86"/>
      <c r="I1070" s="86">
        <v>0</v>
      </c>
      <c r="J1070" s="87">
        <f t="shared" si="42"/>
        <v>0</v>
      </c>
      <c r="K1070" s="87">
        <f t="shared" si="43"/>
        <v>0</v>
      </c>
      <c r="L1070" s="85"/>
      <c r="M1070" s="85"/>
      <c r="N1070" s="85"/>
      <c r="O1070" s="109"/>
      <c r="P1070" s="88" t="str">
        <f>IF(D:D&gt;800000000,_xlfn.XLOOKUP(B:B,DROPLIST!G:G,DROPLIST!H:H)&amp;RIGHT(C1070,3)&amp;"-"&amp;RIGHT(D1070,5),_xlfn.XLOOKUP(B:B,DROPLIST!G:G,DROPLIST!H:H)&amp;RIGHT(C1070,3)&amp;"-"&amp;_xlfn.XLOOKUP(D:D,Tabela2[SAP Code],Tabela2[Coluna1]))</f>
        <v>-</v>
      </c>
      <c r="Q1070" s="88" t="e">
        <f>_xlfn.XLOOKUP(B:B,DROPLIST!G:G,DROPLIST!H:H) &amp; RIGHT(C1070,3) &amp; "-" &amp; RIGHT(D1070,5) &amp; "-" &amp; IFERROR(LEFT(#REF!, FIND(" ",#REF!)-1),#REF!) &amp; "-" &amp; _xlfn.XLOOKUP(L:L,DROPLIST!D:D,DROPLIST!E:E)</f>
        <v>#REF!</v>
      </c>
      <c r="R1070" s="88" t="str">
        <f>IF(N:N&lt;&gt;"APROVADO","N/A",IF(IFERROR(_xlfn.XLOOKUP(P:P,PROJETOS!A:A,PROJETOS!A:A),"INSERIR ID DE PROJETO")="INSERIR ID DE PROJETO","INSERIR ID DE PROJETO","PROJETO INSERIDO"))</f>
        <v>N/A</v>
      </c>
    </row>
    <row r="1071" spans="1:18" ht="20.100000000000001" customHeight="1" thickTop="1" thickBot="1" x14ac:dyDescent="0.3">
      <c r="A1071" s="109"/>
      <c r="B1071" s="84"/>
      <c r="C1071" s="84"/>
      <c r="D1071" s="115"/>
      <c r="E1071" s="132" cm="1">
        <f t="array" ref="E1071">_xlfn.XLOOKUP(D1071,Tabela2[[#All],[SAP Code]],Tabela2[[#All],[Supplier Name]])</f>
        <v>0</v>
      </c>
      <c r="F1071" s="85"/>
      <c r="G1071" s="120">
        <v>0</v>
      </c>
      <c r="H1071" s="86"/>
      <c r="I1071" s="86">
        <v>0</v>
      </c>
      <c r="J1071" s="87">
        <f t="shared" si="42"/>
        <v>0</v>
      </c>
      <c r="K1071" s="87">
        <f t="shared" si="43"/>
        <v>0</v>
      </c>
      <c r="L1071" s="85"/>
      <c r="M1071" s="85"/>
      <c r="N1071" s="85"/>
      <c r="O1071" s="109"/>
      <c r="P1071" s="88" t="str">
        <f>IF(D:D&gt;800000000,_xlfn.XLOOKUP(B:B,DROPLIST!G:G,DROPLIST!H:H)&amp;RIGHT(C1071,3)&amp;"-"&amp;RIGHT(D1071,5),_xlfn.XLOOKUP(B:B,DROPLIST!G:G,DROPLIST!H:H)&amp;RIGHT(C1071,3)&amp;"-"&amp;_xlfn.XLOOKUP(D:D,Tabela2[SAP Code],Tabela2[Coluna1]))</f>
        <v>-</v>
      </c>
      <c r="Q1071" s="88" t="e">
        <f>_xlfn.XLOOKUP(B:B,DROPLIST!G:G,DROPLIST!H:H) &amp; RIGHT(C1071,3) &amp; "-" &amp; RIGHT(D1071,5) &amp; "-" &amp; IFERROR(LEFT(#REF!, FIND(" ",#REF!)-1),#REF!) &amp; "-" &amp; _xlfn.XLOOKUP(L:L,DROPLIST!D:D,DROPLIST!E:E)</f>
        <v>#REF!</v>
      </c>
      <c r="R1071" s="88" t="str">
        <f>IF(N:N&lt;&gt;"APROVADO","N/A",IF(IFERROR(_xlfn.XLOOKUP(P:P,PROJETOS!A:A,PROJETOS!A:A),"INSERIR ID DE PROJETO")="INSERIR ID DE PROJETO","INSERIR ID DE PROJETO","PROJETO INSERIDO"))</f>
        <v>N/A</v>
      </c>
    </row>
    <row r="1072" spans="1:18" ht="20.100000000000001" customHeight="1" thickTop="1" thickBot="1" x14ac:dyDescent="0.3">
      <c r="A1072" s="109"/>
      <c r="B1072" s="84"/>
      <c r="C1072" s="84"/>
      <c r="D1072" s="115"/>
      <c r="E1072" s="132" cm="1">
        <f t="array" ref="E1072">_xlfn.XLOOKUP(D1072,Tabela2[[#All],[SAP Code]],Tabela2[[#All],[Supplier Name]])</f>
        <v>0</v>
      </c>
      <c r="F1072" s="85"/>
      <c r="G1072" s="120">
        <v>0</v>
      </c>
      <c r="H1072" s="86"/>
      <c r="I1072" s="86">
        <v>0</v>
      </c>
      <c r="J1072" s="87">
        <f t="shared" si="42"/>
        <v>0</v>
      </c>
      <c r="K1072" s="87">
        <f t="shared" si="43"/>
        <v>0</v>
      </c>
      <c r="L1072" s="85"/>
      <c r="M1072" s="85"/>
      <c r="N1072" s="85"/>
      <c r="O1072" s="109"/>
      <c r="P1072" s="88" t="str">
        <f>IF(D:D&gt;800000000,_xlfn.XLOOKUP(B:B,DROPLIST!G:G,DROPLIST!H:H)&amp;RIGHT(C1072,3)&amp;"-"&amp;RIGHT(D1072,5),_xlfn.XLOOKUP(B:B,DROPLIST!G:G,DROPLIST!H:H)&amp;RIGHT(C1072,3)&amp;"-"&amp;_xlfn.XLOOKUP(D:D,Tabela2[SAP Code],Tabela2[Coluna1]))</f>
        <v>-</v>
      </c>
      <c r="Q1072" s="88" t="e">
        <f>_xlfn.XLOOKUP(B:B,DROPLIST!G:G,DROPLIST!H:H) &amp; RIGHT(C1072,3) &amp; "-" &amp; RIGHT(D1072,5) &amp; "-" &amp; IFERROR(LEFT(#REF!, FIND(" ",#REF!)-1),#REF!) &amp; "-" &amp; _xlfn.XLOOKUP(L:L,DROPLIST!D:D,DROPLIST!E:E)</f>
        <v>#REF!</v>
      </c>
      <c r="R1072" s="88" t="str">
        <f>IF(N:N&lt;&gt;"APROVADO","N/A",IF(IFERROR(_xlfn.XLOOKUP(P:P,PROJETOS!A:A,PROJETOS!A:A),"INSERIR ID DE PROJETO")="INSERIR ID DE PROJETO","INSERIR ID DE PROJETO","PROJETO INSERIDO"))</f>
        <v>N/A</v>
      </c>
    </row>
    <row r="1073" spans="1:18" ht="20.100000000000001" customHeight="1" thickTop="1" thickBot="1" x14ac:dyDescent="0.3">
      <c r="A1073" s="109"/>
      <c r="B1073" s="84"/>
      <c r="C1073" s="84"/>
      <c r="D1073" s="115"/>
      <c r="E1073" s="132" cm="1">
        <f t="array" ref="E1073">_xlfn.XLOOKUP(D1073,Tabela2[[#All],[SAP Code]],Tabela2[[#All],[Supplier Name]])</f>
        <v>0</v>
      </c>
      <c r="F1073" s="85"/>
      <c r="G1073" s="120">
        <v>0</v>
      </c>
      <c r="H1073" s="86"/>
      <c r="I1073" s="86">
        <v>0</v>
      </c>
      <c r="J1073" s="87">
        <f t="shared" si="42"/>
        <v>0</v>
      </c>
      <c r="K1073" s="87">
        <f t="shared" si="43"/>
        <v>0</v>
      </c>
      <c r="L1073" s="85"/>
      <c r="M1073" s="85"/>
      <c r="N1073" s="85"/>
      <c r="O1073" s="109"/>
      <c r="P1073" s="88" t="str">
        <f>IF(D:D&gt;800000000,_xlfn.XLOOKUP(B:B,DROPLIST!G:G,DROPLIST!H:H)&amp;RIGHT(C1073,3)&amp;"-"&amp;RIGHT(D1073,5),_xlfn.XLOOKUP(B:B,DROPLIST!G:G,DROPLIST!H:H)&amp;RIGHT(C1073,3)&amp;"-"&amp;_xlfn.XLOOKUP(D:D,Tabela2[SAP Code],Tabela2[Coluna1]))</f>
        <v>-</v>
      </c>
      <c r="Q1073" s="88" t="e">
        <f>_xlfn.XLOOKUP(B:B,DROPLIST!G:G,DROPLIST!H:H) &amp; RIGHT(C1073,3) &amp; "-" &amp; RIGHT(D1073,5) &amp; "-" &amp; IFERROR(LEFT(#REF!, FIND(" ",#REF!)-1),#REF!) &amp; "-" &amp; _xlfn.XLOOKUP(L:L,DROPLIST!D:D,DROPLIST!E:E)</f>
        <v>#REF!</v>
      </c>
      <c r="R1073" s="88" t="str">
        <f>IF(N:N&lt;&gt;"APROVADO","N/A",IF(IFERROR(_xlfn.XLOOKUP(P:P,PROJETOS!A:A,PROJETOS!A:A),"INSERIR ID DE PROJETO")="INSERIR ID DE PROJETO","INSERIR ID DE PROJETO","PROJETO INSERIDO"))</f>
        <v>N/A</v>
      </c>
    </row>
    <row r="1074" spans="1:18" ht="20.100000000000001" customHeight="1" thickTop="1" thickBot="1" x14ac:dyDescent="0.3">
      <c r="A1074" s="109"/>
      <c r="B1074" s="84"/>
      <c r="C1074" s="84"/>
      <c r="D1074" s="115"/>
      <c r="E1074" s="132" cm="1">
        <f t="array" ref="E1074">_xlfn.XLOOKUP(D1074,Tabela2[[#All],[SAP Code]],Tabela2[[#All],[Supplier Name]])</f>
        <v>0</v>
      </c>
      <c r="F1074" s="85"/>
      <c r="G1074" s="120">
        <v>0</v>
      </c>
      <c r="H1074" s="86"/>
      <c r="I1074" s="86">
        <v>0</v>
      </c>
      <c r="J1074" s="87">
        <f t="shared" si="42"/>
        <v>0</v>
      </c>
      <c r="K1074" s="87">
        <f t="shared" si="43"/>
        <v>0</v>
      </c>
      <c r="L1074" s="85"/>
      <c r="M1074" s="85"/>
      <c r="N1074" s="85"/>
      <c r="O1074" s="109"/>
      <c r="P1074" s="88" t="str">
        <f>IF(D:D&gt;800000000,_xlfn.XLOOKUP(B:B,DROPLIST!G:G,DROPLIST!H:H)&amp;RIGHT(C1074,3)&amp;"-"&amp;RIGHT(D1074,5),_xlfn.XLOOKUP(B:B,DROPLIST!G:G,DROPLIST!H:H)&amp;RIGHT(C1074,3)&amp;"-"&amp;_xlfn.XLOOKUP(D:D,Tabela2[SAP Code],Tabela2[Coluna1]))</f>
        <v>-</v>
      </c>
      <c r="Q1074" s="88" t="e">
        <f>_xlfn.XLOOKUP(B:B,DROPLIST!G:G,DROPLIST!H:H) &amp; RIGHT(C1074,3) &amp; "-" &amp; RIGHT(D1074,5) &amp; "-" &amp; IFERROR(LEFT(#REF!, FIND(" ",#REF!)-1),#REF!) &amp; "-" &amp; _xlfn.XLOOKUP(L:L,DROPLIST!D:D,DROPLIST!E:E)</f>
        <v>#REF!</v>
      </c>
      <c r="R1074" s="88" t="str">
        <f>IF(N:N&lt;&gt;"APROVADO","N/A",IF(IFERROR(_xlfn.XLOOKUP(P:P,PROJETOS!A:A,PROJETOS!A:A),"INSERIR ID DE PROJETO")="INSERIR ID DE PROJETO","INSERIR ID DE PROJETO","PROJETO INSERIDO"))</f>
        <v>N/A</v>
      </c>
    </row>
    <row r="1075" spans="1:18" ht="20.100000000000001" customHeight="1" thickTop="1" thickBot="1" x14ac:dyDescent="0.3">
      <c r="A1075" s="109"/>
      <c r="B1075" s="84"/>
      <c r="C1075" s="84"/>
      <c r="D1075" s="115"/>
      <c r="E1075" s="132" cm="1">
        <f t="array" ref="E1075">_xlfn.XLOOKUP(D1075,Tabela2[[#All],[SAP Code]],Tabela2[[#All],[Supplier Name]])</f>
        <v>0</v>
      </c>
      <c r="F1075" s="85"/>
      <c r="G1075" s="120">
        <v>0</v>
      </c>
      <c r="H1075" s="86"/>
      <c r="I1075" s="86">
        <v>0</v>
      </c>
      <c r="J1075" s="87">
        <f t="shared" si="42"/>
        <v>0</v>
      </c>
      <c r="K1075" s="87">
        <f t="shared" si="43"/>
        <v>0</v>
      </c>
      <c r="L1075" s="85"/>
      <c r="M1075" s="85"/>
      <c r="N1075" s="85"/>
      <c r="O1075" s="109"/>
      <c r="P1075" s="88" t="str">
        <f>IF(D:D&gt;800000000,_xlfn.XLOOKUP(B:B,DROPLIST!G:G,DROPLIST!H:H)&amp;RIGHT(C1075,3)&amp;"-"&amp;RIGHT(D1075,5),_xlfn.XLOOKUP(B:B,DROPLIST!G:G,DROPLIST!H:H)&amp;RIGHT(C1075,3)&amp;"-"&amp;_xlfn.XLOOKUP(D:D,Tabela2[SAP Code],Tabela2[Coluna1]))</f>
        <v>-</v>
      </c>
      <c r="Q1075" s="88" t="e">
        <f>_xlfn.XLOOKUP(B:B,DROPLIST!G:G,DROPLIST!H:H) &amp; RIGHT(C1075,3) &amp; "-" &amp; RIGHT(D1075,5) &amp; "-" &amp; IFERROR(LEFT(#REF!, FIND(" ",#REF!)-1),#REF!) &amp; "-" &amp; _xlfn.XLOOKUP(L:L,DROPLIST!D:D,DROPLIST!E:E)</f>
        <v>#REF!</v>
      </c>
      <c r="R1075" s="88" t="str">
        <f>IF(N:N&lt;&gt;"APROVADO","N/A",IF(IFERROR(_xlfn.XLOOKUP(P:P,PROJETOS!A:A,PROJETOS!A:A),"INSERIR ID DE PROJETO")="INSERIR ID DE PROJETO","INSERIR ID DE PROJETO","PROJETO INSERIDO"))</f>
        <v>N/A</v>
      </c>
    </row>
    <row r="1076" spans="1:18" ht="20.100000000000001" customHeight="1" thickTop="1" thickBot="1" x14ac:dyDescent="0.3">
      <c r="A1076" s="109"/>
      <c r="B1076" s="84"/>
      <c r="C1076" s="84"/>
      <c r="D1076" s="115"/>
      <c r="E1076" s="132" cm="1">
        <f t="array" ref="E1076">_xlfn.XLOOKUP(D1076,Tabela2[[#All],[SAP Code]],Tabela2[[#All],[Supplier Name]])</f>
        <v>0</v>
      </c>
      <c r="F1076" s="85"/>
      <c r="G1076" s="120">
        <v>0</v>
      </c>
      <c r="H1076" s="86"/>
      <c r="I1076" s="86">
        <v>0</v>
      </c>
      <c r="J1076" s="87">
        <f t="shared" si="42"/>
        <v>0</v>
      </c>
      <c r="K1076" s="87">
        <f t="shared" si="43"/>
        <v>0</v>
      </c>
      <c r="L1076" s="85"/>
      <c r="M1076" s="85"/>
      <c r="N1076" s="85"/>
      <c r="O1076" s="109"/>
      <c r="P1076" s="88" t="str">
        <f>IF(D:D&gt;800000000,_xlfn.XLOOKUP(B:B,DROPLIST!G:G,DROPLIST!H:H)&amp;RIGHT(C1076,3)&amp;"-"&amp;RIGHT(D1076,5),_xlfn.XLOOKUP(B:B,DROPLIST!G:G,DROPLIST!H:H)&amp;RIGHT(C1076,3)&amp;"-"&amp;_xlfn.XLOOKUP(D:D,Tabela2[SAP Code],Tabela2[Coluna1]))</f>
        <v>-</v>
      </c>
      <c r="Q1076" s="88" t="e">
        <f>_xlfn.XLOOKUP(B:B,DROPLIST!G:G,DROPLIST!H:H) &amp; RIGHT(C1076,3) &amp; "-" &amp; RIGHT(D1076,5) &amp; "-" &amp; IFERROR(LEFT(#REF!, FIND(" ",#REF!)-1),#REF!) &amp; "-" &amp; _xlfn.XLOOKUP(L:L,DROPLIST!D:D,DROPLIST!E:E)</f>
        <v>#REF!</v>
      </c>
      <c r="R1076" s="88" t="str">
        <f>IF(N:N&lt;&gt;"APROVADO","N/A",IF(IFERROR(_xlfn.XLOOKUP(P:P,PROJETOS!A:A,PROJETOS!A:A),"INSERIR ID DE PROJETO")="INSERIR ID DE PROJETO","INSERIR ID DE PROJETO","PROJETO INSERIDO"))</f>
        <v>N/A</v>
      </c>
    </row>
    <row r="1077" spans="1:18" ht="20.100000000000001" customHeight="1" thickTop="1" thickBot="1" x14ac:dyDescent="0.3">
      <c r="A1077" s="109"/>
      <c r="B1077" s="84"/>
      <c r="C1077" s="84"/>
      <c r="D1077" s="115"/>
      <c r="E1077" s="132" cm="1">
        <f t="array" ref="E1077">_xlfn.XLOOKUP(D1077,Tabela2[[#All],[SAP Code]],Tabela2[[#All],[Supplier Name]])</f>
        <v>0</v>
      </c>
      <c r="F1077" s="85"/>
      <c r="G1077" s="120">
        <v>0</v>
      </c>
      <c r="H1077" s="86"/>
      <c r="I1077" s="86">
        <v>0</v>
      </c>
      <c r="J1077" s="87">
        <f t="shared" si="42"/>
        <v>0</v>
      </c>
      <c r="K1077" s="87">
        <f t="shared" si="43"/>
        <v>0</v>
      </c>
      <c r="L1077" s="85"/>
      <c r="M1077" s="85"/>
      <c r="N1077" s="85"/>
      <c r="O1077" s="109"/>
      <c r="P1077" s="88" t="str">
        <f>IF(D:D&gt;800000000,_xlfn.XLOOKUP(B:B,DROPLIST!G:G,DROPLIST!H:H)&amp;RIGHT(C1077,3)&amp;"-"&amp;RIGHT(D1077,5),_xlfn.XLOOKUP(B:B,DROPLIST!G:G,DROPLIST!H:H)&amp;RIGHT(C1077,3)&amp;"-"&amp;_xlfn.XLOOKUP(D:D,Tabela2[SAP Code],Tabela2[Coluna1]))</f>
        <v>-</v>
      </c>
      <c r="Q1077" s="88" t="e">
        <f>_xlfn.XLOOKUP(B:B,DROPLIST!G:G,DROPLIST!H:H) &amp; RIGHT(C1077,3) &amp; "-" &amp; RIGHT(D1077,5) &amp; "-" &amp; IFERROR(LEFT(#REF!, FIND(" ",#REF!)-1),#REF!) &amp; "-" &amp; _xlfn.XLOOKUP(L:L,DROPLIST!D:D,DROPLIST!E:E)</f>
        <v>#REF!</v>
      </c>
      <c r="R1077" s="88" t="str">
        <f>IF(N:N&lt;&gt;"APROVADO","N/A",IF(IFERROR(_xlfn.XLOOKUP(P:P,PROJETOS!A:A,PROJETOS!A:A),"INSERIR ID DE PROJETO")="INSERIR ID DE PROJETO","INSERIR ID DE PROJETO","PROJETO INSERIDO"))</f>
        <v>N/A</v>
      </c>
    </row>
    <row r="1078" spans="1:18" ht="20.100000000000001" customHeight="1" thickTop="1" thickBot="1" x14ac:dyDescent="0.3">
      <c r="A1078" s="109"/>
      <c r="B1078" s="84"/>
      <c r="C1078" s="84"/>
      <c r="D1078" s="115"/>
      <c r="E1078" s="132" cm="1">
        <f t="array" ref="E1078">_xlfn.XLOOKUP(D1078,Tabela2[[#All],[SAP Code]],Tabela2[[#All],[Supplier Name]])</f>
        <v>0</v>
      </c>
      <c r="F1078" s="85"/>
      <c r="G1078" s="120">
        <v>0</v>
      </c>
      <c r="H1078" s="86"/>
      <c r="I1078" s="86">
        <v>0</v>
      </c>
      <c r="J1078" s="87">
        <f t="shared" si="42"/>
        <v>0</v>
      </c>
      <c r="K1078" s="87">
        <f t="shared" si="43"/>
        <v>0</v>
      </c>
      <c r="L1078" s="85"/>
      <c r="M1078" s="85"/>
      <c r="N1078" s="85"/>
      <c r="O1078" s="109"/>
      <c r="P1078" s="88" t="str">
        <f>IF(D:D&gt;800000000,_xlfn.XLOOKUP(B:B,DROPLIST!G:G,DROPLIST!H:H)&amp;RIGHT(C1078,3)&amp;"-"&amp;RIGHT(D1078,5),_xlfn.XLOOKUP(B:B,DROPLIST!G:G,DROPLIST!H:H)&amp;RIGHT(C1078,3)&amp;"-"&amp;_xlfn.XLOOKUP(D:D,Tabela2[SAP Code],Tabela2[Coluna1]))</f>
        <v>-</v>
      </c>
      <c r="Q1078" s="88" t="e">
        <f>_xlfn.XLOOKUP(B:B,DROPLIST!G:G,DROPLIST!H:H) &amp; RIGHT(C1078,3) &amp; "-" &amp; RIGHT(D1078,5) &amp; "-" &amp; IFERROR(LEFT(#REF!, FIND(" ",#REF!)-1),#REF!) &amp; "-" &amp; _xlfn.XLOOKUP(L:L,DROPLIST!D:D,DROPLIST!E:E)</f>
        <v>#REF!</v>
      </c>
      <c r="R1078" s="88" t="str">
        <f>IF(N:N&lt;&gt;"APROVADO","N/A",IF(IFERROR(_xlfn.XLOOKUP(P:P,PROJETOS!A:A,PROJETOS!A:A),"INSERIR ID DE PROJETO")="INSERIR ID DE PROJETO","INSERIR ID DE PROJETO","PROJETO INSERIDO"))</f>
        <v>N/A</v>
      </c>
    </row>
    <row r="1079" spans="1:18" ht="20.100000000000001" customHeight="1" thickTop="1" thickBot="1" x14ac:dyDescent="0.3">
      <c r="A1079" s="109"/>
      <c r="B1079" s="84"/>
      <c r="C1079" s="84"/>
      <c r="D1079" s="115"/>
      <c r="E1079" s="132" cm="1">
        <f t="array" ref="E1079">_xlfn.XLOOKUP(D1079,Tabela2[[#All],[SAP Code]],Tabela2[[#All],[Supplier Name]])</f>
        <v>0</v>
      </c>
      <c r="F1079" s="85"/>
      <c r="G1079" s="120">
        <v>0</v>
      </c>
      <c r="H1079" s="86"/>
      <c r="I1079" s="86">
        <v>0</v>
      </c>
      <c r="J1079" s="87">
        <f t="shared" si="42"/>
        <v>0</v>
      </c>
      <c r="K1079" s="87">
        <f t="shared" si="43"/>
        <v>0</v>
      </c>
      <c r="L1079" s="85"/>
      <c r="M1079" s="85"/>
      <c r="N1079" s="85"/>
      <c r="O1079" s="109"/>
      <c r="P1079" s="88" t="str">
        <f>IF(D:D&gt;800000000,_xlfn.XLOOKUP(B:B,DROPLIST!G:G,DROPLIST!H:H)&amp;RIGHT(C1079,3)&amp;"-"&amp;RIGHT(D1079,5),_xlfn.XLOOKUP(B:B,DROPLIST!G:G,DROPLIST!H:H)&amp;RIGHT(C1079,3)&amp;"-"&amp;_xlfn.XLOOKUP(D:D,Tabela2[SAP Code],Tabela2[Coluna1]))</f>
        <v>-</v>
      </c>
      <c r="Q1079" s="88" t="e">
        <f>_xlfn.XLOOKUP(B:B,DROPLIST!G:G,DROPLIST!H:H) &amp; RIGHT(C1079,3) &amp; "-" &amp; RIGHT(D1079,5) &amp; "-" &amp; IFERROR(LEFT(#REF!, FIND(" ",#REF!)-1),#REF!) &amp; "-" &amp; _xlfn.XLOOKUP(L:L,DROPLIST!D:D,DROPLIST!E:E)</f>
        <v>#REF!</v>
      </c>
      <c r="R1079" s="88" t="str">
        <f>IF(N:N&lt;&gt;"APROVADO","N/A",IF(IFERROR(_xlfn.XLOOKUP(P:P,PROJETOS!A:A,PROJETOS!A:A),"INSERIR ID DE PROJETO")="INSERIR ID DE PROJETO","INSERIR ID DE PROJETO","PROJETO INSERIDO"))</f>
        <v>N/A</v>
      </c>
    </row>
    <row r="1080" spans="1:18" ht="20.100000000000001" customHeight="1" thickTop="1" thickBot="1" x14ac:dyDescent="0.3">
      <c r="A1080" s="109"/>
      <c r="B1080" s="84"/>
      <c r="C1080" s="84"/>
      <c r="D1080" s="115"/>
      <c r="E1080" s="132" cm="1">
        <f t="array" ref="E1080">_xlfn.XLOOKUP(D1080,Tabela2[[#All],[SAP Code]],Tabela2[[#All],[Supplier Name]])</f>
        <v>0</v>
      </c>
      <c r="F1080" s="85"/>
      <c r="G1080" s="120">
        <v>0</v>
      </c>
      <c r="H1080" s="86"/>
      <c r="I1080" s="86">
        <v>0</v>
      </c>
      <c r="J1080" s="87">
        <f t="shared" si="42"/>
        <v>0</v>
      </c>
      <c r="K1080" s="87">
        <f t="shared" si="43"/>
        <v>0</v>
      </c>
      <c r="L1080" s="85"/>
      <c r="M1080" s="85"/>
      <c r="N1080" s="85"/>
      <c r="O1080" s="109"/>
      <c r="P1080" s="88" t="str">
        <f>IF(D:D&gt;800000000,_xlfn.XLOOKUP(B:B,DROPLIST!G:G,DROPLIST!H:H)&amp;RIGHT(C1080,3)&amp;"-"&amp;RIGHT(D1080,5),_xlfn.XLOOKUP(B:B,DROPLIST!G:G,DROPLIST!H:H)&amp;RIGHT(C1080,3)&amp;"-"&amp;_xlfn.XLOOKUP(D:D,Tabela2[SAP Code],Tabela2[Coluna1]))</f>
        <v>-</v>
      </c>
      <c r="Q1080" s="88" t="e">
        <f>_xlfn.XLOOKUP(B:B,DROPLIST!G:G,DROPLIST!H:H) &amp; RIGHT(C1080,3) &amp; "-" &amp; RIGHT(D1080,5) &amp; "-" &amp; IFERROR(LEFT(#REF!, FIND(" ",#REF!)-1),#REF!) &amp; "-" &amp; _xlfn.XLOOKUP(L:L,DROPLIST!D:D,DROPLIST!E:E)</f>
        <v>#REF!</v>
      </c>
      <c r="R1080" s="88" t="str">
        <f>IF(N:N&lt;&gt;"APROVADO","N/A",IF(IFERROR(_xlfn.XLOOKUP(P:P,PROJETOS!A:A,PROJETOS!A:A),"INSERIR ID DE PROJETO")="INSERIR ID DE PROJETO","INSERIR ID DE PROJETO","PROJETO INSERIDO"))</f>
        <v>N/A</v>
      </c>
    </row>
    <row r="1081" spans="1:18" ht="20.100000000000001" customHeight="1" thickTop="1" thickBot="1" x14ac:dyDescent="0.3">
      <c r="A1081" s="109"/>
      <c r="B1081" s="84"/>
      <c r="C1081" s="84"/>
      <c r="D1081" s="115"/>
      <c r="E1081" s="132" cm="1">
        <f t="array" ref="E1081">_xlfn.XLOOKUP(D1081,Tabela2[[#All],[SAP Code]],Tabela2[[#All],[Supplier Name]])</f>
        <v>0</v>
      </c>
      <c r="F1081" s="85"/>
      <c r="G1081" s="120">
        <v>0</v>
      </c>
      <c r="H1081" s="86"/>
      <c r="I1081" s="86">
        <v>0</v>
      </c>
      <c r="J1081" s="87">
        <f t="shared" si="42"/>
        <v>0</v>
      </c>
      <c r="K1081" s="87">
        <f t="shared" si="43"/>
        <v>0</v>
      </c>
      <c r="L1081" s="85"/>
      <c r="M1081" s="85"/>
      <c r="N1081" s="85"/>
      <c r="O1081" s="109"/>
      <c r="P1081" s="88" t="str">
        <f>IF(D:D&gt;800000000,_xlfn.XLOOKUP(B:B,DROPLIST!G:G,DROPLIST!H:H)&amp;RIGHT(C1081,3)&amp;"-"&amp;RIGHT(D1081,5),_xlfn.XLOOKUP(B:B,DROPLIST!G:G,DROPLIST!H:H)&amp;RIGHT(C1081,3)&amp;"-"&amp;_xlfn.XLOOKUP(D:D,Tabela2[SAP Code],Tabela2[Coluna1]))</f>
        <v>-</v>
      </c>
      <c r="Q1081" s="88" t="e">
        <f>_xlfn.XLOOKUP(B:B,DROPLIST!G:G,DROPLIST!H:H) &amp; RIGHT(C1081,3) &amp; "-" &amp; RIGHT(D1081,5) &amp; "-" &amp; IFERROR(LEFT(#REF!, FIND(" ",#REF!)-1),#REF!) &amp; "-" &amp; _xlfn.XLOOKUP(L:L,DROPLIST!D:D,DROPLIST!E:E)</f>
        <v>#REF!</v>
      </c>
      <c r="R1081" s="88" t="str">
        <f>IF(N:N&lt;&gt;"APROVADO","N/A",IF(IFERROR(_xlfn.XLOOKUP(P:P,PROJETOS!A:A,PROJETOS!A:A),"INSERIR ID DE PROJETO")="INSERIR ID DE PROJETO","INSERIR ID DE PROJETO","PROJETO INSERIDO"))</f>
        <v>N/A</v>
      </c>
    </row>
    <row r="1082" spans="1:18" ht="20.100000000000001" customHeight="1" thickTop="1" thickBot="1" x14ac:dyDescent="0.3">
      <c r="A1082" s="109"/>
      <c r="B1082" s="84"/>
      <c r="C1082" s="84"/>
      <c r="D1082" s="115"/>
      <c r="E1082" s="132" cm="1">
        <f t="array" ref="E1082">_xlfn.XLOOKUP(D1082,Tabela2[[#All],[SAP Code]],Tabela2[[#All],[Supplier Name]])</f>
        <v>0</v>
      </c>
      <c r="F1082" s="85"/>
      <c r="G1082" s="120">
        <v>0</v>
      </c>
      <c r="H1082" s="86"/>
      <c r="I1082" s="86">
        <v>0</v>
      </c>
      <c r="J1082" s="87">
        <f t="shared" si="42"/>
        <v>0</v>
      </c>
      <c r="K1082" s="87">
        <f t="shared" si="43"/>
        <v>0</v>
      </c>
      <c r="L1082" s="85"/>
      <c r="M1082" s="85"/>
      <c r="N1082" s="85"/>
      <c r="O1082" s="109"/>
      <c r="P1082" s="88" t="str">
        <f>IF(D:D&gt;800000000,_xlfn.XLOOKUP(B:B,DROPLIST!G:G,DROPLIST!H:H)&amp;RIGHT(C1082,3)&amp;"-"&amp;RIGHT(D1082,5),_xlfn.XLOOKUP(B:B,DROPLIST!G:G,DROPLIST!H:H)&amp;RIGHT(C1082,3)&amp;"-"&amp;_xlfn.XLOOKUP(D:D,Tabela2[SAP Code],Tabela2[Coluna1]))</f>
        <v>-</v>
      </c>
      <c r="Q1082" s="88" t="e">
        <f>_xlfn.XLOOKUP(B:B,DROPLIST!G:G,DROPLIST!H:H) &amp; RIGHT(C1082,3) &amp; "-" &amp; RIGHT(D1082,5) &amp; "-" &amp; IFERROR(LEFT(#REF!, FIND(" ",#REF!)-1),#REF!) &amp; "-" &amp; _xlfn.XLOOKUP(L:L,DROPLIST!D:D,DROPLIST!E:E)</f>
        <v>#REF!</v>
      </c>
      <c r="R1082" s="88" t="str">
        <f>IF(N:N&lt;&gt;"APROVADO","N/A",IF(IFERROR(_xlfn.XLOOKUP(P:P,PROJETOS!A:A,PROJETOS!A:A),"INSERIR ID DE PROJETO")="INSERIR ID DE PROJETO","INSERIR ID DE PROJETO","PROJETO INSERIDO"))</f>
        <v>N/A</v>
      </c>
    </row>
    <row r="1083" spans="1:18" ht="20.100000000000001" customHeight="1" thickTop="1" thickBot="1" x14ac:dyDescent="0.3">
      <c r="A1083" s="109"/>
      <c r="B1083" s="84"/>
      <c r="C1083" s="84"/>
      <c r="D1083" s="115"/>
      <c r="E1083" s="132" cm="1">
        <f t="array" ref="E1083">_xlfn.XLOOKUP(D1083,Tabela2[[#All],[SAP Code]],Tabela2[[#All],[Supplier Name]])</f>
        <v>0</v>
      </c>
      <c r="F1083" s="85"/>
      <c r="G1083" s="120">
        <v>0</v>
      </c>
      <c r="H1083" s="86"/>
      <c r="I1083" s="86">
        <v>0</v>
      </c>
      <c r="J1083" s="87">
        <f t="shared" si="42"/>
        <v>0</v>
      </c>
      <c r="K1083" s="87">
        <f t="shared" si="43"/>
        <v>0</v>
      </c>
      <c r="L1083" s="85"/>
      <c r="M1083" s="85"/>
      <c r="N1083" s="85"/>
      <c r="O1083" s="109"/>
      <c r="P1083" s="88" t="str">
        <f>IF(D:D&gt;800000000,_xlfn.XLOOKUP(B:B,DROPLIST!G:G,DROPLIST!H:H)&amp;RIGHT(C1083,3)&amp;"-"&amp;RIGHT(D1083,5),_xlfn.XLOOKUP(B:B,DROPLIST!G:G,DROPLIST!H:H)&amp;RIGHT(C1083,3)&amp;"-"&amp;_xlfn.XLOOKUP(D:D,Tabela2[SAP Code],Tabela2[Coluna1]))</f>
        <v>-</v>
      </c>
      <c r="Q1083" s="88" t="e">
        <f>_xlfn.XLOOKUP(B:B,DROPLIST!G:G,DROPLIST!H:H) &amp; RIGHT(C1083,3) &amp; "-" &amp; RIGHT(D1083,5) &amp; "-" &amp; IFERROR(LEFT(#REF!, FIND(" ",#REF!)-1),#REF!) &amp; "-" &amp; _xlfn.XLOOKUP(L:L,DROPLIST!D:D,DROPLIST!E:E)</f>
        <v>#REF!</v>
      </c>
      <c r="R1083" s="88" t="str">
        <f>IF(N:N&lt;&gt;"APROVADO","N/A",IF(IFERROR(_xlfn.XLOOKUP(P:P,PROJETOS!A:A,PROJETOS!A:A),"INSERIR ID DE PROJETO")="INSERIR ID DE PROJETO","INSERIR ID DE PROJETO","PROJETO INSERIDO"))</f>
        <v>N/A</v>
      </c>
    </row>
    <row r="1084" spans="1:18" ht="20.100000000000001" customHeight="1" thickTop="1" thickBot="1" x14ac:dyDescent="0.3">
      <c r="A1084" s="109"/>
      <c r="B1084" s="84"/>
      <c r="C1084" s="84"/>
      <c r="D1084" s="115"/>
      <c r="E1084" s="132" cm="1">
        <f t="array" ref="E1084">_xlfn.XLOOKUP(D1084,Tabela2[[#All],[SAP Code]],Tabela2[[#All],[Supplier Name]])</f>
        <v>0</v>
      </c>
      <c r="F1084" s="85"/>
      <c r="G1084" s="120">
        <v>0</v>
      </c>
      <c r="H1084" s="86"/>
      <c r="I1084" s="86">
        <v>0</v>
      </c>
      <c r="J1084" s="87">
        <f t="shared" ref="J1084:J1147" si="44">H1084-I1084</f>
        <v>0</v>
      </c>
      <c r="K1084" s="87">
        <f t="shared" si="43"/>
        <v>0</v>
      </c>
      <c r="L1084" s="85"/>
      <c r="M1084" s="85"/>
      <c r="N1084" s="85"/>
      <c r="O1084" s="109"/>
      <c r="P1084" s="88" t="str">
        <f>IF(D:D&gt;800000000,_xlfn.XLOOKUP(B:B,DROPLIST!G:G,DROPLIST!H:H)&amp;RIGHT(C1084,3)&amp;"-"&amp;RIGHT(D1084,5),_xlfn.XLOOKUP(B:B,DROPLIST!G:G,DROPLIST!H:H)&amp;RIGHT(C1084,3)&amp;"-"&amp;_xlfn.XLOOKUP(D:D,Tabela2[SAP Code],Tabela2[Coluna1]))</f>
        <v>-</v>
      </c>
      <c r="Q1084" s="88" t="e">
        <f>_xlfn.XLOOKUP(B:B,DROPLIST!G:G,DROPLIST!H:H) &amp; RIGHT(C1084,3) &amp; "-" &amp; RIGHT(D1084,5) &amp; "-" &amp; IFERROR(LEFT(#REF!, FIND(" ",#REF!)-1),#REF!) &amp; "-" &amp; _xlfn.XLOOKUP(L:L,DROPLIST!D:D,DROPLIST!E:E)</f>
        <v>#REF!</v>
      </c>
      <c r="R1084" s="88" t="str">
        <f>IF(N:N&lt;&gt;"APROVADO","N/A",IF(IFERROR(_xlfn.XLOOKUP(P:P,PROJETOS!A:A,PROJETOS!A:A),"INSERIR ID DE PROJETO")="INSERIR ID DE PROJETO","INSERIR ID DE PROJETO","PROJETO INSERIDO"))</f>
        <v>N/A</v>
      </c>
    </row>
    <row r="1085" spans="1:18" ht="20.100000000000001" customHeight="1" thickTop="1" thickBot="1" x14ac:dyDescent="0.3">
      <c r="A1085" s="109"/>
      <c r="B1085" s="84"/>
      <c r="C1085" s="84"/>
      <c r="D1085" s="115"/>
      <c r="E1085" s="132" cm="1">
        <f t="array" ref="E1085">_xlfn.XLOOKUP(D1085,Tabela2[[#All],[SAP Code]],Tabela2[[#All],[Supplier Name]])</f>
        <v>0</v>
      </c>
      <c r="F1085" s="85"/>
      <c r="G1085" s="120">
        <v>0</v>
      </c>
      <c r="H1085" s="86"/>
      <c r="I1085" s="86">
        <v>0</v>
      </c>
      <c r="J1085" s="87">
        <f t="shared" si="44"/>
        <v>0</v>
      </c>
      <c r="K1085" s="87">
        <f t="shared" si="43"/>
        <v>0</v>
      </c>
      <c r="L1085" s="85"/>
      <c r="M1085" s="85"/>
      <c r="N1085" s="85"/>
      <c r="O1085" s="109"/>
      <c r="P1085" s="88" t="str">
        <f>IF(D:D&gt;800000000,_xlfn.XLOOKUP(B:B,DROPLIST!G:G,DROPLIST!H:H)&amp;RIGHT(C1085,3)&amp;"-"&amp;RIGHT(D1085,5),_xlfn.XLOOKUP(B:B,DROPLIST!G:G,DROPLIST!H:H)&amp;RIGHT(C1085,3)&amp;"-"&amp;_xlfn.XLOOKUP(D:D,Tabela2[SAP Code],Tabela2[Coluna1]))</f>
        <v>-</v>
      </c>
      <c r="Q1085" s="88" t="e">
        <f>_xlfn.XLOOKUP(B:B,DROPLIST!G:G,DROPLIST!H:H) &amp; RIGHT(C1085,3) &amp; "-" &amp; RIGHT(D1085,5) &amp; "-" &amp; IFERROR(LEFT(#REF!, FIND(" ",#REF!)-1),#REF!) &amp; "-" &amp; _xlfn.XLOOKUP(L:L,DROPLIST!D:D,DROPLIST!E:E)</f>
        <v>#REF!</v>
      </c>
      <c r="R1085" s="88" t="str">
        <f>IF(N:N&lt;&gt;"APROVADO","N/A",IF(IFERROR(_xlfn.XLOOKUP(P:P,PROJETOS!A:A,PROJETOS!A:A),"INSERIR ID DE PROJETO")="INSERIR ID DE PROJETO","INSERIR ID DE PROJETO","PROJETO INSERIDO"))</f>
        <v>N/A</v>
      </c>
    </row>
    <row r="1086" spans="1:18" ht="20.100000000000001" customHeight="1" thickTop="1" thickBot="1" x14ac:dyDescent="0.3">
      <c r="A1086" s="109"/>
      <c r="B1086" s="84"/>
      <c r="C1086" s="84"/>
      <c r="D1086" s="115"/>
      <c r="E1086" s="132" cm="1">
        <f t="array" ref="E1086">_xlfn.XLOOKUP(D1086,Tabela2[[#All],[SAP Code]],Tabela2[[#All],[Supplier Name]])</f>
        <v>0</v>
      </c>
      <c r="F1086" s="85"/>
      <c r="G1086" s="120">
        <v>0</v>
      </c>
      <c r="H1086" s="86"/>
      <c r="I1086" s="86">
        <v>0</v>
      </c>
      <c r="J1086" s="87">
        <f t="shared" si="44"/>
        <v>0</v>
      </c>
      <c r="K1086" s="87">
        <f t="shared" si="43"/>
        <v>0</v>
      </c>
      <c r="L1086" s="85"/>
      <c r="M1086" s="85"/>
      <c r="N1086" s="85"/>
      <c r="O1086" s="109"/>
      <c r="P1086" s="88" t="str">
        <f>IF(D:D&gt;800000000,_xlfn.XLOOKUP(B:B,DROPLIST!G:G,DROPLIST!H:H)&amp;RIGHT(C1086,3)&amp;"-"&amp;RIGHT(D1086,5),_xlfn.XLOOKUP(B:B,DROPLIST!G:G,DROPLIST!H:H)&amp;RIGHT(C1086,3)&amp;"-"&amp;_xlfn.XLOOKUP(D:D,Tabela2[SAP Code],Tabela2[Coluna1]))</f>
        <v>-</v>
      </c>
      <c r="Q1086" s="88" t="e">
        <f>_xlfn.XLOOKUP(B:B,DROPLIST!G:G,DROPLIST!H:H) &amp; RIGHT(C1086,3) &amp; "-" &amp; RIGHT(D1086,5) &amp; "-" &amp; IFERROR(LEFT(#REF!, FIND(" ",#REF!)-1),#REF!) &amp; "-" &amp; _xlfn.XLOOKUP(L:L,DROPLIST!D:D,DROPLIST!E:E)</f>
        <v>#REF!</v>
      </c>
      <c r="R1086" s="88" t="str">
        <f>IF(N:N&lt;&gt;"APROVADO","N/A",IF(IFERROR(_xlfn.XLOOKUP(P:P,PROJETOS!A:A,PROJETOS!A:A),"INSERIR ID DE PROJETO")="INSERIR ID DE PROJETO","INSERIR ID DE PROJETO","PROJETO INSERIDO"))</f>
        <v>N/A</v>
      </c>
    </row>
    <row r="1087" spans="1:18" ht="20.100000000000001" customHeight="1" thickTop="1" thickBot="1" x14ac:dyDescent="0.3">
      <c r="A1087" s="109"/>
      <c r="B1087" s="84"/>
      <c r="C1087" s="84"/>
      <c r="D1087" s="115"/>
      <c r="E1087" s="132" cm="1">
        <f t="array" ref="E1087">_xlfn.XLOOKUP(D1087,Tabela2[[#All],[SAP Code]],Tabela2[[#All],[Supplier Name]])</f>
        <v>0</v>
      </c>
      <c r="F1087" s="85"/>
      <c r="G1087" s="120">
        <v>0</v>
      </c>
      <c r="H1087" s="86"/>
      <c r="I1087" s="86">
        <v>0</v>
      </c>
      <c r="J1087" s="87">
        <f t="shared" si="44"/>
        <v>0</v>
      </c>
      <c r="K1087" s="87">
        <f t="shared" si="43"/>
        <v>0</v>
      </c>
      <c r="L1087" s="85"/>
      <c r="M1087" s="85"/>
      <c r="N1087" s="85"/>
      <c r="O1087" s="109"/>
      <c r="P1087" s="88" t="str">
        <f>IF(D:D&gt;800000000,_xlfn.XLOOKUP(B:B,DROPLIST!G:G,DROPLIST!H:H)&amp;RIGHT(C1087,3)&amp;"-"&amp;RIGHT(D1087,5),_xlfn.XLOOKUP(B:B,DROPLIST!G:G,DROPLIST!H:H)&amp;RIGHT(C1087,3)&amp;"-"&amp;_xlfn.XLOOKUP(D:D,Tabela2[SAP Code],Tabela2[Coluna1]))</f>
        <v>-</v>
      </c>
      <c r="Q1087" s="88" t="e">
        <f>_xlfn.XLOOKUP(B:B,DROPLIST!G:G,DROPLIST!H:H) &amp; RIGHT(C1087,3) &amp; "-" &amp; RIGHT(D1087,5) &amp; "-" &amp; IFERROR(LEFT(#REF!, FIND(" ",#REF!)-1),#REF!) &amp; "-" &amp; _xlfn.XLOOKUP(L:L,DROPLIST!D:D,DROPLIST!E:E)</f>
        <v>#REF!</v>
      </c>
      <c r="R1087" s="88" t="str">
        <f>IF(N:N&lt;&gt;"APROVADO","N/A",IF(IFERROR(_xlfn.XLOOKUP(P:P,PROJETOS!A:A,PROJETOS!A:A),"INSERIR ID DE PROJETO")="INSERIR ID DE PROJETO","INSERIR ID DE PROJETO","PROJETO INSERIDO"))</f>
        <v>N/A</v>
      </c>
    </row>
    <row r="1088" spans="1:18" ht="20.100000000000001" customHeight="1" thickTop="1" thickBot="1" x14ac:dyDescent="0.3">
      <c r="A1088" s="109"/>
      <c r="B1088" s="84"/>
      <c r="C1088" s="84"/>
      <c r="D1088" s="115"/>
      <c r="E1088" s="132" cm="1">
        <f t="array" ref="E1088">_xlfn.XLOOKUP(D1088,Tabela2[[#All],[SAP Code]],Tabela2[[#All],[Supplier Name]])</f>
        <v>0</v>
      </c>
      <c r="F1088" s="85"/>
      <c r="G1088" s="120">
        <v>0</v>
      </c>
      <c r="H1088" s="86"/>
      <c r="I1088" s="86">
        <v>0</v>
      </c>
      <c r="J1088" s="87">
        <f t="shared" si="44"/>
        <v>0</v>
      </c>
      <c r="K1088" s="87">
        <f t="shared" si="43"/>
        <v>0</v>
      </c>
      <c r="L1088" s="85"/>
      <c r="M1088" s="85"/>
      <c r="N1088" s="85"/>
      <c r="O1088" s="109"/>
      <c r="P1088" s="88" t="str">
        <f>IF(D:D&gt;800000000,_xlfn.XLOOKUP(B:B,DROPLIST!G:G,DROPLIST!H:H)&amp;RIGHT(C1088,3)&amp;"-"&amp;RIGHT(D1088,5),_xlfn.XLOOKUP(B:B,DROPLIST!G:G,DROPLIST!H:H)&amp;RIGHT(C1088,3)&amp;"-"&amp;_xlfn.XLOOKUP(D:D,Tabela2[SAP Code],Tabela2[Coluna1]))</f>
        <v>-</v>
      </c>
      <c r="Q1088" s="88" t="e">
        <f>_xlfn.XLOOKUP(B:B,DROPLIST!G:G,DROPLIST!H:H) &amp; RIGHT(C1088,3) &amp; "-" &amp; RIGHT(D1088,5) &amp; "-" &amp; IFERROR(LEFT(#REF!, FIND(" ",#REF!)-1),#REF!) &amp; "-" &amp; _xlfn.XLOOKUP(L:L,DROPLIST!D:D,DROPLIST!E:E)</f>
        <v>#REF!</v>
      </c>
      <c r="R1088" s="88" t="str">
        <f>IF(N:N&lt;&gt;"APROVADO","N/A",IF(IFERROR(_xlfn.XLOOKUP(P:P,PROJETOS!A:A,PROJETOS!A:A),"INSERIR ID DE PROJETO")="INSERIR ID DE PROJETO","INSERIR ID DE PROJETO","PROJETO INSERIDO"))</f>
        <v>N/A</v>
      </c>
    </row>
    <row r="1089" spans="1:18" ht="20.100000000000001" customHeight="1" thickTop="1" thickBot="1" x14ac:dyDescent="0.3">
      <c r="A1089" s="109"/>
      <c r="B1089" s="84"/>
      <c r="C1089" s="84"/>
      <c r="D1089" s="115"/>
      <c r="E1089" s="132" cm="1">
        <f t="array" ref="E1089">_xlfn.XLOOKUP(D1089,Tabela2[[#All],[SAP Code]],Tabela2[[#All],[Supplier Name]])</f>
        <v>0</v>
      </c>
      <c r="F1089" s="85"/>
      <c r="G1089" s="120">
        <v>0</v>
      </c>
      <c r="H1089" s="86"/>
      <c r="I1089" s="86">
        <v>0</v>
      </c>
      <c r="J1089" s="87">
        <f t="shared" si="44"/>
        <v>0</v>
      </c>
      <c r="K1089" s="87">
        <f t="shared" si="43"/>
        <v>0</v>
      </c>
      <c r="L1089" s="85"/>
      <c r="M1089" s="85"/>
      <c r="N1089" s="85"/>
      <c r="O1089" s="109"/>
      <c r="P1089" s="88" t="str">
        <f>IF(D:D&gt;800000000,_xlfn.XLOOKUP(B:B,DROPLIST!G:G,DROPLIST!H:H)&amp;RIGHT(C1089,3)&amp;"-"&amp;RIGHT(D1089,5),_xlfn.XLOOKUP(B:B,DROPLIST!G:G,DROPLIST!H:H)&amp;RIGHT(C1089,3)&amp;"-"&amp;_xlfn.XLOOKUP(D:D,Tabela2[SAP Code],Tabela2[Coluna1]))</f>
        <v>-</v>
      </c>
      <c r="Q1089" s="88" t="e">
        <f>_xlfn.XLOOKUP(B:B,DROPLIST!G:G,DROPLIST!H:H) &amp; RIGHT(C1089,3) &amp; "-" &amp; RIGHT(D1089,5) &amp; "-" &amp; IFERROR(LEFT(#REF!, FIND(" ",#REF!)-1),#REF!) &amp; "-" &amp; _xlfn.XLOOKUP(L:L,DROPLIST!D:D,DROPLIST!E:E)</f>
        <v>#REF!</v>
      </c>
      <c r="R1089" s="88" t="str">
        <f>IF(N:N&lt;&gt;"APROVADO","N/A",IF(IFERROR(_xlfn.XLOOKUP(P:P,PROJETOS!A:A,PROJETOS!A:A),"INSERIR ID DE PROJETO")="INSERIR ID DE PROJETO","INSERIR ID DE PROJETO","PROJETO INSERIDO"))</f>
        <v>N/A</v>
      </c>
    </row>
    <row r="1090" spans="1:18" ht="20.100000000000001" customHeight="1" thickTop="1" thickBot="1" x14ac:dyDescent="0.3">
      <c r="A1090" s="109"/>
      <c r="B1090" s="84"/>
      <c r="C1090" s="84"/>
      <c r="D1090" s="115"/>
      <c r="E1090" s="132" cm="1">
        <f t="array" ref="E1090">_xlfn.XLOOKUP(D1090,Tabela2[[#All],[SAP Code]],Tabela2[[#All],[Supplier Name]])</f>
        <v>0</v>
      </c>
      <c r="F1090" s="85"/>
      <c r="G1090" s="120">
        <v>0</v>
      </c>
      <c r="H1090" s="86"/>
      <c r="I1090" s="86">
        <v>0</v>
      </c>
      <c r="J1090" s="87">
        <f t="shared" si="44"/>
        <v>0</v>
      </c>
      <c r="K1090" s="87">
        <f t="shared" si="43"/>
        <v>0</v>
      </c>
      <c r="L1090" s="85"/>
      <c r="M1090" s="85"/>
      <c r="N1090" s="85"/>
      <c r="O1090" s="109"/>
      <c r="P1090" s="88" t="str">
        <f>IF(D:D&gt;800000000,_xlfn.XLOOKUP(B:B,DROPLIST!G:G,DROPLIST!H:H)&amp;RIGHT(C1090,3)&amp;"-"&amp;RIGHT(D1090,5),_xlfn.XLOOKUP(B:B,DROPLIST!G:G,DROPLIST!H:H)&amp;RIGHT(C1090,3)&amp;"-"&amp;_xlfn.XLOOKUP(D:D,Tabela2[SAP Code],Tabela2[Coluna1]))</f>
        <v>-</v>
      </c>
      <c r="Q1090" s="88" t="e">
        <f>_xlfn.XLOOKUP(B:B,DROPLIST!G:G,DROPLIST!H:H) &amp; RIGHT(C1090,3) &amp; "-" &amp; RIGHT(D1090,5) &amp; "-" &amp; IFERROR(LEFT(#REF!, FIND(" ",#REF!)-1),#REF!) &amp; "-" &amp; _xlfn.XLOOKUP(L:L,DROPLIST!D:D,DROPLIST!E:E)</f>
        <v>#REF!</v>
      </c>
      <c r="R1090" s="88" t="str">
        <f>IF(N:N&lt;&gt;"APROVADO","N/A",IF(IFERROR(_xlfn.XLOOKUP(P:P,PROJETOS!A:A,PROJETOS!A:A),"INSERIR ID DE PROJETO")="INSERIR ID DE PROJETO","INSERIR ID DE PROJETO","PROJETO INSERIDO"))</f>
        <v>N/A</v>
      </c>
    </row>
    <row r="1091" spans="1:18" ht="20.100000000000001" customHeight="1" thickTop="1" thickBot="1" x14ac:dyDescent="0.3">
      <c r="A1091" s="109"/>
      <c r="B1091" s="84"/>
      <c r="C1091" s="84"/>
      <c r="D1091" s="115"/>
      <c r="E1091" s="132" cm="1">
        <f t="array" ref="E1091">_xlfn.XLOOKUP(D1091,Tabela2[[#All],[SAP Code]],Tabela2[[#All],[Supplier Name]])</f>
        <v>0</v>
      </c>
      <c r="F1091" s="85"/>
      <c r="G1091" s="120">
        <v>0</v>
      </c>
      <c r="H1091" s="86"/>
      <c r="I1091" s="86">
        <v>0</v>
      </c>
      <c r="J1091" s="87">
        <f t="shared" si="44"/>
        <v>0</v>
      </c>
      <c r="K1091" s="87">
        <f t="shared" si="43"/>
        <v>0</v>
      </c>
      <c r="L1091" s="85"/>
      <c r="M1091" s="85"/>
      <c r="N1091" s="85"/>
      <c r="O1091" s="109"/>
      <c r="P1091" s="88" t="str">
        <f>IF(D:D&gt;800000000,_xlfn.XLOOKUP(B:B,DROPLIST!G:G,DROPLIST!H:H)&amp;RIGHT(C1091,3)&amp;"-"&amp;RIGHT(D1091,5),_xlfn.XLOOKUP(B:B,DROPLIST!G:G,DROPLIST!H:H)&amp;RIGHT(C1091,3)&amp;"-"&amp;_xlfn.XLOOKUP(D:D,Tabela2[SAP Code],Tabela2[Coluna1]))</f>
        <v>-</v>
      </c>
      <c r="Q1091" s="88" t="e">
        <f>_xlfn.XLOOKUP(B:B,DROPLIST!G:G,DROPLIST!H:H) &amp; RIGHT(C1091,3) &amp; "-" &amp; RIGHT(D1091,5) &amp; "-" &amp; IFERROR(LEFT(#REF!, FIND(" ",#REF!)-1),#REF!) &amp; "-" &amp; _xlfn.XLOOKUP(L:L,DROPLIST!D:D,DROPLIST!E:E)</f>
        <v>#REF!</v>
      </c>
      <c r="R1091" s="88" t="str">
        <f>IF(N:N&lt;&gt;"APROVADO","N/A",IF(IFERROR(_xlfn.XLOOKUP(P:P,PROJETOS!A:A,PROJETOS!A:A),"INSERIR ID DE PROJETO")="INSERIR ID DE PROJETO","INSERIR ID DE PROJETO","PROJETO INSERIDO"))</f>
        <v>N/A</v>
      </c>
    </row>
    <row r="1092" spans="1:18" ht="20.100000000000001" customHeight="1" thickTop="1" thickBot="1" x14ac:dyDescent="0.3">
      <c r="A1092" s="109"/>
      <c r="B1092" s="84"/>
      <c r="C1092" s="84"/>
      <c r="D1092" s="115"/>
      <c r="E1092" s="132" cm="1">
        <f t="array" ref="E1092">_xlfn.XLOOKUP(D1092,Tabela2[[#All],[SAP Code]],Tabela2[[#All],[Supplier Name]])</f>
        <v>0</v>
      </c>
      <c r="F1092" s="85"/>
      <c r="G1092" s="120">
        <v>0</v>
      </c>
      <c r="H1092" s="86"/>
      <c r="I1092" s="86">
        <v>0</v>
      </c>
      <c r="J1092" s="87">
        <f t="shared" si="44"/>
        <v>0</v>
      </c>
      <c r="K1092" s="87">
        <f t="shared" si="43"/>
        <v>0</v>
      </c>
      <c r="L1092" s="85"/>
      <c r="M1092" s="85"/>
      <c r="N1092" s="85"/>
      <c r="O1092" s="109"/>
      <c r="P1092" s="88" t="str">
        <f>IF(D:D&gt;800000000,_xlfn.XLOOKUP(B:B,DROPLIST!G:G,DROPLIST!H:H)&amp;RIGHT(C1092,3)&amp;"-"&amp;RIGHT(D1092,5),_xlfn.XLOOKUP(B:B,DROPLIST!G:G,DROPLIST!H:H)&amp;RIGHT(C1092,3)&amp;"-"&amp;_xlfn.XLOOKUP(D:D,Tabela2[SAP Code],Tabela2[Coluna1]))</f>
        <v>-</v>
      </c>
      <c r="Q1092" s="88" t="e">
        <f>_xlfn.XLOOKUP(B:B,DROPLIST!G:G,DROPLIST!H:H) &amp; RIGHT(C1092,3) &amp; "-" &amp; RIGHT(D1092,5) &amp; "-" &amp; IFERROR(LEFT(#REF!, FIND(" ",#REF!)-1),#REF!) &amp; "-" &amp; _xlfn.XLOOKUP(L:L,DROPLIST!D:D,DROPLIST!E:E)</f>
        <v>#REF!</v>
      </c>
      <c r="R1092" s="88" t="str">
        <f>IF(N:N&lt;&gt;"APROVADO","N/A",IF(IFERROR(_xlfn.XLOOKUP(P:P,PROJETOS!A:A,PROJETOS!A:A),"INSERIR ID DE PROJETO")="INSERIR ID DE PROJETO","INSERIR ID DE PROJETO","PROJETO INSERIDO"))</f>
        <v>N/A</v>
      </c>
    </row>
    <row r="1093" spans="1:18" ht="20.100000000000001" customHeight="1" thickTop="1" thickBot="1" x14ac:dyDescent="0.3">
      <c r="A1093" s="109"/>
      <c r="B1093" s="84"/>
      <c r="C1093" s="84"/>
      <c r="D1093" s="115"/>
      <c r="E1093" s="132" cm="1">
        <f t="array" ref="E1093">_xlfn.XLOOKUP(D1093,Tabela2[[#All],[SAP Code]],Tabela2[[#All],[Supplier Name]])</f>
        <v>0</v>
      </c>
      <c r="F1093" s="85"/>
      <c r="G1093" s="120">
        <v>0</v>
      </c>
      <c r="H1093" s="86"/>
      <c r="I1093" s="86">
        <v>0</v>
      </c>
      <c r="J1093" s="87">
        <f t="shared" si="44"/>
        <v>0</v>
      </c>
      <c r="K1093" s="87">
        <f t="shared" si="43"/>
        <v>0</v>
      </c>
      <c r="L1093" s="85"/>
      <c r="M1093" s="85"/>
      <c r="N1093" s="85"/>
      <c r="O1093" s="109"/>
      <c r="P1093" s="88" t="str">
        <f>IF(D:D&gt;800000000,_xlfn.XLOOKUP(B:B,DROPLIST!G:G,DROPLIST!H:H)&amp;RIGHT(C1093,3)&amp;"-"&amp;RIGHT(D1093,5),_xlfn.XLOOKUP(B:B,DROPLIST!G:G,DROPLIST!H:H)&amp;RIGHT(C1093,3)&amp;"-"&amp;_xlfn.XLOOKUP(D:D,Tabela2[SAP Code],Tabela2[Coluna1]))</f>
        <v>-</v>
      </c>
      <c r="Q1093" s="88" t="e">
        <f>_xlfn.XLOOKUP(B:B,DROPLIST!G:G,DROPLIST!H:H) &amp; RIGHT(C1093,3) &amp; "-" &amp; RIGHT(D1093,5) &amp; "-" &amp; IFERROR(LEFT(#REF!, FIND(" ",#REF!)-1),#REF!) &amp; "-" &amp; _xlfn.XLOOKUP(L:L,DROPLIST!D:D,DROPLIST!E:E)</f>
        <v>#REF!</v>
      </c>
      <c r="R1093" s="88" t="str">
        <f>IF(N:N&lt;&gt;"APROVADO","N/A",IF(IFERROR(_xlfn.XLOOKUP(P:P,PROJETOS!A:A,PROJETOS!A:A),"INSERIR ID DE PROJETO")="INSERIR ID DE PROJETO","INSERIR ID DE PROJETO","PROJETO INSERIDO"))</f>
        <v>N/A</v>
      </c>
    </row>
    <row r="1094" spans="1:18" ht="20.100000000000001" customHeight="1" thickTop="1" thickBot="1" x14ac:dyDescent="0.3">
      <c r="A1094" s="109"/>
      <c r="B1094" s="84"/>
      <c r="C1094" s="84"/>
      <c r="D1094" s="115"/>
      <c r="E1094" s="132" cm="1">
        <f t="array" ref="E1094">_xlfn.XLOOKUP(D1094,Tabela2[[#All],[SAP Code]],Tabela2[[#All],[Supplier Name]])</f>
        <v>0</v>
      </c>
      <c r="F1094" s="85"/>
      <c r="G1094" s="120">
        <v>0</v>
      </c>
      <c r="H1094" s="86"/>
      <c r="I1094" s="86">
        <v>0</v>
      </c>
      <c r="J1094" s="87">
        <f t="shared" si="44"/>
        <v>0</v>
      </c>
      <c r="K1094" s="87">
        <f t="shared" si="43"/>
        <v>0</v>
      </c>
      <c r="L1094" s="85"/>
      <c r="M1094" s="85"/>
      <c r="N1094" s="85"/>
      <c r="O1094" s="109"/>
      <c r="P1094" s="88" t="str">
        <f>IF(D:D&gt;800000000,_xlfn.XLOOKUP(B:B,DROPLIST!G:G,DROPLIST!H:H)&amp;RIGHT(C1094,3)&amp;"-"&amp;RIGHT(D1094,5),_xlfn.XLOOKUP(B:B,DROPLIST!G:G,DROPLIST!H:H)&amp;RIGHT(C1094,3)&amp;"-"&amp;_xlfn.XLOOKUP(D:D,Tabela2[SAP Code],Tabela2[Coluna1]))</f>
        <v>-</v>
      </c>
      <c r="Q1094" s="88" t="e">
        <f>_xlfn.XLOOKUP(B:B,DROPLIST!G:G,DROPLIST!H:H) &amp; RIGHT(C1094,3) &amp; "-" &amp; RIGHT(D1094,5) &amp; "-" &amp; IFERROR(LEFT(#REF!, FIND(" ",#REF!)-1),#REF!) &amp; "-" &amp; _xlfn.XLOOKUP(L:L,DROPLIST!D:D,DROPLIST!E:E)</f>
        <v>#REF!</v>
      </c>
      <c r="R1094" s="88" t="str">
        <f>IF(N:N&lt;&gt;"APROVADO","N/A",IF(IFERROR(_xlfn.XLOOKUP(P:P,PROJETOS!A:A,PROJETOS!A:A),"INSERIR ID DE PROJETO")="INSERIR ID DE PROJETO","INSERIR ID DE PROJETO","PROJETO INSERIDO"))</f>
        <v>N/A</v>
      </c>
    </row>
    <row r="1095" spans="1:18" ht="20.100000000000001" customHeight="1" thickTop="1" thickBot="1" x14ac:dyDescent="0.3">
      <c r="A1095" s="109"/>
      <c r="B1095" s="84"/>
      <c r="C1095" s="84"/>
      <c r="D1095" s="115"/>
      <c r="E1095" s="132" cm="1">
        <f t="array" ref="E1095">_xlfn.XLOOKUP(D1095,Tabela2[[#All],[SAP Code]],Tabela2[[#All],[Supplier Name]])</f>
        <v>0</v>
      </c>
      <c r="F1095" s="85"/>
      <c r="G1095" s="120">
        <v>0</v>
      </c>
      <c r="H1095" s="86"/>
      <c r="I1095" s="86">
        <v>0</v>
      </c>
      <c r="J1095" s="87">
        <f t="shared" si="44"/>
        <v>0</v>
      </c>
      <c r="K1095" s="87">
        <f t="shared" si="43"/>
        <v>0</v>
      </c>
      <c r="L1095" s="85"/>
      <c r="M1095" s="85"/>
      <c r="N1095" s="85"/>
      <c r="O1095" s="109"/>
      <c r="P1095" s="88" t="str">
        <f>IF(D:D&gt;800000000,_xlfn.XLOOKUP(B:B,DROPLIST!G:G,DROPLIST!H:H)&amp;RIGHT(C1095,3)&amp;"-"&amp;RIGHT(D1095,5),_xlfn.XLOOKUP(B:B,DROPLIST!G:G,DROPLIST!H:H)&amp;RIGHT(C1095,3)&amp;"-"&amp;_xlfn.XLOOKUP(D:D,Tabela2[SAP Code],Tabela2[Coluna1]))</f>
        <v>-</v>
      </c>
      <c r="Q1095" s="88" t="e">
        <f>_xlfn.XLOOKUP(B:B,DROPLIST!G:G,DROPLIST!H:H) &amp; RIGHT(C1095,3) &amp; "-" &amp; RIGHT(D1095,5) &amp; "-" &amp; IFERROR(LEFT(#REF!, FIND(" ",#REF!)-1),#REF!) &amp; "-" &amp; _xlfn.XLOOKUP(L:L,DROPLIST!D:D,DROPLIST!E:E)</f>
        <v>#REF!</v>
      </c>
      <c r="R1095" s="88" t="str">
        <f>IF(N:N&lt;&gt;"APROVADO","N/A",IF(IFERROR(_xlfn.XLOOKUP(P:P,PROJETOS!A:A,PROJETOS!A:A),"INSERIR ID DE PROJETO")="INSERIR ID DE PROJETO","INSERIR ID DE PROJETO","PROJETO INSERIDO"))</f>
        <v>N/A</v>
      </c>
    </row>
    <row r="1096" spans="1:18" ht="20.100000000000001" customHeight="1" thickTop="1" thickBot="1" x14ac:dyDescent="0.3">
      <c r="A1096" s="109"/>
      <c r="B1096" s="84"/>
      <c r="C1096" s="84"/>
      <c r="D1096" s="115"/>
      <c r="E1096" s="132" cm="1">
        <f t="array" ref="E1096">_xlfn.XLOOKUP(D1096,Tabela2[[#All],[SAP Code]],Tabela2[[#All],[Supplier Name]])</f>
        <v>0</v>
      </c>
      <c r="F1096" s="85"/>
      <c r="G1096" s="120">
        <v>0</v>
      </c>
      <c r="H1096" s="86"/>
      <c r="I1096" s="86">
        <v>0</v>
      </c>
      <c r="J1096" s="87">
        <f t="shared" si="44"/>
        <v>0</v>
      </c>
      <c r="K1096" s="87">
        <f t="shared" si="43"/>
        <v>0</v>
      </c>
      <c r="L1096" s="85"/>
      <c r="M1096" s="85"/>
      <c r="N1096" s="85"/>
      <c r="O1096" s="109"/>
      <c r="P1096" s="88" t="str">
        <f>IF(D:D&gt;800000000,_xlfn.XLOOKUP(B:B,DROPLIST!G:G,DROPLIST!H:H)&amp;RIGHT(C1096,3)&amp;"-"&amp;RIGHT(D1096,5),_xlfn.XLOOKUP(B:B,DROPLIST!G:G,DROPLIST!H:H)&amp;RIGHT(C1096,3)&amp;"-"&amp;_xlfn.XLOOKUP(D:D,Tabela2[SAP Code],Tabela2[Coluna1]))</f>
        <v>-</v>
      </c>
      <c r="Q1096" s="88" t="e">
        <f>_xlfn.XLOOKUP(B:B,DROPLIST!G:G,DROPLIST!H:H) &amp; RIGHT(C1096,3) &amp; "-" &amp; RIGHT(D1096,5) &amp; "-" &amp; IFERROR(LEFT(#REF!, FIND(" ",#REF!)-1),#REF!) &amp; "-" &amp; _xlfn.XLOOKUP(L:L,DROPLIST!D:D,DROPLIST!E:E)</f>
        <v>#REF!</v>
      </c>
      <c r="R1096" s="88" t="str">
        <f>IF(N:N&lt;&gt;"APROVADO","N/A",IF(IFERROR(_xlfn.XLOOKUP(P:P,PROJETOS!A:A,PROJETOS!A:A),"INSERIR ID DE PROJETO")="INSERIR ID DE PROJETO","INSERIR ID DE PROJETO","PROJETO INSERIDO"))</f>
        <v>N/A</v>
      </c>
    </row>
    <row r="1097" spans="1:18" ht="20.100000000000001" customHeight="1" thickTop="1" thickBot="1" x14ac:dyDescent="0.3">
      <c r="A1097" s="109"/>
      <c r="B1097" s="84"/>
      <c r="C1097" s="84"/>
      <c r="D1097" s="115"/>
      <c r="E1097" s="132" cm="1">
        <f t="array" ref="E1097">_xlfn.XLOOKUP(D1097,Tabela2[[#All],[SAP Code]],Tabela2[[#All],[Supplier Name]])</f>
        <v>0</v>
      </c>
      <c r="F1097" s="85"/>
      <c r="G1097" s="120">
        <v>0</v>
      </c>
      <c r="H1097" s="86"/>
      <c r="I1097" s="86">
        <v>0</v>
      </c>
      <c r="J1097" s="87">
        <f t="shared" si="44"/>
        <v>0</v>
      </c>
      <c r="K1097" s="87">
        <f t="shared" si="43"/>
        <v>0</v>
      </c>
      <c r="L1097" s="85"/>
      <c r="M1097" s="85"/>
      <c r="N1097" s="85"/>
      <c r="O1097" s="109"/>
      <c r="P1097" s="88" t="str">
        <f>IF(D:D&gt;800000000,_xlfn.XLOOKUP(B:B,DROPLIST!G:G,DROPLIST!H:H)&amp;RIGHT(C1097,3)&amp;"-"&amp;RIGHT(D1097,5),_xlfn.XLOOKUP(B:B,DROPLIST!G:G,DROPLIST!H:H)&amp;RIGHT(C1097,3)&amp;"-"&amp;_xlfn.XLOOKUP(D:D,Tabela2[SAP Code],Tabela2[Coluna1]))</f>
        <v>-</v>
      </c>
      <c r="Q1097" s="88" t="e">
        <f>_xlfn.XLOOKUP(B:B,DROPLIST!G:G,DROPLIST!H:H) &amp; RIGHT(C1097,3) &amp; "-" &amp; RIGHT(D1097,5) &amp; "-" &amp; IFERROR(LEFT(#REF!, FIND(" ",#REF!)-1),#REF!) &amp; "-" &amp; _xlfn.XLOOKUP(L:L,DROPLIST!D:D,DROPLIST!E:E)</f>
        <v>#REF!</v>
      </c>
      <c r="R1097" s="88" t="str">
        <f>IF(N:N&lt;&gt;"APROVADO","N/A",IF(IFERROR(_xlfn.XLOOKUP(P:P,PROJETOS!A:A,PROJETOS!A:A),"INSERIR ID DE PROJETO")="INSERIR ID DE PROJETO","INSERIR ID DE PROJETO","PROJETO INSERIDO"))</f>
        <v>N/A</v>
      </c>
    </row>
    <row r="1098" spans="1:18" ht="20.100000000000001" customHeight="1" thickTop="1" thickBot="1" x14ac:dyDescent="0.3">
      <c r="A1098" s="109"/>
      <c r="B1098" s="84"/>
      <c r="C1098" s="84"/>
      <c r="D1098" s="115"/>
      <c r="E1098" s="132" cm="1">
        <f t="array" ref="E1098">_xlfn.XLOOKUP(D1098,Tabela2[[#All],[SAP Code]],Tabela2[[#All],[Supplier Name]])</f>
        <v>0</v>
      </c>
      <c r="F1098" s="85"/>
      <c r="G1098" s="120">
        <v>0</v>
      </c>
      <c r="H1098" s="86"/>
      <c r="I1098" s="86">
        <v>0</v>
      </c>
      <c r="J1098" s="87">
        <f t="shared" si="44"/>
        <v>0</v>
      </c>
      <c r="K1098" s="87">
        <f t="shared" ref="K1098:K1161" si="45">IF(I1098=0,H1098,J1098)</f>
        <v>0</v>
      </c>
      <c r="L1098" s="85"/>
      <c r="M1098" s="85"/>
      <c r="N1098" s="85"/>
      <c r="O1098" s="109"/>
      <c r="P1098" s="88" t="str">
        <f>IF(D:D&gt;800000000,_xlfn.XLOOKUP(B:B,DROPLIST!G:G,DROPLIST!H:H)&amp;RIGHT(C1098,3)&amp;"-"&amp;RIGHT(D1098,5),_xlfn.XLOOKUP(B:B,DROPLIST!G:G,DROPLIST!H:H)&amp;RIGHT(C1098,3)&amp;"-"&amp;_xlfn.XLOOKUP(D:D,Tabela2[SAP Code],Tabela2[Coluna1]))</f>
        <v>-</v>
      </c>
      <c r="Q1098" s="88" t="e">
        <f>_xlfn.XLOOKUP(B:B,DROPLIST!G:G,DROPLIST!H:H) &amp; RIGHT(C1098,3) &amp; "-" &amp; RIGHT(D1098,5) &amp; "-" &amp; IFERROR(LEFT(#REF!, FIND(" ",#REF!)-1),#REF!) &amp; "-" &amp; _xlfn.XLOOKUP(L:L,DROPLIST!D:D,DROPLIST!E:E)</f>
        <v>#REF!</v>
      </c>
      <c r="R1098" s="88" t="str">
        <f>IF(N:N&lt;&gt;"APROVADO","N/A",IF(IFERROR(_xlfn.XLOOKUP(P:P,PROJETOS!A:A,PROJETOS!A:A),"INSERIR ID DE PROJETO")="INSERIR ID DE PROJETO","INSERIR ID DE PROJETO","PROJETO INSERIDO"))</f>
        <v>N/A</v>
      </c>
    </row>
    <row r="1099" spans="1:18" ht="20.100000000000001" customHeight="1" thickTop="1" thickBot="1" x14ac:dyDescent="0.3">
      <c r="A1099" s="109"/>
      <c r="B1099" s="84"/>
      <c r="C1099" s="84"/>
      <c r="D1099" s="115"/>
      <c r="E1099" s="132" cm="1">
        <f t="array" ref="E1099">_xlfn.XLOOKUP(D1099,Tabela2[[#All],[SAP Code]],Tabela2[[#All],[Supplier Name]])</f>
        <v>0</v>
      </c>
      <c r="F1099" s="85"/>
      <c r="G1099" s="120">
        <v>0</v>
      </c>
      <c r="H1099" s="86"/>
      <c r="I1099" s="86">
        <v>0</v>
      </c>
      <c r="J1099" s="87">
        <f t="shared" si="44"/>
        <v>0</v>
      </c>
      <c r="K1099" s="87">
        <f t="shared" si="45"/>
        <v>0</v>
      </c>
      <c r="L1099" s="85"/>
      <c r="M1099" s="85"/>
      <c r="N1099" s="85"/>
      <c r="O1099" s="109"/>
      <c r="P1099" s="88" t="str">
        <f>IF(D:D&gt;800000000,_xlfn.XLOOKUP(B:B,DROPLIST!G:G,DROPLIST!H:H)&amp;RIGHT(C1099,3)&amp;"-"&amp;RIGHT(D1099,5),_xlfn.XLOOKUP(B:B,DROPLIST!G:G,DROPLIST!H:H)&amp;RIGHT(C1099,3)&amp;"-"&amp;_xlfn.XLOOKUP(D:D,Tabela2[SAP Code],Tabela2[Coluna1]))</f>
        <v>-</v>
      </c>
      <c r="Q1099" s="88" t="e">
        <f>_xlfn.XLOOKUP(B:B,DROPLIST!G:G,DROPLIST!H:H) &amp; RIGHT(C1099,3) &amp; "-" &amp; RIGHT(D1099,5) &amp; "-" &amp; IFERROR(LEFT(#REF!, FIND(" ",#REF!)-1),#REF!) &amp; "-" &amp; _xlfn.XLOOKUP(L:L,DROPLIST!D:D,DROPLIST!E:E)</f>
        <v>#REF!</v>
      </c>
      <c r="R1099" s="88" t="str">
        <f>IF(N:N&lt;&gt;"APROVADO","N/A",IF(IFERROR(_xlfn.XLOOKUP(P:P,PROJETOS!A:A,PROJETOS!A:A),"INSERIR ID DE PROJETO")="INSERIR ID DE PROJETO","INSERIR ID DE PROJETO","PROJETO INSERIDO"))</f>
        <v>N/A</v>
      </c>
    </row>
    <row r="1100" spans="1:18" ht="20.100000000000001" customHeight="1" thickTop="1" thickBot="1" x14ac:dyDescent="0.3">
      <c r="A1100" s="109"/>
      <c r="B1100" s="84"/>
      <c r="C1100" s="84"/>
      <c r="D1100" s="115"/>
      <c r="E1100" s="132" cm="1">
        <f t="array" ref="E1100">_xlfn.XLOOKUP(D1100,Tabela2[[#All],[SAP Code]],Tabela2[[#All],[Supplier Name]])</f>
        <v>0</v>
      </c>
      <c r="F1100" s="85"/>
      <c r="G1100" s="120">
        <v>0</v>
      </c>
      <c r="H1100" s="86"/>
      <c r="I1100" s="86">
        <v>0</v>
      </c>
      <c r="J1100" s="87">
        <f t="shared" si="44"/>
        <v>0</v>
      </c>
      <c r="K1100" s="87">
        <f t="shared" si="45"/>
        <v>0</v>
      </c>
      <c r="L1100" s="85"/>
      <c r="M1100" s="85"/>
      <c r="N1100" s="85"/>
      <c r="O1100" s="109"/>
      <c r="P1100" s="88" t="str">
        <f>IF(D:D&gt;800000000,_xlfn.XLOOKUP(B:B,DROPLIST!G:G,DROPLIST!H:H)&amp;RIGHT(C1100,3)&amp;"-"&amp;RIGHT(D1100,5),_xlfn.XLOOKUP(B:B,DROPLIST!G:G,DROPLIST!H:H)&amp;RIGHT(C1100,3)&amp;"-"&amp;_xlfn.XLOOKUP(D:D,Tabela2[SAP Code],Tabela2[Coluna1]))</f>
        <v>-</v>
      </c>
      <c r="Q1100" s="88" t="e">
        <f>_xlfn.XLOOKUP(B:B,DROPLIST!G:G,DROPLIST!H:H) &amp; RIGHT(C1100,3) &amp; "-" &amp; RIGHT(D1100,5) &amp; "-" &amp; IFERROR(LEFT(#REF!, FIND(" ",#REF!)-1),#REF!) &amp; "-" &amp; _xlfn.XLOOKUP(L:L,DROPLIST!D:D,DROPLIST!E:E)</f>
        <v>#REF!</v>
      </c>
      <c r="R1100" s="88" t="str">
        <f>IF(N:N&lt;&gt;"APROVADO","N/A",IF(IFERROR(_xlfn.XLOOKUP(P:P,PROJETOS!A:A,PROJETOS!A:A),"INSERIR ID DE PROJETO")="INSERIR ID DE PROJETO","INSERIR ID DE PROJETO","PROJETO INSERIDO"))</f>
        <v>N/A</v>
      </c>
    </row>
    <row r="1101" spans="1:18" ht="20.100000000000001" customHeight="1" thickTop="1" thickBot="1" x14ac:dyDescent="0.3">
      <c r="A1101" s="109"/>
      <c r="B1101" s="84"/>
      <c r="C1101" s="84"/>
      <c r="D1101" s="115"/>
      <c r="E1101" s="132" cm="1">
        <f t="array" ref="E1101">_xlfn.XLOOKUP(D1101,Tabela2[[#All],[SAP Code]],Tabela2[[#All],[Supplier Name]])</f>
        <v>0</v>
      </c>
      <c r="F1101" s="85"/>
      <c r="G1101" s="120">
        <v>0</v>
      </c>
      <c r="H1101" s="86"/>
      <c r="I1101" s="86">
        <v>0</v>
      </c>
      <c r="J1101" s="87">
        <f t="shared" si="44"/>
        <v>0</v>
      </c>
      <c r="K1101" s="87">
        <f t="shared" si="45"/>
        <v>0</v>
      </c>
      <c r="L1101" s="85"/>
      <c r="M1101" s="85"/>
      <c r="N1101" s="85"/>
      <c r="O1101" s="109"/>
      <c r="P1101" s="88" t="str">
        <f>IF(D:D&gt;800000000,_xlfn.XLOOKUP(B:B,DROPLIST!G:G,DROPLIST!H:H)&amp;RIGHT(C1101,3)&amp;"-"&amp;RIGHT(D1101,5),_xlfn.XLOOKUP(B:B,DROPLIST!G:G,DROPLIST!H:H)&amp;RIGHT(C1101,3)&amp;"-"&amp;_xlfn.XLOOKUP(D:D,Tabela2[SAP Code],Tabela2[Coluna1]))</f>
        <v>-</v>
      </c>
      <c r="Q1101" s="88" t="e">
        <f>_xlfn.XLOOKUP(B:B,DROPLIST!G:G,DROPLIST!H:H) &amp; RIGHT(C1101,3) &amp; "-" &amp; RIGHT(D1101,5) &amp; "-" &amp; IFERROR(LEFT(#REF!, FIND(" ",#REF!)-1),#REF!) &amp; "-" &amp; _xlfn.XLOOKUP(L:L,DROPLIST!D:D,DROPLIST!E:E)</f>
        <v>#REF!</v>
      </c>
      <c r="R1101" s="88" t="str">
        <f>IF(N:N&lt;&gt;"APROVADO","N/A",IF(IFERROR(_xlfn.XLOOKUP(P:P,PROJETOS!A:A,PROJETOS!A:A),"INSERIR ID DE PROJETO")="INSERIR ID DE PROJETO","INSERIR ID DE PROJETO","PROJETO INSERIDO"))</f>
        <v>N/A</v>
      </c>
    </row>
    <row r="1102" spans="1:18" ht="20.100000000000001" customHeight="1" thickTop="1" thickBot="1" x14ac:dyDescent="0.3">
      <c r="A1102" s="109"/>
      <c r="B1102" s="84"/>
      <c r="C1102" s="84"/>
      <c r="D1102" s="115"/>
      <c r="E1102" s="132" cm="1">
        <f t="array" ref="E1102">_xlfn.XLOOKUP(D1102,Tabela2[[#All],[SAP Code]],Tabela2[[#All],[Supplier Name]])</f>
        <v>0</v>
      </c>
      <c r="F1102" s="85"/>
      <c r="G1102" s="120">
        <v>0</v>
      </c>
      <c r="H1102" s="86"/>
      <c r="I1102" s="86">
        <v>0</v>
      </c>
      <c r="J1102" s="87">
        <f t="shared" si="44"/>
        <v>0</v>
      </c>
      <c r="K1102" s="87">
        <f t="shared" si="45"/>
        <v>0</v>
      </c>
      <c r="L1102" s="85"/>
      <c r="M1102" s="85"/>
      <c r="N1102" s="85"/>
      <c r="O1102" s="109"/>
      <c r="P1102" s="88" t="str">
        <f>IF(D:D&gt;800000000,_xlfn.XLOOKUP(B:B,DROPLIST!G:G,DROPLIST!H:H)&amp;RIGHT(C1102,3)&amp;"-"&amp;RIGHT(D1102,5),_xlfn.XLOOKUP(B:B,DROPLIST!G:G,DROPLIST!H:H)&amp;RIGHT(C1102,3)&amp;"-"&amp;_xlfn.XLOOKUP(D:D,Tabela2[SAP Code],Tabela2[Coluna1]))</f>
        <v>-</v>
      </c>
      <c r="Q1102" s="88" t="e">
        <f>_xlfn.XLOOKUP(B:B,DROPLIST!G:G,DROPLIST!H:H) &amp; RIGHT(C1102,3) &amp; "-" &amp; RIGHT(D1102,5) &amp; "-" &amp; IFERROR(LEFT(#REF!, FIND(" ",#REF!)-1),#REF!) &amp; "-" &amp; _xlfn.XLOOKUP(L:L,DROPLIST!D:D,DROPLIST!E:E)</f>
        <v>#REF!</v>
      </c>
      <c r="R1102" s="88" t="str">
        <f>IF(N:N&lt;&gt;"APROVADO","N/A",IF(IFERROR(_xlfn.XLOOKUP(P:P,PROJETOS!A:A,PROJETOS!A:A),"INSERIR ID DE PROJETO")="INSERIR ID DE PROJETO","INSERIR ID DE PROJETO","PROJETO INSERIDO"))</f>
        <v>N/A</v>
      </c>
    </row>
    <row r="1103" spans="1:18" ht="20.100000000000001" customHeight="1" thickTop="1" thickBot="1" x14ac:dyDescent="0.3">
      <c r="A1103" s="109"/>
      <c r="B1103" s="84"/>
      <c r="C1103" s="84"/>
      <c r="D1103" s="115"/>
      <c r="E1103" s="132" cm="1">
        <f t="array" ref="E1103">_xlfn.XLOOKUP(D1103,Tabela2[[#All],[SAP Code]],Tabela2[[#All],[Supplier Name]])</f>
        <v>0</v>
      </c>
      <c r="F1103" s="85"/>
      <c r="G1103" s="120">
        <v>0</v>
      </c>
      <c r="H1103" s="86"/>
      <c r="I1103" s="86">
        <v>0</v>
      </c>
      <c r="J1103" s="87">
        <f t="shared" si="44"/>
        <v>0</v>
      </c>
      <c r="K1103" s="87">
        <f t="shared" si="45"/>
        <v>0</v>
      </c>
      <c r="L1103" s="85"/>
      <c r="M1103" s="85"/>
      <c r="N1103" s="85"/>
      <c r="O1103" s="109"/>
      <c r="P1103" s="88" t="str">
        <f>IF(D:D&gt;800000000,_xlfn.XLOOKUP(B:B,DROPLIST!G:G,DROPLIST!H:H)&amp;RIGHT(C1103,3)&amp;"-"&amp;RIGHT(D1103,5),_xlfn.XLOOKUP(B:B,DROPLIST!G:G,DROPLIST!H:H)&amp;RIGHT(C1103,3)&amp;"-"&amp;_xlfn.XLOOKUP(D:D,Tabela2[SAP Code],Tabela2[Coluna1]))</f>
        <v>-</v>
      </c>
      <c r="Q1103" s="88" t="e">
        <f>_xlfn.XLOOKUP(B:B,DROPLIST!G:G,DROPLIST!H:H) &amp; RIGHT(C1103,3) &amp; "-" &amp; RIGHT(D1103,5) &amp; "-" &amp; IFERROR(LEFT(#REF!, FIND(" ",#REF!)-1),#REF!) &amp; "-" &amp; _xlfn.XLOOKUP(L:L,DROPLIST!D:D,DROPLIST!E:E)</f>
        <v>#REF!</v>
      </c>
      <c r="R1103" s="88" t="str">
        <f>IF(N:N&lt;&gt;"APROVADO","N/A",IF(IFERROR(_xlfn.XLOOKUP(P:P,PROJETOS!A:A,PROJETOS!A:A),"INSERIR ID DE PROJETO")="INSERIR ID DE PROJETO","INSERIR ID DE PROJETO","PROJETO INSERIDO"))</f>
        <v>N/A</v>
      </c>
    </row>
    <row r="1104" spans="1:18" ht="20.100000000000001" customHeight="1" thickTop="1" thickBot="1" x14ac:dyDescent="0.3">
      <c r="A1104" s="109"/>
      <c r="B1104" s="84"/>
      <c r="C1104" s="84"/>
      <c r="D1104" s="115"/>
      <c r="E1104" s="132" cm="1">
        <f t="array" ref="E1104">_xlfn.XLOOKUP(D1104,Tabela2[[#All],[SAP Code]],Tabela2[[#All],[Supplier Name]])</f>
        <v>0</v>
      </c>
      <c r="F1104" s="85"/>
      <c r="G1104" s="120">
        <v>0</v>
      </c>
      <c r="H1104" s="86"/>
      <c r="I1104" s="86">
        <v>0</v>
      </c>
      <c r="J1104" s="87">
        <f t="shared" si="44"/>
        <v>0</v>
      </c>
      <c r="K1104" s="87">
        <f t="shared" si="45"/>
        <v>0</v>
      </c>
      <c r="L1104" s="85"/>
      <c r="M1104" s="85"/>
      <c r="N1104" s="85"/>
      <c r="O1104" s="109"/>
      <c r="P1104" s="88" t="str">
        <f>IF(D:D&gt;800000000,_xlfn.XLOOKUP(B:B,DROPLIST!G:G,DROPLIST!H:H)&amp;RIGHT(C1104,3)&amp;"-"&amp;RIGHT(D1104,5),_xlfn.XLOOKUP(B:B,DROPLIST!G:G,DROPLIST!H:H)&amp;RIGHT(C1104,3)&amp;"-"&amp;_xlfn.XLOOKUP(D:D,Tabela2[SAP Code],Tabela2[Coluna1]))</f>
        <v>-</v>
      </c>
      <c r="Q1104" s="88" t="e">
        <f>_xlfn.XLOOKUP(B:B,DROPLIST!G:G,DROPLIST!H:H) &amp; RIGHT(C1104,3) &amp; "-" &amp; RIGHT(D1104,5) &amp; "-" &amp; IFERROR(LEFT(#REF!, FIND(" ",#REF!)-1),#REF!) &amp; "-" &amp; _xlfn.XLOOKUP(L:L,DROPLIST!D:D,DROPLIST!E:E)</f>
        <v>#REF!</v>
      </c>
      <c r="R1104" s="88" t="str">
        <f>IF(N:N&lt;&gt;"APROVADO","N/A",IF(IFERROR(_xlfn.XLOOKUP(P:P,PROJETOS!A:A,PROJETOS!A:A),"INSERIR ID DE PROJETO")="INSERIR ID DE PROJETO","INSERIR ID DE PROJETO","PROJETO INSERIDO"))</f>
        <v>N/A</v>
      </c>
    </row>
    <row r="1105" spans="1:18" ht="20.100000000000001" customHeight="1" thickTop="1" thickBot="1" x14ac:dyDescent="0.3">
      <c r="A1105" s="109"/>
      <c r="B1105" s="84"/>
      <c r="C1105" s="84"/>
      <c r="D1105" s="115"/>
      <c r="E1105" s="132" cm="1">
        <f t="array" ref="E1105">_xlfn.XLOOKUP(D1105,Tabela2[[#All],[SAP Code]],Tabela2[[#All],[Supplier Name]])</f>
        <v>0</v>
      </c>
      <c r="F1105" s="85"/>
      <c r="G1105" s="120">
        <v>0</v>
      </c>
      <c r="H1105" s="86"/>
      <c r="I1105" s="86">
        <v>0</v>
      </c>
      <c r="J1105" s="87">
        <f t="shared" si="44"/>
        <v>0</v>
      </c>
      <c r="K1105" s="87">
        <f t="shared" si="45"/>
        <v>0</v>
      </c>
      <c r="L1105" s="85"/>
      <c r="M1105" s="85"/>
      <c r="N1105" s="85"/>
      <c r="O1105" s="109"/>
      <c r="P1105" s="88" t="str">
        <f>IF(D:D&gt;800000000,_xlfn.XLOOKUP(B:B,DROPLIST!G:G,DROPLIST!H:H)&amp;RIGHT(C1105,3)&amp;"-"&amp;RIGHT(D1105,5),_xlfn.XLOOKUP(B:B,DROPLIST!G:G,DROPLIST!H:H)&amp;RIGHT(C1105,3)&amp;"-"&amp;_xlfn.XLOOKUP(D:D,Tabela2[SAP Code],Tabela2[Coluna1]))</f>
        <v>-</v>
      </c>
      <c r="Q1105" s="88" t="e">
        <f>_xlfn.XLOOKUP(B:B,DROPLIST!G:G,DROPLIST!H:H) &amp; RIGHT(C1105,3) &amp; "-" &amp; RIGHT(D1105,5) &amp; "-" &amp; IFERROR(LEFT(#REF!, FIND(" ",#REF!)-1),#REF!) &amp; "-" &amp; _xlfn.XLOOKUP(L:L,DROPLIST!D:D,DROPLIST!E:E)</f>
        <v>#REF!</v>
      </c>
      <c r="R1105" s="88" t="str">
        <f>IF(N:N&lt;&gt;"APROVADO","N/A",IF(IFERROR(_xlfn.XLOOKUP(P:P,PROJETOS!A:A,PROJETOS!A:A),"INSERIR ID DE PROJETO")="INSERIR ID DE PROJETO","INSERIR ID DE PROJETO","PROJETO INSERIDO"))</f>
        <v>N/A</v>
      </c>
    </row>
    <row r="1106" spans="1:18" ht="20.100000000000001" customHeight="1" thickTop="1" thickBot="1" x14ac:dyDescent="0.3">
      <c r="A1106" s="109"/>
      <c r="B1106" s="84"/>
      <c r="C1106" s="84"/>
      <c r="D1106" s="115"/>
      <c r="E1106" s="132" cm="1">
        <f t="array" ref="E1106">_xlfn.XLOOKUP(D1106,Tabela2[[#All],[SAP Code]],Tabela2[[#All],[Supplier Name]])</f>
        <v>0</v>
      </c>
      <c r="F1106" s="85"/>
      <c r="G1106" s="120">
        <v>0</v>
      </c>
      <c r="H1106" s="86"/>
      <c r="I1106" s="86">
        <v>0</v>
      </c>
      <c r="J1106" s="87">
        <f t="shared" si="44"/>
        <v>0</v>
      </c>
      <c r="K1106" s="87">
        <f t="shared" si="45"/>
        <v>0</v>
      </c>
      <c r="L1106" s="85"/>
      <c r="M1106" s="85"/>
      <c r="N1106" s="85"/>
      <c r="O1106" s="109"/>
      <c r="P1106" s="88" t="str">
        <f>IF(D:D&gt;800000000,_xlfn.XLOOKUP(B:B,DROPLIST!G:G,DROPLIST!H:H)&amp;RIGHT(C1106,3)&amp;"-"&amp;RIGHT(D1106,5),_xlfn.XLOOKUP(B:B,DROPLIST!G:G,DROPLIST!H:H)&amp;RIGHT(C1106,3)&amp;"-"&amp;_xlfn.XLOOKUP(D:D,Tabela2[SAP Code],Tabela2[Coluna1]))</f>
        <v>-</v>
      </c>
      <c r="Q1106" s="88" t="e">
        <f>_xlfn.XLOOKUP(B:B,DROPLIST!G:G,DROPLIST!H:H) &amp; RIGHT(C1106,3) &amp; "-" &amp; RIGHT(D1106,5) &amp; "-" &amp; IFERROR(LEFT(#REF!, FIND(" ",#REF!)-1),#REF!) &amp; "-" &amp; _xlfn.XLOOKUP(L:L,DROPLIST!D:D,DROPLIST!E:E)</f>
        <v>#REF!</v>
      </c>
      <c r="R1106" s="88" t="str">
        <f>IF(N:N&lt;&gt;"APROVADO","N/A",IF(IFERROR(_xlfn.XLOOKUP(P:P,PROJETOS!A:A,PROJETOS!A:A),"INSERIR ID DE PROJETO")="INSERIR ID DE PROJETO","INSERIR ID DE PROJETO","PROJETO INSERIDO"))</f>
        <v>N/A</v>
      </c>
    </row>
    <row r="1107" spans="1:18" ht="20.100000000000001" customHeight="1" thickTop="1" thickBot="1" x14ac:dyDescent="0.3">
      <c r="A1107" s="109"/>
      <c r="B1107" s="84"/>
      <c r="C1107" s="84"/>
      <c r="D1107" s="115"/>
      <c r="E1107" s="132" cm="1">
        <f t="array" ref="E1107">_xlfn.XLOOKUP(D1107,Tabela2[[#All],[SAP Code]],Tabela2[[#All],[Supplier Name]])</f>
        <v>0</v>
      </c>
      <c r="F1107" s="85"/>
      <c r="G1107" s="120">
        <v>0</v>
      </c>
      <c r="H1107" s="86"/>
      <c r="I1107" s="86">
        <v>0</v>
      </c>
      <c r="J1107" s="87">
        <f t="shared" si="44"/>
        <v>0</v>
      </c>
      <c r="K1107" s="87">
        <f t="shared" si="45"/>
        <v>0</v>
      </c>
      <c r="L1107" s="85"/>
      <c r="M1107" s="85"/>
      <c r="N1107" s="85"/>
      <c r="O1107" s="109"/>
      <c r="P1107" s="88" t="str">
        <f>IF(D:D&gt;800000000,_xlfn.XLOOKUP(B:B,DROPLIST!G:G,DROPLIST!H:H)&amp;RIGHT(C1107,3)&amp;"-"&amp;RIGHT(D1107,5),_xlfn.XLOOKUP(B:B,DROPLIST!G:G,DROPLIST!H:H)&amp;RIGHT(C1107,3)&amp;"-"&amp;_xlfn.XLOOKUP(D:D,Tabela2[SAP Code],Tabela2[Coluna1]))</f>
        <v>-</v>
      </c>
      <c r="Q1107" s="88" t="e">
        <f>_xlfn.XLOOKUP(B:B,DROPLIST!G:G,DROPLIST!H:H) &amp; RIGHT(C1107,3) &amp; "-" &amp; RIGHT(D1107,5) &amp; "-" &amp; IFERROR(LEFT(#REF!, FIND(" ",#REF!)-1),#REF!) &amp; "-" &amp; _xlfn.XLOOKUP(L:L,DROPLIST!D:D,DROPLIST!E:E)</f>
        <v>#REF!</v>
      </c>
      <c r="R1107" s="88" t="str">
        <f>IF(N:N&lt;&gt;"APROVADO","N/A",IF(IFERROR(_xlfn.XLOOKUP(P:P,PROJETOS!A:A,PROJETOS!A:A),"INSERIR ID DE PROJETO")="INSERIR ID DE PROJETO","INSERIR ID DE PROJETO","PROJETO INSERIDO"))</f>
        <v>N/A</v>
      </c>
    </row>
    <row r="1108" spans="1:18" ht="20.100000000000001" customHeight="1" thickTop="1" thickBot="1" x14ac:dyDescent="0.3">
      <c r="A1108" s="109"/>
      <c r="B1108" s="84"/>
      <c r="C1108" s="84"/>
      <c r="D1108" s="115"/>
      <c r="E1108" s="132" cm="1">
        <f t="array" ref="E1108">_xlfn.XLOOKUP(D1108,Tabela2[[#All],[SAP Code]],Tabela2[[#All],[Supplier Name]])</f>
        <v>0</v>
      </c>
      <c r="F1108" s="85"/>
      <c r="G1108" s="120">
        <v>0</v>
      </c>
      <c r="H1108" s="86"/>
      <c r="I1108" s="86">
        <v>0</v>
      </c>
      <c r="J1108" s="87">
        <f t="shared" si="44"/>
        <v>0</v>
      </c>
      <c r="K1108" s="87">
        <f t="shared" si="45"/>
        <v>0</v>
      </c>
      <c r="L1108" s="85"/>
      <c r="M1108" s="85"/>
      <c r="N1108" s="85"/>
      <c r="O1108" s="109"/>
      <c r="P1108" s="88" t="str">
        <f>IF(D:D&gt;800000000,_xlfn.XLOOKUP(B:B,DROPLIST!G:G,DROPLIST!H:H)&amp;RIGHT(C1108,3)&amp;"-"&amp;RIGHT(D1108,5),_xlfn.XLOOKUP(B:B,DROPLIST!G:G,DROPLIST!H:H)&amp;RIGHT(C1108,3)&amp;"-"&amp;_xlfn.XLOOKUP(D:D,Tabela2[SAP Code],Tabela2[Coluna1]))</f>
        <v>-</v>
      </c>
      <c r="Q1108" s="88" t="e">
        <f>_xlfn.XLOOKUP(B:B,DROPLIST!G:G,DROPLIST!H:H) &amp; RIGHT(C1108,3) &amp; "-" &amp; RIGHT(D1108,5) &amp; "-" &amp; IFERROR(LEFT(#REF!, FIND(" ",#REF!)-1),#REF!) &amp; "-" &amp; _xlfn.XLOOKUP(L:L,DROPLIST!D:D,DROPLIST!E:E)</f>
        <v>#REF!</v>
      </c>
      <c r="R1108" s="88" t="str">
        <f>IF(N:N&lt;&gt;"APROVADO","N/A",IF(IFERROR(_xlfn.XLOOKUP(P:P,PROJETOS!A:A,PROJETOS!A:A),"INSERIR ID DE PROJETO")="INSERIR ID DE PROJETO","INSERIR ID DE PROJETO","PROJETO INSERIDO"))</f>
        <v>N/A</v>
      </c>
    </row>
    <row r="1109" spans="1:18" ht="20.100000000000001" customHeight="1" thickTop="1" thickBot="1" x14ac:dyDescent="0.3">
      <c r="A1109" s="109"/>
      <c r="B1109" s="84"/>
      <c r="C1109" s="84"/>
      <c r="D1109" s="115"/>
      <c r="E1109" s="132" cm="1">
        <f t="array" ref="E1109">_xlfn.XLOOKUP(D1109,Tabela2[[#All],[SAP Code]],Tabela2[[#All],[Supplier Name]])</f>
        <v>0</v>
      </c>
      <c r="F1109" s="85"/>
      <c r="G1109" s="120">
        <v>0</v>
      </c>
      <c r="H1109" s="86"/>
      <c r="I1109" s="86">
        <v>0</v>
      </c>
      <c r="J1109" s="87">
        <f t="shared" si="44"/>
        <v>0</v>
      </c>
      <c r="K1109" s="87">
        <f t="shared" si="45"/>
        <v>0</v>
      </c>
      <c r="L1109" s="85"/>
      <c r="M1109" s="85"/>
      <c r="N1109" s="85"/>
      <c r="O1109" s="109"/>
      <c r="P1109" s="88" t="str">
        <f>IF(D:D&gt;800000000,_xlfn.XLOOKUP(B:B,DROPLIST!G:G,DROPLIST!H:H)&amp;RIGHT(C1109,3)&amp;"-"&amp;RIGHT(D1109,5),_xlfn.XLOOKUP(B:B,DROPLIST!G:G,DROPLIST!H:H)&amp;RIGHT(C1109,3)&amp;"-"&amp;_xlfn.XLOOKUP(D:D,Tabela2[SAP Code],Tabela2[Coluna1]))</f>
        <v>-</v>
      </c>
      <c r="Q1109" s="88" t="e">
        <f>_xlfn.XLOOKUP(B:B,DROPLIST!G:G,DROPLIST!H:H) &amp; RIGHT(C1109,3) &amp; "-" &amp; RIGHT(D1109,5) &amp; "-" &amp; IFERROR(LEFT(#REF!, FIND(" ",#REF!)-1),#REF!) &amp; "-" &amp; _xlfn.XLOOKUP(L:L,DROPLIST!D:D,DROPLIST!E:E)</f>
        <v>#REF!</v>
      </c>
      <c r="R1109" s="88" t="str">
        <f>IF(N:N&lt;&gt;"APROVADO","N/A",IF(IFERROR(_xlfn.XLOOKUP(P:P,PROJETOS!A:A,PROJETOS!A:A),"INSERIR ID DE PROJETO")="INSERIR ID DE PROJETO","INSERIR ID DE PROJETO","PROJETO INSERIDO"))</f>
        <v>N/A</v>
      </c>
    </row>
    <row r="1110" spans="1:18" ht="20.100000000000001" customHeight="1" thickTop="1" thickBot="1" x14ac:dyDescent="0.3">
      <c r="A1110" s="109"/>
      <c r="B1110" s="84"/>
      <c r="C1110" s="84"/>
      <c r="D1110" s="115"/>
      <c r="E1110" s="132" cm="1">
        <f t="array" ref="E1110">_xlfn.XLOOKUP(D1110,Tabela2[[#All],[SAP Code]],Tabela2[[#All],[Supplier Name]])</f>
        <v>0</v>
      </c>
      <c r="F1110" s="85"/>
      <c r="G1110" s="120">
        <v>0</v>
      </c>
      <c r="H1110" s="86"/>
      <c r="I1110" s="86">
        <v>0</v>
      </c>
      <c r="J1110" s="87">
        <f t="shared" si="44"/>
        <v>0</v>
      </c>
      <c r="K1110" s="87">
        <f t="shared" si="45"/>
        <v>0</v>
      </c>
      <c r="L1110" s="85"/>
      <c r="M1110" s="85"/>
      <c r="N1110" s="85"/>
      <c r="O1110" s="109"/>
      <c r="P1110" s="88" t="str">
        <f>IF(D:D&gt;800000000,_xlfn.XLOOKUP(B:B,DROPLIST!G:G,DROPLIST!H:H)&amp;RIGHT(C1110,3)&amp;"-"&amp;RIGHT(D1110,5),_xlfn.XLOOKUP(B:B,DROPLIST!G:G,DROPLIST!H:H)&amp;RIGHT(C1110,3)&amp;"-"&amp;_xlfn.XLOOKUP(D:D,Tabela2[SAP Code],Tabela2[Coluna1]))</f>
        <v>-</v>
      </c>
      <c r="Q1110" s="88" t="e">
        <f>_xlfn.XLOOKUP(B:B,DROPLIST!G:G,DROPLIST!H:H) &amp; RIGHT(C1110,3) &amp; "-" &amp; RIGHT(D1110,5) &amp; "-" &amp; IFERROR(LEFT(#REF!, FIND(" ",#REF!)-1),#REF!) &amp; "-" &amp; _xlfn.XLOOKUP(L:L,DROPLIST!D:D,DROPLIST!E:E)</f>
        <v>#REF!</v>
      </c>
      <c r="R1110" s="88" t="str">
        <f>IF(N:N&lt;&gt;"APROVADO","N/A",IF(IFERROR(_xlfn.XLOOKUP(P:P,PROJETOS!A:A,PROJETOS!A:A),"INSERIR ID DE PROJETO")="INSERIR ID DE PROJETO","INSERIR ID DE PROJETO","PROJETO INSERIDO"))</f>
        <v>N/A</v>
      </c>
    </row>
    <row r="1111" spans="1:18" ht="20.100000000000001" customHeight="1" thickTop="1" thickBot="1" x14ac:dyDescent="0.3">
      <c r="A1111" s="109"/>
      <c r="B1111" s="84"/>
      <c r="C1111" s="84"/>
      <c r="D1111" s="115"/>
      <c r="E1111" s="132" cm="1">
        <f t="array" ref="E1111">_xlfn.XLOOKUP(D1111,Tabela2[[#All],[SAP Code]],Tabela2[[#All],[Supplier Name]])</f>
        <v>0</v>
      </c>
      <c r="F1111" s="85"/>
      <c r="G1111" s="120">
        <v>0</v>
      </c>
      <c r="H1111" s="86"/>
      <c r="I1111" s="86">
        <v>0</v>
      </c>
      <c r="J1111" s="87">
        <f t="shared" si="44"/>
        <v>0</v>
      </c>
      <c r="K1111" s="87">
        <f t="shared" si="45"/>
        <v>0</v>
      </c>
      <c r="L1111" s="85"/>
      <c r="M1111" s="85"/>
      <c r="N1111" s="85"/>
      <c r="O1111" s="109"/>
      <c r="P1111" s="88" t="str">
        <f>IF(D:D&gt;800000000,_xlfn.XLOOKUP(B:B,DROPLIST!G:G,DROPLIST!H:H)&amp;RIGHT(C1111,3)&amp;"-"&amp;RIGHT(D1111,5),_xlfn.XLOOKUP(B:B,DROPLIST!G:G,DROPLIST!H:H)&amp;RIGHT(C1111,3)&amp;"-"&amp;_xlfn.XLOOKUP(D:D,Tabela2[SAP Code],Tabela2[Coluna1]))</f>
        <v>-</v>
      </c>
      <c r="Q1111" s="88" t="e">
        <f>_xlfn.XLOOKUP(B:B,DROPLIST!G:G,DROPLIST!H:H) &amp; RIGHT(C1111,3) &amp; "-" &amp; RIGHT(D1111,5) &amp; "-" &amp; IFERROR(LEFT(#REF!, FIND(" ",#REF!)-1),#REF!) &amp; "-" &amp; _xlfn.XLOOKUP(L:L,DROPLIST!D:D,DROPLIST!E:E)</f>
        <v>#REF!</v>
      </c>
      <c r="R1111" s="88" t="str">
        <f>IF(N:N&lt;&gt;"APROVADO","N/A",IF(IFERROR(_xlfn.XLOOKUP(P:P,PROJETOS!A:A,PROJETOS!A:A),"INSERIR ID DE PROJETO")="INSERIR ID DE PROJETO","INSERIR ID DE PROJETO","PROJETO INSERIDO"))</f>
        <v>N/A</v>
      </c>
    </row>
    <row r="1112" spans="1:18" ht="20.100000000000001" customHeight="1" thickTop="1" thickBot="1" x14ac:dyDescent="0.3">
      <c r="A1112" s="109"/>
      <c r="B1112" s="84"/>
      <c r="C1112" s="84"/>
      <c r="D1112" s="115"/>
      <c r="E1112" s="132" cm="1">
        <f t="array" ref="E1112">_xlfn.XLOOKUP(D1112,Tabela2[[#All],[SAP Code]],Tabela2[[#All],[Supplier Name]])</f>
        <v>0</v>
      </c>
      <c r="F1112" s="85"/>
      <c r="G1112" s="120">
        <v>0</v>
      </c>
      <c r="H1112" s="86"/>
      <c r="I1112" s="86">
        <v>0</v>
      </c>
      <c r="J1112" s="87">
        <f t="shared" si="44"/>
        <v>0</v>
      </c>
      <c r="K1112" s="87">
        <f t="shared" si="45"/>
        <v>0</v>
      </c>
      <c r="L1112" s="85"/>
      <c r="M1112" s="85"/>
      <c r="N1112" s="85"/>
      <c r="O1112" s="109"/>
      <c r="P1112" s="88" t="str">
        <f>IF(D:D&gt;800000000,_xlfn.XLOOKUP(B:B,DROPLIST!G:G,DROPLIST!H:H)&amp;RIGHT(C1112,3)&amp;"-"&amp;RIGHT(D1112,5),_xlfn.XLOOKUP(B:B,DROPLIST!G:G,DROPLIST!H:H)&amp;RIGHT(C1112,3)&amp;"-"&amp;_xlfn.XLOOKUP(D:D,Tabela2[SAP Code],Tabela2[Coluna1]))</f>
        <v>-</v>
      </c>
      <c r="Q1112" s="88" t="e">
        <f>_xlfn.XLOOKUP(B:B,DROPLIST!G:G,DROPLIST!H:H) &amp; RIGHT(C1112,3) &amp; "-" &amp; RIGHT(D1112,5) &amp; "-" &amp; IFERROR(LEFT(#REF!, FIND(" ",#REF!)-1),#REF!) &amp; "-" &amp; _xlfn.XLOOKUP(L:L,DROPLIST!D:D,DROPLIST!E:E)</f>
        <v>#REF!</v>
      </c>
      <c r="R1112" s="88" t="str">
        <f>IF(N:N&lt;&gt;"APROVADO","N/A",IF(IFERROR(_xlfn.XLOOKUP(P:P,PROJETOS!A:A,PROJETOS!A:A),"INSERIR ID DE PROJETO")="INSERIR ID DE PROJETO","INSERIR ID DE PROJETO","PROJETO INSERIDO"))</f>
        <v>N/A</v>
      </c>
    </row>
    <row r="1113" spans="1:18" ht="20.100000000000001" customHeight="1" thickTop="1" thickBot="1" x14ac:dyDescent="0.3">
      <c r="A1113" s="109"/>
      <c r="B1113" s="84"/>
      <c r="C1113" s="84"/>
      <c r="D1113" s="115"/>
      <c r="E1113" s="132" cm="1">
        <f t="array" ref="E1113">_xlfn.XLOOKUP(D1113,Tabela2[[#All],[SAP Code]],Tabela2[[#All],[Supplier Name]])</f>
        <v>0</v>
      </c>
      <c r="F1113" s="85"/>
      <c r="G1113" s="120">
        <v>0</v>
      </c>
      <c r="H1113" s="86"/>
      <c r="I1113" s="86">
        <v>0</v>
      </c>
      <c r="J1113" s="87">
        <f t="shared" si="44"/>
        <v>0</v>
      </c>
      <c r="K1113" s="87">
        <f t="shared" si="45"/>
        <v>0</v>
      </c>
      <c r="L1113" s="85"/>
      <c r="M1113" s="85"/>
      <c r="N1113" s="85"/>
      <c r="O1113" s="109"/>
      <c r="P1113" s="88" t="str">
        <f>IF(D:D&gt;800000000,_xlfn.XLOOKUP(B:B,DROPLIST!G:G,DROPLIST!H:H)&amp;RIGHT(C1113,3)&amp;"-"&amp;RIGHT(D1113,5),_xlfn.XLOOKUP(B:B,DROPLIST!G:G,DROPLIST!H:H)&amp;RIGHT(C1113,3)&amp;"-"&amp;_xlfn.XLOOKUP(D:D,Tabela2[SAP Code],Tabela2[Coluna1]))</f>
        <v>-</v>
      </c>
      <c r="Q1113" s="88" t="e">
        <f>_xlfn.XLOOKUP(B:B,DROPLIST!G:G,DROPLIST!H:H) &amp; RIGHT(C1113,3) &amp; "-" &amp; RIGHT(D1113,5) &amp; "-" &amp; IFERROR(LEFT(#REF!, FIND(" ",#REF!)-1),#REF!) &amp; "-" &amp; _xlfn.XLOOKUP(L:L,DROPLIST!D:D,DROPLIST!E:E)</f>
        <v>#REF!</v>
      </c>
      <c r="R1113" s="88" t="str">
        <f>IF(N:N&lt;&gt;"APROVADO","N/A",IF(IFERROR(_xlfn.XLOOKUP(P:P,PROJETOS!A:A,PROJETOS!A:A),"INSERIR ID DE PROJETO")="INSERIR ID DE PROJETO","INSERIR ID DE PROJETO","PROJETO INSERIDO"))</f>
        <v>N/A</v>
      </c>
    </row>
    <row r="1114" spans="1:18" ht="20.100000000000001" customHeight="1" thickTop="1" thickBot="1" x14ac:dyDescent="0.3">
      <c r="A1114" s="109"/>
      <c r="B1114" s="84"/>
      <c r="C1114" s="84"/>
      <c r="D1114" s="115"/>
      <c r="E1114" s="132" cm="1">
        <f t="array" ref="E1114">_xlfn.XLOOKUP(D1114,Tabela2[[#All],[SAP Code]],Tabela2[[#All],[Supplier Name]])</f>
        <v>0</v>
      </c>
      <c r="F1114" s="85"/>
      <c r="G1114" s="120">
        <v>0</v>
      </c>
      <c r="H1114" s="86"/>
      <c r="I1114" s="86">
        <v>0</v>
      </c>
      <c r="J1114" s="87">
        <f t="shared" si="44"/>
        <v>0</v>
      </c>
      <c r="K1114" s="87">
        <f t="shared" si="45"/>
        <v>0</v>
      </c>
      <c r="L1114" s="85"/>
      <c r="M1114" s="85"/>
      <c r="N1114" s="85"/>
      <c r="O1114" s="109"/>
      <c r="P1114" s="88" t="str">
        <f>IF(D:D&gt;800000000,_xlfn.XLOOKUP(B:B,DROPLIST!G:G,DROPLIST!H:H)&amp;RIGHT(C1114,3)&amp;"-"&amp;RIGHT(D1114,5),_xlfn.XLOOKUP(B:B,DROPLIST!G:G,DROPLIST!H:H)&amp;RIGHT(C1114,3)&amp;"-"&amp;_xlfn.XLOOKUP(D:D,Tabela2[SAP Code],Tabela2[Coluna1]))</f>
        <v>-</v>
      </c>
      <c r="Q1114" s="88" t="e">
        <f>_xlfn.XLOOKUP(B:B,DROPLIST!G:G,DROPLIST!H:H) &amp; RIGHT(C1114,3) &amp; "-" &amp; RIGHT(D1114,5) &amp; "-" &amp; IFERROR(LEFT(#REF!, FIND(" ",#REF!)-1),#REF!) &amp; "-" &amp; _xlfn.XLOOKUP(L:L,DROPLIST!D:D,DROPLIST!E:E)</f>
        <v>#REF!</v>
      </c>
      <c r="R1114" s="88" t="str">
        <f>IF(N:N&lt;&gt;"APROVADO","N/A",IF(IFERROR(_xlfn.XLOOKUP(P:P,PROJETOS!A:A,PROJETOS!A:A),"INSERIR ID DE PROJETO")="INSERIR ID DE PROJETO","INSERIR ID DE PROJETO","PROJETO INSERIDO"))</f>
        <v>N/A</v>
      </c>
    </row>
    <row r="1115" spans="1:18" ht="20.100000000000001" customHeight="1" thickTop="1" thickBot="1" x14ac:dyDescent="0.3">
      <c r="A1115" s="109"/>
      <c r="B1115" s="84"/>
      <c r="C1115" s="84"/>
      <c r="D1115" s="115"/>
      <c r="E1115" s="132" cm="1">
        <f t="array" ref="E1115">_xlfn.XLOOKUP(D1115,Tabela2[[#All],[SAP Code]],Tabela2[[#All],[Supplier Name]])</f>
        <v>0</v>
      </c>
      <c r="F1115" s="85"/>
      <c r="G1115" s="120">
        <v>0</v>
      </c>
      <c r="H1115" s="86"/>
      <c r="I1115" s="86">
        <v>0</v>
      </c>
      <c r="J1115" s="87">
        <f t="shared" si="44"/>
        <v>0</v>
      </c>
      <c r="K1115" s="87">
        <f t="shared" si="45"/>
        <v>0</v>
      </c>
      <c r="L1115" s="85"/>
      <c r="M1115" s="85"/>
      <c r="N1115" s="85"/>
      <c r="O1115" s="109"/>
      <c r="P1115" s="88" t="str">
        <f>IF(D:D&gt;800000000,_xlfn.XLOOKUP(B:B,DROPLIST!G:G,DROPLIST!H:H)&amp;RIGHT(C1115,3)&amp;"-"&amp;RIGHT(D1115,5),_xlfn.XLOOKUP(B:B,DROPLIST!G:G,DROPLIST!H:H)&amp;RIGHT(C1115,3)&amp;"-"&amp;_xlfn.XLOOKUP(D:D,Tabela2[SAP Code],Tabela2[Coluna1]))</f>
        <v>-</v>
      </c>
      <c r="Q1115" s="88" t="e">
        <f>_xlfn.XLOOKUP(B:B,DROPLIST!G:G,DROPLIST!H:H) &amp; RIGHT(C1115,3) &amp; "-" &amp; RIGHT(D1115,5) &amp; "-" &amp; IFERROR(LEFT(#REF!, FIND(" ",#REF!)-1),#REF!) &amp; "-" &amp; _xlfn.XLOOKUP(L:L,DROPLIST!D:D,DROPLIST!E:E)</f>
        <v>#REF!</v>
      </c>
      <c r="R1115" s="88" t="str">
        <f>IF(N:N&lt;&gt;"APROVADO","N/A",IF(IFERROR(_xlfn.XLOOKUP(P:P,PROJETOS!A:A,PROJETOS!A:A),"INSERIR ID DE PROJETO")="INSERIR ID DE PROJETO","INSERIR ID DE PROJETO","PROJETO INSERIDO"))</f>
        <v>N/A</v>
      </c>
    </row>
    <row r="1116" spans="1:18" ht="20.100000000000001" customHeight="1" thickTop="1" thickBot="1" x14ac:dyDescent="0.3">
      <c r="A1116" s="109"/>
      <c r="B1116" s="84"/>
      <c r="C1116" s="84"/>
      <c r="D1116" s="115"/>
      <c r="E1116" s="132" cm="1">
        <f t="array" ref="E1116">_xlfn.XLOOKUP(D1116,Tabela2[[#All],[SAP Code]],Tabela2[[#All],[Supplier Name]])</f>
        <v>0</v>
      </c>
      <c r="F1116" s="85"/>
      <c r="G1116" s="120">
        <v>0</v>
      </c>
      <c r="H1116" s="86"/>
      <c r="I1116" s="86">
        <v>0</v>
      </c>
      <c r="J1116" s="87">
        <f t="shared" si="44"/>
        <v>0</v>
      </c>
      <c r="K1116" s="87">
        <f t="shared" si="45"/>
        <v>0</v>
      </c>
      <c r="L1116" s="85"/>
      <c r="M1116" s="85"/>
      <c r="N1116" s="85"/>
      <c r="O1116" s="109"/>
      <c r="P1116" s="88" t="str">
        <f>IF(D:D&gt;800000000,_xlfn.XLOOKUP(B:B,DROPLIST!G:G,DROPLIST!H:H)&amp;RIGHT(C1116,3)&amp;"-"&amp;RIGHT(D1116,5),_xlfn.XLOOKUP(B:B,DROPLIST!G:G,DROPLIST!H:H)&amp;RIGHT(C1116,3)&amp;"-"&amp;_xlfn.XLOOKUP(D:D,Tabela2[SAP Code],Tabela2[Coluna1]))</f>
        <v>-</v>
      </c>
      <c r="Q1116" s="88" t="e">
        <f>_xlfn.XLOOKUP(B:B,DROPLIST!G:G,DROPLIST!H:H) &amp; RIGHT(C1116,3) &amp; "-" &amp; RIGHT(D1116,5) &amp; "-" &amp; IFERROR(LEFT(#REF!, FIND(" ",#REF!)-1),#REF!) &amp; "-" &amp; _xlfn.XLOOKUP(L:L,DROPLIST!D:D,DROPLIST!E:E)</f>
        <v>#REF!</v>
      </c>
      <c r="R1116" s="88" t="str">
        <f>IF(N:N&lt;&gt;"APROVADO","N/A",IF(IFERROR(_xlfn.XLOOKUP(P:P,PROJETOS!A:A,PROJETOS!A:A),"INSERIR ID DE PROJETO")="INSERIR ID DE PROJETO","INSERIR ID DE PROJETO","PROJETO INSERIDO"))</f>
        <v>N/A</v>
      </c>
    </row>
    <row r="1117" spans="1:18" ht="20.100000000000001" customHeight="1" thickTop="1" thickBot="1" x14ac:dyDescent="0.3">
      <c r="A1117" s="109"/>
      <c r="B1117" s="84"/>
      <c r="C1117" s="84"/>
      <c r="D1117" s="115"/>
      <c r="E1117" s="132" cm="1">
        <f t="array" ref="E1117">_xlfn.XLOOKUP(D1117,Tabela2[[#All],[SAP Code]],Tabela2[[#All],[Supplier Name]])</f>
        <v>0</v>
      </c>
      <c r="F1117" s="85"/>
      <c r="G1117" s="120">
        <v>0</v>
      </c>
      <c r="H1117" s="86"/>
      <c r="I1117" s="86">
        <v>0</v>
      </c>
      <c r="J1117" s="87">
        <f t="shared" si="44"/>
        <v>0</v>
      </c>
      <c r="K1117" s="87">
        <f t="shared" si="45"/>
        <v>0</v>
      </c>
      <c r="L1117" s="85"/>
      <c r="M1117" s="85"/>
      <c r="N1117" s="85"/>
      <c r="O1117" s="109"/>
      <c r="P1117" s="88" t="str">
        <f>IF(D:D&gt;800000000,_xlfn.XLOOKUP(B:B,DROPLIST!G:G,DROPLIST!H:H)&amp;RIGHT(C1117,3)&amp;"-"&amp;RIGHT(D1117,5),_xlfn.XLOOKUP(B:B,DROPLIST!G:G,DROPLIST!H:H)&amp;RIGHT(C1117,3)&amp;"-"&amp;_xlfn.XLOOKUP(D:D,Tabela2[SAP Code],Tabela2[Coluna1]))</f>
        <v>-</v>
      </c>
      <c r="Q1117" s="88" t="e">
        <f>_xlfn.XLOOKUP(B:B,DROPLIST!G:G,DROPLIST!H:H) &amp; RIGHT(C1117,3) &amp; "-" &amp; RIGHT(D1117,5) &amp; "-" &amp; IFERROR(LEFT(#REF!, FIND(" ",#REF!)-1),#REF!) &amp; "-" &amp; _xlfn.XLOOKUP(L:L,DROPLIST!D:D,DROPLIST!E:E)</f>
        <v>#REF!</v>
      </c>
      <c r="R1117" s="88" t="str">
        <f>IF(N:N&lt;&gt;"APROVADO","N/A",IF(IFERROR(_xlfn.XLOOKUP(P:P,PROJETOS!A:A,PROJETOS!A:A),"INSERIR ID DE PROJETO")="INSERIR ID DE PROJETO","INSERIR ID DE PROJETO","PROJETO INSERIDO"))</f>
        <v>N/A</v>
      </c>
    </row>
    <row r="1118" spans="1:18" ht="20.100000000000001" customHeight="1" thickTop="1" thickBot="1" x14ac:dyDescent="0.3">
      <c r="A1118" s="109"/>
      <c r="B1118" s="84"/>
      <c r="C1118" s="84"/>
      <c r="D1118" s="115"/>
      <c r="E1118" s="132" cm="1">
        <f t="array" ref="E1118">_xlfn.XLOOKUP(D1118,Tabela2[[#All],[SAP Code]],Tabela2[[#All],[Supplier Name]])</f>
        <v>0</v>
      </c>
      <c r="F1118" s="85"/>
      <c r="G1118" s="120">
        <v>0</v>
      </c>
      <c r="H1118" s="86"/>
      <c r="I1118" s="86">
        <v>0</v>
      </c>
      <c r="J1118" s="87">
        <f t="shared" si="44"/>
        <v>0</v>
      </c>
      <c r="K1118" s="87">
        <f t="shared" si="45"/>
        <v>0</v>
      </c>
      <c r="L1118" s="85"/>
      <c r="M1118" s="85"/>
      <c r="N1118" s="85"/>
      <c r="O1118" s="109"/>
      <c r="P1118" s="88" t="str">
        <f>IF(D:D&gt;800000000,_xlfn.XLOOKUP(B:B,DROPLIST!G:G,DROPLIST!H:H)&amp;RIGHT(C1118,3)&amp;"-"&amp;RIGHT(D1118,5),_xlfn.XLOOKUP(B:B,DROPLIST!G:G,DROPLIST!H:H)&amp;RIGHT(C1118,3)&amp;"-"&amp;_xlfn.XLOOKUP(D:D,Tabela2[SAP Code],Tabela2[Coluna1]))</f>
        <v>-</v>
      </c>
      <c r="Q1118" s="88" t="e">
        <f>_xlfn.XLOOKUP(B:B,DROPLIST!G:G,DROPLIST!H:H) &amp; RIGHT(C1118,3) &amp; "-" &amp; RIGHT(D1118,5) &amp; "-" &amp; IFERROR(LEFT(#REF!, FIND(" ",#REF!)-1),#REF!) &amp; "-" &amp; _xlfn.XLOOKUP(L:L,DROPLIST!D:D,DROPLIST!E:E)</f>
        <v>#REF!</v>
      </c>
      <c r="R1118" s="88" t="str">
        <f>IF(N:N&lt;&gt;"APROVADO","N/A",IF(IFERROR(_xlfn.XLOOKUP(P:P,PROJETOS!A:A,PROJETOS!A:A),"INSERIR ID DE PROJETO")="INSERIR ID DE PROJETO","INSERIR ID DE PROJETO","PROJETO INSERIDO"))</f>
        <v>N/A</v>
      </c>
    </row>
    <row r="1119" spans="1:18" ht="20.100000000000001" customHeight="1" thickTop="1" thickBot="1" x14ac:dyDescent="0.3">
      <c r="A1119" s="109"/>
      <c r="B1119" s="84"/>
      <c r="C1119" s="84"/>
      <c r="D1119" s="115"/>
      <c r="E1119" s="132" cm="1">
        <f t="array" ref="E1119">_xlfn.XLOOKUP(D1119,Tabela2[[#All],[SAP Code]],Tabela2[[#All],[Supplier Name]])</f>
        <v>0</v>
      </c>
      <c r="F1119" s="85"/>
      <c r="G1119" s="120">
        <v>0</v>
      </c>
      <c r="H1119" s="86"/>
      <c r="I1119" s="86">
        <v>0</v>
      </c>
      <c r="J1119" s="87">
        <f t="shared" si="44"/>
        <v>0</v>
      </c>
      <c r="K1119" s="87">
        <f t="shared" si="45"/>
        <v>0</v>
      </c>
      <c r="L1119" s="85"/>
      <c r="M1119" s="85"/>
      <c r="N1119" s="85"/>
      <c r="O1119" s="109"/>
      <c r="P1119" s="88" t="str">
        <f>IF(D:D&gt;800000000,_xlfn.XLOOKUP(B:B,DROPLIST!G:G,DROPLIST!H:H)&amp;RIGHT(C1119,3)&amp;"-"&amp;RIGHT(D1119,5),_xlfn.XLOOKUP(B:B,DROPLIST!G:G,DROPLIST!H:H)&amp;RIGHT(C1119,3)&amp;"-"&amp;_xlfn.XLOOKUP(D:D,Tabela2[SAP Code],Tabela2[Coluna1]))</f>
        <v>-</v>
      </c>
      <c r="Q1119" s="88" t="e">
        <f>_xlfn.XLOOKUP(B:B,DROPLIST!G:G,DROPLIST!H:H) &amp; RIGHT(C1119,3) &amp; "-" &amp; RIGHT(D1119,5) &amp; "-" &amp; IFERROR(LEFT(#REF!, FIND(" ",#REF!)-1),#REF!) &amp; "-" &amp; _xlfn.XLOOKUP(L:L,DROPLIST!D:D,DROPLIST!E:E)</f>
        <v>#REF!</v>
      </c>
      <c r="R1119" s="88" t="str">
        <f>IF(N:N&lt;&gt;"APROVADO","N/A",IF(IFERROR(_xlfn.XLOOKUP(P:P,PROJETOS!A:A,PROJETOS!A:A),"INSERIR ID DE PROJETO")="INSERIR ID DE PROJETO","INSERIR ID DE PROJETO","PROJETO INSERIDO"))</f>
        <v>N/A</v>
      </c>
    </row>
    <row r="1120" spans="1:18" ht="20.100000000000001" customHeight="1" thickTop="1" thickBot="1" x14ac:dyDescent="0.3">
      <c r="A1120" s="109"/>
      <c r="B1120" s="84"/>
      <c r="C1120" s="84"/>
      <c r="D1120" s="115"/>
      <c r="E1120" s="132" cm="1">
        <f t="array" ref="E1120">_xlfn.XLOOKUP(D1120,Tabela2[[#All],[SAP Code]],Tabela2[[#All],[Supplier Name]])</f>
        <v>0</v>
      </c>
      <c r="F1120" s="85"/>
      <c r="G1120" s="120">
        <v>0</v>
      </c>
      <c r="H1120" s="86"/>
      <c r="I1120" s="86">
        <v>0</v>
      </c>
      <c r="J1120" s="87">
        <f t="shared" si="44"/>
        <v>0</v>
      </c>
      <c r="K1120" s="87">
        <f t="shared" si="45"/>
        <v>0</v>
      </c>
      <c r="L1120" s="85"/>
      <c r="M1120" s="85"/>
      <c r="N1120" s="85"/>
      <c r="O1120" s="109"/>
      <c r="P1120" s="88" t="str">
        <f>IF(D:D&gt;800000000,_xlfn.XLOOKUP(B:B,DROPLIST!G:G,DROPLIST!H:H)&amp;RIGHT(C1120,3)&amp;"-"&amp;RIGHT(D1120,5),_xlfn.XLOOKUP(B:B,DROPLIST!G:G,DROPLIST!H:H)&amp;RIGHT(C1120,3)&amp;"-"&amp;_xlfn.XLOOKUP(D:D,Tabela2[SAP Code],Tabela2[Coluna1]))</f>
        <v>-</v>
      </c>
      <c r="Q1120" s="88" t="e">
        <f>_xlfn.XLOOKUP(B:B,DROPLIST!G:G,DROPLIST!H:H) &amp; RIGHT(C1120,3) &amp; "-" &amp; RIGHT(D1120,5) &amp; "-" &amp; IFERROR(LEFT(#REF!, FIND(" ",#REF!)-1),#REF!) &amp; "-" &amp; _xlfn.XLOOKUP(L:L,DROPLIST!D:D,DROPLIST!E:E)</f>
        <v>#REF!</v>
      </c>
      <c r="R1120" s="88" t="str">
        <f>IF(N:N&lt;&gt;"APROVADO","N/A",IF(IFERROR(_xlfn.XLOOKUP(P:P,PROJETOS!A:A,PROJETOS!A:A),"INSERIR ID DE PROJETO")="INSERIR ID DE PROJETO","INSERIR ID DE PROJETO","PROJETO INSERIDO"))</f>
        <v>N/A</v>
      </c>
    </row>
    <row r="1121" spans="1:18" ht="20.100000000000001" customHeight="1" thickTop="1" thickBot="1" x14ac:dyDescent="0.3">
      <c r="A1121" s="109"/>
      <c r="B1121" s="84"/>
      <c r="C1121" s="84"/>
      <c r="D1121" s="115"/>
      <c r="E1121" s="132" cm="1">
        <f t="array" ref="E1121">_xlfn.XLOOKUP(D1121,Tabela2[[#All],[SAP Code]],Tabela2[[#All],[Supplier Name]])</f>
        <v>0</v>
      </c>
      <c r="F1121" s="85"/>
      <c r="G1121" s="120">
        <v>0</v>
      </c>
      <c r="H1121" s="86"/>
      <c r="I1121" s="86">
        <v>0</v>
      </c>
      <c r="J1121" s="87">
        <f t="shared" si="44"/>
        <v>0</v>
      </c>
      <c r="K1121" s="87">
        <f t="shared" si="45"/>
        <v>0</v>
      </c>
      <c r="L1121" s="85"/>
      <c r="M1121" s="85"/>
      <c r="N1121" s="85"/>
      <c r="O1121" s="109"/>
      <c r="P1121" s="88" t="str">
        <f>IF(D:D&gt;800000000,_xlfn.XLOOKUP(B:B,DROPLIST!G:G,DROPLIST!H:H)&amp;RIGHT(C1121,3)&amp;"-"&amp;RIGHT(D1121,5),_xlfn.XLOOKUP(B:B,DROPLIST!G:G,DROPLIST!H:H)&amp;RIGHT(C1121,3)&amp;"-"&amp;_xlfn.XLOOKUP(D:D,Tabela2[SAP Code],Tabela2[Coluna1]))</f>
        <v>-</v>
      </c>
      <c r="Q1121" s="88" t="e">
        <f>_xlfn.XLOOKUP(B:B,DROPLIST!G:G,DROPLIST!H:H) &amp; RIGHT(C1121,3) &amp; "-" &amp; RIGHT(D1121,5) &amp; "-" &amp; IFERROR(LEFT(#REF!, FIND(" ",#REF!)-1),#REF!) &amp; "-" &amp; _xlfn.XLOOKUP(L:L,DROPLIST!D:D,DROPLIST!E:E)</f>
        <v>#REF!</v>
      </c>
      <c r="R1121" s="88" t="str">
        <f>IF(N:N&lt;&gt;"APROVADO","N/A",IF(IFERROR(_xlfn.XLOOKUP(P:P,PROJETOS!A:A,PROJETOS!A:A),"INSERIR ID DE PROJETO")="INSERIR ID DE PROJETO","INSERIR ID DE PROJETO","PROJETO INSERIDO"))</f>
        <v>N/A</v>
      </c>
    </row>
    <row r="1122" spans="1:18" ht="20.100000000000001" customHeight="1" thickTop="1" thickBot="1" x14ac:dyDescent="0.3">
      <c r="A1122" s="109"/>
      <c r="B1122" s="84"/>
      <c r="C1122" s="84"/>
      <c r="D1122" s="115"/>
      <c r="E1122" s="132" cm="1">
        <f t="array" ref="E1122">_xlfn.XLOOKUP(D1122,Tabela2[[#All],[SAP Code]],Tabela2[[#All],[Supplier Name]])</f>
        <v>0</v>
      </c>
      <c r="F1122" s="85"/>
      <c r="G1122" s="120">
        <v>0</v>
      </c>
      <c r="H1122" s="86"/>
      <c r="I1122" s="86">
        <v>0</v>
      </c>
      <c r="J1122" s="87">
        <f t="shared" si="44"/>
        <v>0</v>
      </c>
      <c r="K1122" s="87">
        <f t="shared" si="45"/>
        <v>0</v>
      </c>
      <c r="L1122" s="85"/>
      <c r="M1122" s="85"/>
      <c r="N1122" s="85"/>
      <c r="O1122" s="109"/>
      <c r="P1122" s="88" t="str">
        <f>IF(D:D&gt;800000000,_xlfn.XLOOKUP(B:B,DROPLIST!G:G,DROPLIST!H:H)&amp;RIGHT(C1122,3)&amp;"-"&amp;RIGHT(D1122,5),_xlfn.XLOOKUP(B:B,DROPLIST!G:G,DROPLIST!H:H)&amp;RIGHT(C1122,3)&amp;"-"&amp;_xlfn.XLOOKUP(D:D,Tabela2[SAP Code],Tabela2[Coluna1]))</f>
        <v>-</v>
      </c>
      <c r="Q1122" s="88" t="e">
        <f>_xlfn.XLOOKUP(B:B,DROPLIST!G:G,DROPLIST!H:H) &amp; RIGHT(C1122,3) &amp; "-" &amp; RIGHT(D1122,5) &amp; "-" &amp; IFERROR(LEFT(#REF!, FIND(" ",#REF!)-1),#REF!) &amp; "-" &amp; _xlfn.XLOOKUP(L:L,DROPLIST!D:D,DROPLIST!E:E)</f>
        <v>#REF!</v>
      </c>
      <c r="R1122" s="88" t="str">
        <f>IF(N:N&lt;&gt;"APROVADO","N/A",IF(IFERROR(_xlfn.XLOOKUP(P:P,PROJETOS!A:A,PROJETOS!A:A),"INSERIR ID DE PROJETO")="INSERIR ID DE PROJETO","INSERIR ID DE PROJETO","PROJETO INSERIDO"))</f>
        <v>N/A</v>
      </c>
    </row>
    <row r="1123" spans="1:18" ht="20.100000000000001" customHeight="1" thickTop="1" thickBot="1" x14ac:dyDescent="0.3">
      <c r="A1123" s="109"/>
      <c r="B1123" s="84"/>
      <c r="C1123" s="84"/>
      <c r="D1123" s="115"/>
      <c r="E1123" s="132" cm="1">
        <f t="array" ref="E1123">_xlfn.XLOOKUP(D1123,Tabela2[[#All],[SAP Code]],Tabela2[[#All],[Supplier Name]])</f>
        <v>0</v>
      </c>
      <c r="F1123" s="85"/>
      <c r="G1123" s="120">
        <v>0</v>
      </c>
      <c r="H1123" s="86"/>
      <c r="I1123" s="86">
        <v>0</v>
      </c>
      <c r="J1123" s="87">
        <f t="shared" si="44"/>
        <v>0</v>
      </c>
      <c r="K1123" s="87">
        <f t="shared" si="45"/>
        <v>0</v>
      </c>
      <c r="L1123" s="85"/>
      <c r="M1123" s="85"/>
      <c r="N1123" s="85"/>
      <c r="O1123" s="109"/>
      <c r="P1123" s="88" t="str">
        <f>IF(D:D&gt;800000000,_xlfn.XLOOKUP(B:B,DROPLIST!G:G,DROPLIST!H:H)&amp;RIGHT(C1123,3)&amp;"-"&amp;RIGHT(D1123,5),_xlfn.XLOOKUP(B:B,DROPLIST!G:G,DROPLIST!H:H)&amp;RIGHT(C1123,3)&amp;"-"&amp;_xlfn.XLOOKUP(D:D,Tabela2[SAP Code],Tabela2[Coluna1]))</f>
        <v>-</v>
      </c>
      <c r="Q1123" s="88" t="e">
        <f>_xlfn.XLOOKUP(B:B,DROPLIST!G:G,DROPLIST!H:H) &amp; RIGHT(C1123,3) &amp; "-" &amp; RIGHT(D1123,5) &amp; "-" &amp; IFERROR(LEFT(#REF!, FIND(" ",#REF!)-1),#REF!) &amp; "-" &amp; _xlfn.XLOOKUP(L:L,DROPLIST!D:D,DROPLIST!E:E)</f>
        <v>#REF!</v>
      </c>
      <c r="R1123" s="88" t="str">
        <f>IF(N:N&lt;&gt;"APROVADO","N/A",IF(IFERROR(_xlfn.XLOOKUP(P:P,PROJETOS!A:A,PROJETOS!A:A),"INSERIR ID DE PROJETO")="INSERIR ID DE PROJETO","INSERIR ID DE PROJETO","PROJETO INSERIDO"))</f>
        <v>N/A</v>
      </c>
    </row>
    <row r="1124" spans="1:18" ht="20.100000000000001" customHeight="1" thickTop="1" thickBot="1" x14ac:dyDescent="0.3">
      <c r="A1124" s="109"/>
      <c r="B1124" s="84"/>
      <c r="C1124" s="84"/>
      <c r="D1124" s="115"/>
      <c r="E1124" s="132" cm="1">
        <f t="array" ref="E1124">_xlfn.XLOOKUP(D1124,Tabela2[[#All],[SAP Code]],Tabela2[[#All],[Supplier Name]])</f>
        <v>0</v>
      </c>
      <c r="F1124" s="85"/>
      <c r="G1124" s="120">
        <v>0</v>
      </c>
      <c r="H1124" s="86"/>
      <c r="I1124" s="86">
        <v>0</v>
      </c>
      <c r="J1124" s="87">
        <f t="shared" si="44"/>
        <v>0</v>
      </c>
      <c r="K1124" s="87">
        <f t="shared" si="45"/>
        <v>0</v>
      </c>
      <c r="L1124" s="85"/>
      <c r="M1124" s="85"/>
      <c r="N1124" s="85"/>
      <c r="O1124" s="109"/>
      <c r="P1124" s="88" t="str">
        <f>IF(D:D&gt;800000000,_xlfn.XLOOKUP(B:B,DROPLIST!G:G,DROPLIST!H:H)&amp;RIGHT(C1124,3)&amp;"-"&amp;RIGHT(D1124,5),_xlfn.XLOOKUP(B:B,DROPLIST!G:G,DROPLIST!H:H)&amp;RIGHT(C1124,3)&amp;"-"&amp;_xlfn.XLOOKUP(D:D,Tabela2[SAP Code],Tabela2[Coluna1]))</f>
        <v>-</v>
      </c>
      <c r="Q1124" s="88" t="e">
        <f>_xlfn.XLOOKUP(B:B,DROPLIST!G:G,DROPLIST!H:H) &amp; RIGHT(C1124,3) &amp; "-" &amp; RIGHT(D1124,5) &amp; "-" &amp; IFERROR(LEFT(#REF!, FIND(" ",#REF!)-1),#REF!) &amp; "-" &amp; _xlfn.XLOOKUP(L:L,DROPLIST!D:D,DROPLIST!E:E)</f>
        <v>#REF!</v>
      </c>
      <c r="R1124" s="88" t="str">
        <f>IF(N:N&lt;&gt;"APROVADO","N/A",IF(IFERROR(_xlfn.XLOOKUP(P:P,PROJETOS!A:A,PROJETOS!A:A),"INSERIR ID DE PROJETO")="INSERIR ID DE PROJETO","INSERIR ID DE PROJETO","PROJETO INSERIDO"))</f>
        <v>N/A</v>
      </c>
    </row>
    <row r="1125" spans="1:18" ht="20.100000000000001" customHeight="1" thickTop="1" thickBot="1" x14ac:dyDescent="0.3">
      <c r="A1125" s="109"/>
      <c r="B1125" s="84"/>
      <c r="C1125" s="84"/>
      <c r="D1125" s="115"/>
      <c r="E1125" s="132" cm="1">
        <f t="array" ref="E1125">_xlfn.XLOOKUP(D1125,Tabela2[[#All],[SAP Code]],Tabela2[[#All],[Supplier Name]])</f>
        <v>0</v>
      </c>
      <c r="F1125" s="85"/>
      <c r="G1125" s="120">
        <v>0</v>
      </c>
      <c r="H1125" s="86"/>
      <c r="I1125" s="86">
        <v>0</v>
      </c>
      <c r="J1125" s="87">
        <f t="shared" si="44"/>
        <v>0</v>
      </c>
      <c r="K1125" s="87">
        <f t="shared" si="45"/>
        <v>0</v>
      </c>
      <c r="L1125" s="85"/>
      <c r="M1125" s="85"/>
      <c r="N1125" s="85"/>
      <c r="O1125" s="109"/>
      <c r="P1125" s="88" t="str">
        <f>IF(D:D&gt;800000000,_xlfn.XLOOKUP(B:B,DROPLIST!G:G,DROPLIST!H:H)&amp;RIGHT(C1125,3)&amp;"-"&amp;RIGHT(D1125,5),_xlfn.XLOOKUP(B:B,DROPLIST!G:G,DROPLIST!H:H)&amp;RIGHT(C1125,3)&amp;"-"&amp;_xlfn.XLOOKUP(D:D,Tabela2[SAP Code],Tabela2[Coluna1]))</f>
        <v>-</v>
      </c>
      <c r="Q1125" s="88" t="e">
        <f>_xlfn.XLOOKUP(B:B,DROPLIST!G:G,DROPLIST!H:H) &amp; RIGHT(C1125,3) &amp; "-" &amp; RIGHT(D1125,5) &amp; "-" &amp; IFERROR(LEFT(#REF!, FIND(" ",#REF!)-1),#REF!) &amp; "-" &amp; _xlfn.XLOOKUP(L:L,DROPLIST!D:D,DROPLIST!E:E)</f>
        <v>#REF!</v>
      </c>
      <c r="R1125" s="88" t="str">
        <f>IF(N:N&lt;&gt;"APROVADO","N/A",IF(IFERROR(_xlfn.XLOOKUP(P:P,PROJETOS!A:A,PROJETOS!A:A),"INSERIR ID DE PROJETO")="INSERIR ID DE PROJETO","INSERIR ID DE PROJETO","PROJETO INSERIDO"))</f>
        <v>N/A</v>
      </c>
    </row>
    <row r="1126" spans="1:18" ht="20.100000000000001" customHeight="1" thickTop="1" thickBot="1" x14ac:dyDescent="0.3">
      <c r="A1126" s="109"/>
      <c r="B1126" s="84"/>
      <c r="C1126" s="84"/>
      <c r="D1126" s="115"/>
      <c r="E1126" s="132" cm="1">
        <f t="array" ref="E1126">_xlfn.XLOOKUP(D1126,Tabela2[[#All],[SAP Code]],Tabela2[[#All],[Supplier Name]])</f>
        <v>0</v>
      </c>
      <c r="F1126" s="85"/>
      <c r="G1126" s="120">
        <v>0</v>
      </c>
      <c r="H1126" s="86"/>
      <c r="I1126" s="86">
        <v>0</v>
      </c>
      <c r="J1126" s="87">
        <f t="shared" si="44"/>
        <v>0</v>
      </c>
      <c r="K1126" s="87">
        <f t="shared" si="45"/>
        <v>0</v>
      </c>
      <c r="L1126" s="85"/>
      <c r="M1126" s="85"/>
      <c r="N1126" s="85"/>
      <c r="O1126" s="109"/>
      <c r="P1126" s="88" t="str">
        <f>IF(D:D&gt;800000000,_xlfn.XLOOKUP(B:B,DROPLIST!G:G,DROPLIST!H:H)&amp;RIGHT(C1126,3)&amp;"-"&amp;RIGHT(D1126,5),_xlfn.XLOOKUP(B:B,DROPLIST!G:G,DROPLIST!H:H)&amp;RIGHT(C1126,3)&amp;"-"&amp;_xlfn.XLOOKUP(D:D,Tabela2[SAP Code],Tabela2[Coluna1]))</f>
        <v>-</v>
      </c>
      <c r="Q1126" s="88" t="e">
        <f>_xlfn.XLOOKUP(B:B,DROPLIST!G:G,DROPLIST!H:H) &amp; RIGHT(C1126,3) &amp; "-" &amp; RIGHT(D1126,5) &amp; "-" &amp; IFERROR(LEFT(#REF!, FIND(" ",#REF!)-1),#REF!) &amp; "-" &amp; _xlfn.XLOOKUP(L:L,DROPLIST!D:D,DROPLIST!E:E)</f>
        <v>#REF!</v>
      </c>
      <c r="R1126" s="88" t="str">
        <f>IF(N:N&lt;&gt;"APROVADO","N/A",IF(IFERROR(_xlfn.XLOOKUP(P:P,PROJETOS!A:A,PROJETOS!A:A),"INSERIR ID DE PROJETO")="INSERIR ID DE PROJETO","INSERIR ID DE PROJETO","PROJETO INSERIDO"))</f>
        <v>N/A</v>
      </c>
    </row>
    <row r="1127" spans="1:18" ht="20.100000000000001" customHeight="1" thickTop="1" thickBot="1" x14ac:dyDescent="0.3">
      <c r="A1127" s="109"/>
      <c r="B1127" s="84"/>
      <c r="C1127" s="84"/>
      <c r="D1127" s="115"/>
      <c r="E1127" s="132" cm="1">
        <f t="array" ref="E1127">_xlfn.XLOOKUP(D1127,Tabela2[[#All],[SAP Code]],Tabela2[[#All],[Supplier Name]])</f>
        <v>0</v>
      </c>
      <c r="F1127" s="85"/>
      <c r="G1127" s="120">
        <v>0</v>
      </c>
      <c r="H1127" s="86"/>
      <c r="I1127" s="86">
        <v>0</v>
      </c>
      <c r="J1127" s="87">
        <f t="shared" si="44"/>
        <v>0</v>
      </c>
      <c r="K1127" s="87">
        <f t="shared" si="45"/>
        <v>0</v>
      </c>
      <c r="L1127" s="85"/>
      <c r="M1127" s="85"/>
      <c r="N1127" s="85"/>
      <c r="O1127" s="109"/>
      <c r="P1127" s="88" t="str">
        <f>IF(D:D&gt;800000000,_xlfn.XLOOKUP(B:B,DROPLIST!G:G,DROPLIST!H:H)&amp;RIGHT(C1127,3)&amp;"-"&amp;RIGHT(D1127,5),_xlfn.XLOOKUP(B:B,DROPLIST!G:G,DROPLIST!H:H)&amp;RIGHT(C1127,3)&amp;"-"&amp;_xlfn.XLOOKUP(D:D,Tabela2[SAP Code],Tabela2[Coluna1]))</f>
        <v>-</v>
      </c>
      <c r="Q1127" s="88" t="e">
        <f>_xlfn.XLOOKUP(B:B,DROPLIST!G:G,DROPLIST!H:H) &amp; RIGHT(C1127,3) &amp; "-" &amp; RIGHT(D1127,5) &amp; "-" &amp; IFERROR(LEFT(#REF!, FIND(" ",#REF!)-1),#REF!) &amp; "-" &amp; _xlfn.XLOOKUP(L:L,DROPLIST!D:D,DROPLIST!E:E)</f>
        <v>#REF!</v>
      </c>
      <c r="R1127" s="88" t="str">
        <f>IF(N:N&lt;&gt;"APROVADO","N/A",IF(IFERROR(_xlfn.XLOOKUP(P:P,PROJETOS!A:A,PROJETOS!A:A),"INSERIR ID DE PROJETO")="INSERIR ID DE PROJETO","INSERIR ID DE PROJETO","PROJETO INSERIDO"))</f>
        <v>N/A</v>
      </c>
    </row>
    <row r="1128" spans="1:18" ht="20.100000000000001" customHeight="1" thickTop="1" thickBot="1" x14ac:dyDescent="0.3">
      <c r="A1128" s="109"/>
      <c r="B1128" s="84"/>
      <c r="C1128" s="84"/>
      <c r="D1128" s="115"/>
      <c r="E1128" s="132" cm="1">
        <f t="array" ref="E1128">_xlfn.XLOOKUP(D1128,Tabela2[[#All],[SAP Code]],Tabela2[[#All],[Supplier Name]])</f>
        <v>0</v>
      </c>
      <c r="F1128" s="85"/>
      <c r="G1128" s="120">
        <v>0</v>
      </c>
      <c r="H1128" s="86"/>
      <c r="I1128" s="86">
        <v>0</v>
      </c>
      <c r="J1128" s="87">
        <f t="shared" si="44"/>
        <v>0</v>
      </c>
      <c r="K1128" s="87">
        <f t="shared" si="45"/>
        <v>0</v>
      </c>
      <c r="L1128" s="85"/>
      <c r="M1128" s="85"/>
      <c r="N1128" s="85"/>
      <c r="O1128" s="109"/>
      <c r="P1128" s="88" t="str">
        <f>IF(D:D&gt;800000000,_xlfn.XLOOKUP(B:B,DROPLIST!G:G,DROPLIST!H:H)&amp;RIGHT(C1128,3)&amp;"-"&amp;RIGHT(D1128,5),_xlfn.XLOOKUP(B:B,DROPLIST!G:G,DROPLIST!H:H)&amp;RIGHT(C1128,3)&amp;"-"&amp;_xlfn.XLOOKUP(D:D,Tabela2[SAP Code],Tabela2[Coluna1]))</f>
        <v>-</v>
      </c>
      <c r="Q1128" s="88" t="e">
        <f>_xlfn.XLOOKUP(B:B,DROPLIST!G:G,DROPLIST!H:H) &amp; RIGHT(C1128,3) &amp; "-" &amp; RIGHT(D1128,5) &amp; "-" &amp; IFERROR(LEFT(#REF!, FIND(" ",#REF!)-1),#REF!) &amp; "-" &amp; _xlfn.XLOOKUP(L:L,DROPLIST!D:D,DROPLIST!E:E)</f>
        <v>#REF!</v>
      </c>
      <c r="R1128" s="88" t="str">
        <f>IF(N:N&lt;&gt;"APROVADO","N/A",IF(IFERROR(_xlfn.XLOOKUP(P:P,PROJETOS!A:A,PROJETOS!A:A),"INSERIR ID DE PROJETO")="INSERIR ID DE PROJETO","INSERIR ID DE PROJETO","PROJETO INSERIDO"))</f>
        <v>N/A</v>
      </c>
    </row>
    <row r="1129" spans="1:18" ht="20.100000000000001" customHeight="1" thickTop="1" thickBot="1" x14ac:dyDescent="0.3">
      <c r="A1129" s="109"/>
      <c r="B1129" s="84"/>
      <c r="C1129" s="84"/>
      <c r="D1129" s="115"/>
      <c r="E1129" s="132" cm="1">
        <f t="array" ref="E1129">_xlfn.XLOOKUP(D1129,Tabela2[[#All],[SAP Code]],Tabela2[[#All],[Supplier Name]])</f>
        <v>0</v>
      </c>
      <c r="F1129" s="85"/>
      <c r="G1129" s="120">
        <v>0</v>
      </c>
      <c r="H1129" s="86"/>
      <c r="I1129" s="86">
        <v>0</v>
      </c>
      <c r="J1129" s="87">
        <f t="shared" si="44"/>
        <v>0</v>
      </c>
      <c r="K1129" s="87">
        <f t="shared" si="45"/>
        <v>0</v>
      </c>
      <c r="L1129" s="85"/>
      <c r="M1129" s="85"/>
      <c r="N1129" s="85"/>
      <c r="O1129" s="109"/>
      <c r="P1129" s="88" t="str">
        <f>IF(D:D&gt;800000000,_xlfn.XLOOKUP(B:B,DROPLIST!G:G,DROPLIST!H:H)&amp;RIGHT(C1129,3)&amp;"-"&amp;RIGHT(D1129,5),_xlfn.XLOOKUP(B:B,DROPLIST!G:G,DROPLIST!H:H)&amp;RIGHT(C1129,3)&amp;"-"&amp;_xlfn.XLOOKUP(D:D,Tabela2[SAP Code],Tabela2[Coluna1]))</f>
        <v>-</v>
      </c>
      <c r="Q1129" s="88" t="e">
        <f>_xlfn.XLOOKUP(B:B,DROPLIST!G:G,DROPLIST!H:H) &amp; RIGHT(C1129,3) &amp; "-" &amp; RIGHT(D1129,5) &amp; "-" &amp; IFERROR(LEFT(#REF!, FIND(" ",#REF!)-1),#REF!) &amp; "-" &amp; _xlfn.XLOOKUP(L:L,DROPLIST!D:D,DROPLIST!E:E)</f>
        <v>#REF!</v>
      </c>
      <c r="R1129" s="88" t="str">
        <f>IF(N:N&lt;&gt;"APROVADO","N/A",IF(IFERROR(_xlfn.XLOOKUP(P:P,PROJETOS!A:A,PROJETOS!A:A),"INSERIR ID DE PROJETO")="INSERIR ID DE PROJETO","INSERIR ID DE PROJETO","PROJETO INSERIDO"))</f>
        <v>N/A</v>
      </c>
    </row>
    <row r="1130" spans="1:18" ht="20.100000000000001" customHeight="1" thickTop="1" thickBot="1" x14ac:dyDescent="0.3">
      <c r="A1130" s="109"/>
      <c r="B1130" s="84"/>
      <c r="C1130" s="84"/>
      <c r="D1130" s="115"/>
      <c r="E1130" s="132" cm="1">
        <f t="array" ref="E1130">_xlfn.XLOOKUP(D1130,Tabela2[[#All],[SAP Code]],Tabela2[[#All],[Supplier Name]])</f>
        <v>0</v>
      </c>
      <c r="F1130" s="85"/>
      <c r="G1130" s="120">
        <v>0</v>
      </c>
      <c r="H1130" s="86"/>
      <c r="I1130" s="86">
        <v>0</v>
      </c>
      <c r="J1130" s="87">
        <f t="shared" si="44"/>
        <v>0</v>
      </c>
      <c r="K1130" s="87">
        <f t="shared" si="45"/>
        <v>0</v>
      </c>
      <c r="L1130" s="85"/>
      <c r="M1130" s="85"/>
      <c r="N1130" s="85"/>
      <c r="O1130" s="109"/>
      <c r="P1130" s="88" t="str">
        <f>IF(D:D&gt;800000000,_xlfn.XLOOKUP(B:B,DROPLIST!G:G,DROPLIST!H:H)&amp;RIGHT(C1130,3)&amp;"-"&amp;RIGHT(D1130,5),_xlfn.XLOOKUP(B:B,DROPLIST!G:G,DROPLIST!H:H)&amp;RIGHT(C1130,3)&amp;"-"&amp;_xlfn.XLOOKUP(D:D,Tabela2[SAP Code],Tabela2[Coluna1]))</f>
        <v>-</v>
      </c>
      <c r="Q1130" s="88" t="e">
        <f>_xlfn.XLOOKUP(B:B,DROPLIST!G:G,DROPLIST!H:H) &amp; RIGHT(C1130,3) &amp; "-" &amp; RIGHT(D1130,5) &amp; "-" &amp; IFERROR(LEFT(#REF!, FIND(" ",#REF!)-1),#REF!) &amp; "-" &amp; _xlfn.XLOOKUP(L:L,DROPLIST!D:D,DROPLIST!E:E)</f>
        <v>#REF!</v>
      </c>
      <c r="R1130" s="88" t="str">
        <f>IF(N:N&lt;&gt;"APROVADO","N/A",IF(IFERROR(_xlfn.XLOOKUP(P:P,PROJETOS!A:A,PROJETOS!A:A),"INSERIR ID DE PROJETO")="INSERIR ID DE PROJETO","INSERIR ID DE PROJETO","PROJETO INSERIDO"))</f>
        <v>N/A</v>
      </c>
    </row>
    <row r="1131" spans="1:18" ht="20.100000000000001" customHeight="1" thickTop="1" thickBot="1" x14ac:dyDescent="0.3">
      <c r="A1131" s="109"/>
      <c r="B1131" s="84"/>
      <c r="C1131" s="84"/>
      <c r="D1131" s="115"/>
      <c r="E1131" s="132" cm="1">
        <f t="array" ref="E1131">_xlfn.XLOOKUP(D1131,Tabela2[[#All],[SAP Code]],Tabela2[[#All],[Supplier Name]])</f>
        <v>0</v>
      </c>
      <c r="F1131" s="85"/>
      <c r="G1131" s="120">
        <v>0</v>
      </c>
      <c r="H1131" s="86"/>
      <c r="I1131" s="86">
        <v>0</v>
      </c>
      <c r="J1131" s="87">
        <f t="shared" si="44"/>
        <v>0</v>
      </c>
      <c r="K1131" s="87">
        <f t="shared" si="45"/>
        <v>0</v>
      </c>
      <c r="L1131" s="85"/>
      <c r="M1131" s="85"/>
      <c r="N1131" s="85"/>
      <c r="O1131" s="109"/>
      <c r="P1131" s="88" t="str">
        <f>IF(D:D&gt;800000000,_xlfn.XLOOKUP(B:B,DROPLIST!G:G,DROPLIST!H:H)&amp;RIGHT(C1131,3)&amp;"-"&amp;RIGHT(D1131,5),_xlfn.XLOOKUP(B:B,DROPLIST!G:G,DROPLIST!H:H)&amp;RIGHT(C1131,3)&amp;"-"&amp;_xlfn.XLOOKUP(D:D,Tabela2[SAP Code],Tabela2[Coluna1]))</f>
        <v>-</v>
      </c>
      <c r="Q1131" s="88" t="e">
        <f>_xlfn.XLOOKUP(B:B,DROPLIST!G:G,DROPLIST!H:H) &amp; RIGHT(C1131,3) &amp; "-" &amp; RIGHT(D1131,5) &amp; "-" &amp; IFERROR(LEFT(#REF!, FIND(" ",#REF!)-1),#REF!) &amp; "-" &amp; _xlfn.XLOOKUP(L:L,DROPLIST!D:D,DROPLIST!E:E)</f>
        <v>#REF!</v>
      </c>
      <c r="R1131" s="88" t="str">
        <f>IF(N:N&lt;&gt;"APROVADO","N/A",IF(IFERROR(_xlfn.XLOOKUP(P:P,PROJETOS!A:A,PROJETOS!A:A),"INSERIR ID DE PROJETO")="INSERIR ID DE PROJETO","INSERIR ID DE PROJETO","PROJETO INSERIDO"))</f>
        <v>N/A</v>
      </c>
    </row>
    <row r="1132" spans="1:18" ht="20.100000000000001" customHeight="1" thickTop="1" thickBot="1" x14ac:dyDescent="0.3">
      <c r="A1132" s="109"/>
      <c r="B1132" s="84"/>
      <c r="C1132" s="84"/>
      <c r="D1132" s="115"/>
      <c r="E1132" s="132" cm="1">
        <f t="array" ref="E1132">_xlfn.XLOOKUP(D1132,Tabela2[[#All],[SAP Code]],Tabela2[[#All],[Supplier Name]])</f>
        <v>0</v>
      </c>
      <c r="F1132" s="85"/>
      <c r="G1132" s="120">
        <v>0</v>
      </c>
      <c r="H1132" s="86"/>
      <c r="I1132" s="86">
        <v>0</v>
      </c>
      <c r="J1132" s="87">
        <f t="shared" si="44"/>
        <v>0</v>
      </c>
      <c r="K1132" s="87">
        <f t="shared" si="45"/>
        <v>0</v>
      </c>
      <c r="L1132" s="85"/>
      <c r="M1132" s="85"/>
      <c r="N1132" s="85"/>
      <c r="O1132" s="109"/>
      <c r="P1132" s="88" t="str">
        <f>IF(D:D&gt;800000000,_xlfn.XLOOKUP(B:B,DROPLIST!G:G,DROPLIST!H:H)&amp;RIGHT(C1132,3)&amp;"-"&amp;RIGHT(D1132,5),_xlfn.XLOOKUP(B:B,DROPLIST!G:G,DROPLIST!H:H)&amp;RIGHT(C1132,3)&amp;"-"&amp;_xlfn.XLOOKUP(D:D,Tabela2[SAP Code],Tabela2[Coluna1]))</f>
        <v>-</v>
      </c>
      <c r="Q1132" s="88" t="e">
        <f>_xlfn.XLOOKUP(B:B,DROPLIST!G:G,DROPLIST!H:H) &amp; RIGHT(C1132,3) &amp; "-" &amp; RIGHT(D1132,5) &amp; "-" &amp; IFERROR(LEFT(#REF!, FIND(" ",#REF!)-1),#REF!) &amp; "-" &amp; _xlfn.XLOOKUP(L:L,DROPLIST!D:D,DROPLIST!E:E)</f>
        <v>#REF!</v>
      </c>
      <c r="R1132" s="88" t="str">
        <f>IF(N:N&lt;&gt;"APROVADO","N/A",IF(IFERROR(_xlfn.XLOOKUP(P:P,PROJETOS!A:A,PROJETOS!A:A),"INSERIR ID DE PROJETO")="INSERIR ID DE PROJETO","INSERIR ID DE PROJETO","PROJETO INSERIDO"))</f>
        <v>N/A</v>
      </c>
    </row>
    <row r="1133" spans="1:18" ht="20.100000000000001" customHeight="1" thickTop="1" thickBot="1" x14ac:dyDescent="0.3">
      <c r="A1133" s="109"/>
      <c r="B1133" s="84"/>
      <c r="C1133" s="84"/>
      <c r="D1133" s="115"/>
      <c r="E1133" s="132" cm="1">
        <f t="array" ref="E1133">_xlfn.XLOOKUP(D1133,Tabela2[[#All],[SAP Code]],Tabela2[[#All],[Supplier Name]])</f>
        <v>0</v>
      </c>
      <c r="F1133" s="85"/>
      <c r="G1133" s="120">
        <v>0</v>
      </c>
      <c r="H1133" s="86"/>
      <c r="I1133" s="86">
        <v>0</v>
      </c>
      <c r="J1133" s="87">
        <f t="shared" si="44"/>
        <v>0</v>
      </c>
      <c r="K1133" s="87">
        <f t="shared" si="45"/>
        <v>0</v>
      </c>
      <c r="L1133" s="85"/>
      <c r="M1133" s="85"/>
      <c r="N1133" s="85"/>
      <c r="O1133" s="109"/>
      <c r="P1133" s="88" t="str">
        <f>IF(D:D&gt;800000000,_xlfn.XLOOKUP(B:B,DROPLIST!G:G,DROPLIST!H:H)&amp;RIGHT(C1133,3)&amp;"-"&amp;RIGHT(D1133,5),_xlfn.XLOOKUP(B:B,DROPLIST!G:G,DROPLIST!H:H)&amp;RIGHT(C1133,3)&amp;"-"&amp;_xlfn.XLOOKUP(D:D,Tabela2[SAP Code],Tabela2[Coluna1]))</f>
        <v>-</v>
      </c>
      <c r="Q1133" s="88" t="e">
        <f>_xlfn.XLOOKUP(B:B,DROPLIST!G:G,DROPLIST!H:H) &amp; RIGHT(C1133,3) &amp; "-" &amp; RIGHT(D1133,5) &amp; "-" &amp; IFERROR(LEFT(#REF!, FIND(" ",#REF!)-1),#REF!) &amp; "-" &amp; _xlfn.XLOOKUP(L:L,DROPLIST!D:D,DROPLIST!E:E)</f>
        <v>#REF!</v>
      </c>
      <c r="R1133" s="88" t="str">
        <f>IF(N:N&lt;&gt;"APROVADO","N/A",IF(IFERROR(_xlfn.XLOOKUP(P:P,PROJETOS!A:A,PROJETOS!A:A),"INSERIR ID DE PROJETO")="INSERIR ID DE PROJETO","INSERIR ID DE PROJETO","PROJETO INSERIDO"))</f>
        <v>N/A</v>
      </c>
    </row>
    <row r="1134" spans="1:18" ht="20.100000000000001" customHeight="1" thickTop="1" thickBot="1" x14ac:dyDescent="0.3">
      <c r="A1134" s="109"/>
      <c r="B1134" s="84"/>
      <c r="C1134" s="84"/>
      <c r="D1134" s="115"/>
      <c r="E1134" s="132" cm="1">
        <f t="array" ref="E1134">_xlfn.XLOOKUP(D1134,Tabela2[[#All],[SAP Code]],Tabela2[[#All],[Supplier Name]])</f>
        <v>0</v>
      </c>
      <c r="F1134" s="85"/>
      <c r="G1134" s="120">
        <v>0</v>
      </c>
      <c r="H1134" s="86"/>
      <c r="I1134" s="86">
        <v>0</v>
      </c>
      <c r="J1134" s="87">
        <f t="shared" si="44"/>
        <v>0</v>
      </c>
      <c r="K1134" s="87">
        <f t="shared" si="45"/>
        <v>0</v>
      </c>
      <c r="L1134" s="85"/>
      <c r="M1134" s="85"/>
      <c r="N1134" s="85"/>
      <c r="O1134" s="109"/>
      <c r="P1134" s="88" t="str">
        <f>IF(D:D&gt;800000000,_xlfn.XLOOKUP(B:B,DROPLIST!G:G,DROPLIST!H:H)&amp;RIGHT(C1134,3)&amp;"-"&amp;RIGHT(D1134,5),_xlfn.XLOOKUP(B:B,DROPLIST!G:G,DROPLIST!H:H)&amp;RIGHT(C1134,3)&amp;"-"&amp;_xlfn.XLOOKUP(D:D,Tabela2[SAP Code],Tabela2[Coluna1]))</f>
        <v>-</v>
      </c>
      <c r="Q1134" s="88" t="e">
        <f>_xlfn.XLOOKUP(B:B,DROPLIST!G:G,DROPLIST!H:H) &amp; RIGHT(C1134,3) &amp; "-" &amp; RIGHT(D1134,5) &amp; "-" &amp; IFERROR(LEFT(#REF!, FIND(" ",#REF!)-1),#REF!) &amp; "-" &amp; _xlfn.XLOOKUP(L:L,DROPLIST!D:D,DROPLIST!E:E)</f>
        <v>#REF!</v>
      </c>
      <c r="R1134" s="88" t="str">
        <f>IF(N:N&lt;&gt;"APROVADO","N/A",IF(IFERROR(_xlfn.XLOOKUP(P:P,PROJETOS!A:A,PROJETOS!A:A),"INSERIR ID DE PROJETO")="INSERIR ID DE PROJETO","INSERIR ID DE PROJETO","PROJETO INSERIDO"))</f>
        <v>N/A</v>
      </c>
    </row>
    <row r="1135" spans="1:18" ht="20.100000000000001" customHeight="1" thickTop="1" thickBot="1" x14ac:dyDescent="0.3">
      <c r="A1135" s="109"/>
      <c r="B1135" s="84"/>
      <c r="C1135" s="84"/>
      <c r="D1135" s="115"/>
      <c r="E1135" s="132" cm="1">
        <f t="array" ref="E1135">_xlfn.XLOOKUP(D1135,Tabela2[[#All],[SAP Code]],Tabela2[[#All],[Supplier Name]])</f>
        <v>0</v>
      </c>
      <c r="F1135" s="85"/>
      <c r="G1135" s="120">
        <v>0</v>
      </c>
      <c r="H1135" s="86"/>
      <c r="I1135" s="86">
        <v>0</v>
      </c>
      <c r="J1135" s="87">
        <f t="shared" si="44"/>
        <v>0</v>
      </c>
      <c r="K1135" s="87">
        <f t="shared" si="45"/>
        <v>0</v>
      </c>
      <c r="L1135" s="85"/>
      <c r="M1135" s="85"/>
      <c r="N1135" s="85"/>
      <c r="O1135" s="109"/>
      <c r="P1135" s="88" t="str">
        <f>IF(D:D&gt;800000000,_xlfn.XLOOKUP(B:B,DROPLIST!G:G,DROPLIST!H:H)&amp;RIGHT(C1135,3)&amp;"-"&amp;RIGHT(D1135,5),_xlfn.XLOOKUP(B:B,DROPLIST!G:G,DROPLIST!H:H)&amp;RIGHT(C1135,3)&amp;"-"&amp;_xlfn.XLOOKUP(D:D,Tabela2[SAP Code],Tabela2[Coluna1]))</f>
        <v>-</v>
      </c>
      <c r="Q1135" s="88" t="e">
        <f>_xlfn.XLOOKUP(B:B,DROPLIST!G:G,DROPLIST!H:H) &amp; RIGHT(C1135,3) &amp; "-" &amp; RIGHT(D1135,5) &amp; "-" &amp; IFERROR(LEFT(#REF!, FIND(" ",#REF!)-1),#REF!) &amp; "-" &amp; _xlfn.XLOOKUP(L:L,DROPLIST!D:D,DROPLIST!E:E)</f>
        <v>#REF!</v>
      </c>
      <c r="R1135" s="88" t="str">
        <f>IF(N:N&lt;&gt;"APROVADO","N/A",IF(IFERROR(_xlfn.XLOOKUP(P:P,PROJETOS!A:A,PROJETOS!A:A),"INSERIR ID DE PROJETO")="INSERIR ID DE PROJETO","INSERIR ID DE PROJETO","PROJETO INSERIDO"))</f>
        <v>N/A</v>
      </c>
    </row>
    <row r="1136" spans="1:18" ht="20.100000000000001" customHeight="1" thickTop="1" thickBot="1" x14ac:dyDescent="0.3">
      <c r="A1136" s="109"/>
      <c r="B1136" s="84"/>
      <c r="C1136" s="84"/>
      <c r="D1136" s="115"/>
      <c r="E1136" s="132" cm="1">
        <f t="array" ref="E1136">_xlfn.XLOOKUP(D1136,Tabela2[[#All],[SAP Code]],Tabela2[[#All],[Supplier Name]])</f>
        <v>0</v>
      </c>
      <c r="F1136" s="85"/>
      <c r="G1136" s="120">
        <v>0</v>
      </c>
      <c r="H1136" s="86"/>
      <c r="I1136" s="86">
        <v>0</v>
      </c>
      <c r="J1136" s="87">
        <f t="shared" si="44"/>
        <v>0</v>
      </c>
      <c r="K1136" s="87">
        <f t="shared" si="45"/>
        <v>0</v>
      </c>
      <c r="L1136" s="85"/>
      <c r="M1136" s="85"/>
      <c r="N1136" s="85"/>
      <c r="O1136" s="109"/>
      <c r="P1136" s="88" t="str">
        <f>IF(D:D&gt;800000000,_xlfn.XLOOKUP(B:B,DROPLIST!G:G,DROPLIST!H:H)&amp;RIGHT(C1136,3)&amp;"-"&amp;RIGHT(D1136,5),_xlfn.XLOOKUP(B:B,DROPLIST!G:G,DROPLIST!H:H)&amp;RIGHT(C1136,3)&amp;"-"&amp;_xlfn.XLOOKUP(D:D,Tabela2[SAP Code],Tabela2[Coluna1]))</f>
        <v>-</v>
      </c>
      <c r="Q1136" s="88" t="e">
        <f>_xlfn.XLOOKUP(B:B,DROPLIST!G:G,DROPLIST!H:H) &amp; RIGHT(C1136,3) &amp; "-" &amp; RIGHT(D1136,5) &amp; "-" &amp; IFERROR(LEFT(#REF!, FIND(" ",#REF!)-1),#REF!) &amp; "-" &amp; _xlfn.XLOOKUP(L:L,DROPLIST!D:D,DROPLIST!E:E)</f>
        <v>#REF!</v>
      </c>
      <c r="R1136" s="88" t="str">
        <f>IF(N:N&lt;&gt;"APROVADO","N/A",IF(IFERROR(_xlfn.XLOOKUP(P:P,PROJETOS!A:A,PROJETOS!A:A),"INSERIR ID DE PROJETO")="INSERIR ID DE PROJETO","INSERIR ID DE PROJETO","PROJETO INSERIDO"))</f>
        <v>N/A</v>
      </c>
    </row>
    <row r="1137" spans="1:18" ht="20.100000000000001" customHeight="1" thickTop="1" thickBot="1" x14ac:dyDescent="0.3">
      <c r="A1137" s="109"/>
      <c r="B1137" s="84"/>
      <c r="C1137" s="84"/>
      <c r="D1137" s="115"/>
      <c r="E1137" s="132" cm="1">
        <f t="array" ref="E1137">_xlfn.XLOOKUP(D1137,Tabela2[[#All],[SAP Code]],Tabela2[[#All],[Supplier Name]])</f>
        <v>0</v>
      </c>
      <c r="F1137" s="85"/>
      <c r="G1137" s="120">
        <v>0</v>
      </c>
      <c r="H1137" s="86"/>
      <c r="I1137" s="86">
        <v>0</v>
      </c>
      <c r="J1137" s="87">
        <f t="shared" si="44"/>
        <v>0</v>
      </c>
      <c r="K1137" s="87">
        <f t="shared" si="45"/>
        <v>0</v>
      </c>
      <c r="L1137" s="85"/>
      <c r="M1137" s="85"/>
      <c r="N1137" s="85"/>
      <c r="O1137" s="109"/>
      <c r="P1137" s="88" t="str">
        <f>IF(D:D&gt;800000000,_xlfn.XLOOKUP(B:B,DROPLIST!G:G,DROPLIST!H:H)&amp;RIGHT(C1137,3)&amp;"-"&amp;RIGHT(D1137,5),_xlfn.XLOOKUP(B:B,DROPLIST!G:G,DROPLIST!H:H)&amp;RIGHT(C1137,3)&amp;"-"&amp;_xlfn.XLOOKUP(D:D,Tabela2[SAP Code],Tabela2[Coluna1]))</f>
        <v>-</v>
      </c>
      <c r="Q1137" s="88" t="e">
        <f>_xlfn.XLOOKUP(B:B,DROPLIST!G:G,DROPLIST!H:H) &amp; RIGHT(C1137,3) &amp; "-" &amp; RIGHT(D1137,5) &amp; "-" &amp; IFERROR(LEFT(#REF!, FIND(" ",#REF!)-1),#REF!) &amp; "-" &amp; _xlfn.XLOOKUP(L:L,DROPLIST!D:D,DROPLIST!E:E)</f>
        <v>#REF!</v>
      </c>
      <c r="R1137" s="88" t="str">
        <f>IF(N:N&lt;&gt;"APROVADO","N/A",IF(IFERROR(_xlfn.XLOOKUP(P:P,PROJETOS!A:A,PROJETOS!A:A),"INSERIR ID DE PROJETO")="INSERIR ID DE PROJETO","INSERIR ID DE PROJETO","PROJETO INSERIDO"))</f>
        <v>N/A</v>
      </c>
    </row>
    <row r="1138" spans="1:18" ht="20.100000000000001" customHeight="1" thickTop="1" thickBot="1" x14ac:dyDescent="0.3">
      <c r="A1138" s="109"/>
      <c r="B1138" s="84"/>
      <c r="C1138" s="84"/>
      <c r="D1138" s="115"/>
      <c r="E1138" s="132" cm="1">
        <f t="array" ref="E1138">_xlfn.XLOOKUP(D1138,Tabela2[[#All],[SAP Code]],Tabela2[[#All],[Supplier Name]])</f>
        <v>0</v>
      </c>
      <c r="F1138" s="85"/>
      <c r="G1138" s="120">
        <v>0</v>
      </c>
      <c r="H1138" s="86"/>
      <c r="I1138" s="86">
        <v>0</v>
      </c>
      <c r="J1138" s="87">
        <f t="shared" si="44"/>
        <v>0</v>
      </c>
      <c r="K1138" s="87">
        <f t="shared" si="45"/>
        <v>0</v>
      </c>
      <c r="L1138" s="85"/>
      <c r="M1138" s="85"/>
      <c r="N1138" s="85"/>
      <c r="O1138" s="109"/>
      <c r="P1138" s="88" t="str">
        <f>IF(D:D&gt;800000000,_xlfn.XLOOKUP(B:B,DROPLIST!G:G,DROPLIST!H:H)&amp;RIGHT(C1138,3)&amp;"-"&amp;RIGHT(D1138,5),_xlfn.XLOOKUP(B:B,DROPLIST!G:G,DROPLIST!H:H)&amp;RIGHT(C1138,3)&amp;"-"&amp;_xlfn.XLOOKUP(D:D,Tabela2[SAP Code],Tabela2[Coluna1]))</f>
        <v>-</v>
      </c>
      <c r="Q1138" s="88" t="e">
        <f>_xlfn.XLOOKUP(B:B,DROPLIST!G:G,DROPLIST!H:H) &amp; RIGHT(C1138,3) &amp; "-" &amp; RIGHT(D1138,5) &amp; "-" &amp; IFERROR(LEFT(#REF!, FIND(" ",#REF!)-1),#REF!) &amp; "-" &amp; _xlfn.XLOOKUP(L:L,DROPLIST!D:D,DROPLIST!E:E)</f>
        <v>#REF!</v>
      </c>
      <c r="R1138" s="88" t="str">
        <f>IF(N:N&lt;&gt;"APROVADO","N/A",IF(IFERROR(_xlfn.XLOOKUP(P:P,PROJETOS!A:A,PROJETOS!A:A),"INSERIR ID DE PROJETO")="INSERIR ID DE PROJETO","INSERIR ID DE PROJETO","PROJETO INSERIDO"))</f>
        <v>N/A</v>
      </c>
    </row>
    <row r="1139" spans="1:18" ht="20.100000000000001" customHeight="1" thickTop="1" thickBot="1" x14ac:dyDescent="0.3">
      <c r="A1139" s="109"/>
      <c r="B1139" s="84"/>
      <c r="C1139" s="84"/>
      <c r="D1139" s="115"/>
      <c r="E1139" s="132" cm="1">
        <f t="array" ref="E1139">_xlfn.XLOOKUP(D1139,Tabela2[[#All],[SAP Code]],Tabela2[[#All],[Supplier Name]])</f>
        <v>0</v>
      </c>
      <c r="F1139" s="85"/>
      <c r="G1139" s="120">
        <v>0</v>
      </c>
      <c r="H1139" s="86"/>
      <c r="I1139" s="86">
        <v>0</v>
      </c>
      <c r="J1139" s="87">
        <f t="shared" si="44"/>
        <v>0</v>
      </c>
      <c r="K1139" s="87">
        <f t="shared" si="45"/>
        <v>0</v>
      </c>
      <c r="L1139" s="85"/>
      <c r="M1139" s="85"/>
      <c r="N1139" s="85"/>
      <c r="O1139" s="109"/>
      <c r="P1139" s="88" t="str">
        <f>IF(D:D&gt;800000000,_xlfn.XLOOKUP(B:B,DROPLIST!G:G,DROPLIST!H:H)&amp;RIGHT(C1139,3)&amp;"-"&amp;RIGHT(D1139,5),_xlfn.XLOOKUP(B:B,DROPLIST!G:G,DROPLIST!H:H)&amp;RIGHT(C1139,3)&amp;"-"&amp;_xlfn.XLOOKUP(D:D,Tabela2[SAP Code],Tabela2[Coluna1]))</f>
        <v>-</v>
      </c>
      <c r="Q1139" s="88" t="e">
        <f>_xlfn.XLOOKUP(B:B,DROPLIST!G:G,DROPLIST!H:H) &amp; RIGHT(C1139,3) &amp; "-" &amp; RIGHT(D1139,5) &amp; "-" &amp; IFERROR(LEFT(#REF!, FIND(" ",#REF!)-1),#REF!) &amp; "-" &amp; _xlfn.XLOOKUP(L:L,DROPLIST!D:D,DROPLIST!E:E)</f>
        <v>#REF!</v>
      </c>
      <c r="R1139" s="88" t="str">
        <f>IF(N:N&lt;&gt;"APROVADO","N/A",IF(IFERROR(_xlfn.XLOOKUP(P:P,PROJETOS!A:A,PROJETOS!A:A),"INSERIR ID DE PROJETO")="INSERIR ID DE PROJETO","INSERIR ID DE PROJETO","PROJETO INSERIDO"))</f>
        <v>N/A</v>
      </c>
    </row>
    <row r="1140" spans="1:18" ht="20.100000000000001" customHeight="1" thickTop="1" thickBot="1" x14ac:dyDescent="0.3">
      <c r="A1140" s="109"/>
      <c r="B1140" s="84"/>
      <c r="C1140" s="84"/>
      <c r="D1140" s="115"/>
      <c r="E1140" s="132" cm="1">
        <f t="array" ref="E1140">_xlfn.XLOOKUP(D1140,Tabela2[[#All],[SAP Code]],Tabela2[[#All],[Supplier Name]])</f>
        <v>0</v>
      </c>
      <c r="F1140" s="85"/>
      <c r="G1140" s="120">
        <v>0</v>
      </c>
      <c r="H1140" s="86"/>
      <c r="I1140" s="86">
        <v>0</v>
      </c>
      <c r="J1140" s="87">
        <f t="shared" si="44"/>
        <v>0</v>
      </c>
      <c r="K1140" s="87">
        <f t="shared" si="45"/>
        <v>0</v>
      </c>
      <c r="L1140" s="85"/>
      <c r="M1140" s="85"/>
      <c r="N1140" s="85"/>
      <c r="O1140" s="109"/>
      <c r="P1140" s="88" t="str">
        <f>IF(D:D&gt;800000000,_xlfn.XLOOKUP(B:B,DROPLIST!G:G,DROPLIST!H:H)&amp;RIGHT(C1140,3)&amp;"-"&amp;RIGHT(D1140,5),_xlfn.XLOOKUP(B:B,DROPLIST!G:G,DROPLIST!H:H)&amp;RIGHT(C1140,3)&amp;"-"&amp;_xlfn.XLOOKUP(D:D,Tabela2[SAP Code],Tabela2[Coluna1]))</f>
        <v>-</v>
      </c>
      <c r="Q1140" s="88" t="e">
        <f>_xlfn.XLOOKUP(B:B,DROPLIST!G:G,DROPLIST!H:H) &amp; RIGHT(C1140,3) &amp; "-" &amp; RIGHT(D1140,5) &amp; "-" &amp; IFERROR(LEFT(#REF!, FIND(" ",#REF!)-1),#REF!) &amp; "-" &amp; _xlfn.XLOOKUP(L:L,DROPLIST!D:D,DROPLIST!E:E)</f>
        <v>#REF!</v>
      </c>
      <c r="R1140" s="88" t="str">
        <f>IF(N:N&lt;&gt;"APROVADO","N/A",IF(IFERROR(_xlfn.XLOOKUP(P:P,PROJETOS!A:A,PROJETOS!A:A),"INSERIR ID DE PROJETO")="INSERIR ID DE PROJETO","INSERIR ID DE PROJETO","PROJETO INSERIDO"))</f>
        <v>N/A</v>
      </c>
    </row>
    <row r="1141" spans="1:18" ht="20.100000000000001" customHeight="1" thickTop="1" thickBot="1" x14ac:dyDescent="0.3">
      <c r="A1141" s="109"/>
      <c r="B1141" s="84"/>
      <c r="C1141" s="84"/>
      <c r="D1141" s="115"/>
      <c r="E1141" s="132" cm="1">
        <f t="array" ref="E1141">_xlfn.XLOOKUP(D1141,Tabela2[[#All],[SAP Code]],Tabela2[[#All],[Supplier Name]])</f>
        <v>0</v>
      </c>
      <c r="F1141" s="85"/>
      <c r="G1141" s="120">
        <v>0</v>
      </c>
      <c r="H1141" s="86"/>
      <c r="I1141" s="86">
        <v>0</v>
      </c>
      <c r="J1141" s="87">
        <f t="shared" si="44"/>
        <v>0</v>
      </c>
      <c r="K1141" s="87">
        <f t="shared" si="45"/>
        <v>0</v>
      </c>
      <c r="L1141" s="85"/>
      <c r="M1141" s="85"/>
      <c r="N1141" s="85"/>
      <c r="O1141" s="109"/>
      <c r="P1141" s="88" t="str">
        <f>IF(D:D&gt;800000000,_xlfn.XLOOKUP(B:B,DROPLIST!G:G,DROPLIST!H:H)&amp;RIGHT(C1141,3)&amp;"-"&amp;RIGHT(D1141,5),_xlfn.XLOOKUP(B:B,DROPLIST!G:G,DROPLIST!H:H)&amp;RIGHT(C1141,3)&amp;"-"&amp;_xlfn.XLOOKUP(D:D,Tabela2[SAP Code],Tabela2[Coluna1]))</f>
        <v>-</v>
      </c>
      <c r="Q1141" s="88" t="e">
        <f>_xlfn.XLOOKUP(B:B,DROPLIST!G:G,DROPLIST!H:H) &amp; RIGHT(C1141,3) &amp; "-" &amp; RIGHT(D1141,5) &amp; "-" &amp; IFERROR(LEFT(#REF!, FIND(" ",#REF!)-1),#REF!) &amp; "-" &amp; _xlfn.XLOOKUP(L:L,DROPLIST!D:D,DROPLIST!E:E)</f>
        <v>#REF!</v>
      </c>
      <c r="R1141" s="88" t="str">
        <f>IF(N:N&lt;&gt;"APROVADO","N/A",IF(IFERROR(_xlfn.XLOOKUP(P:P,PROJETOS!A:A,PROJETOS!A:A),"INSERIR ID DE PROJETO")="INSERIR ID DE PROJETO","INSERIR ID DE PROJETO","PROJETO INSERIDO"))</f>
        <v>N/A</v>
      </c>
    </row>
    <row r="1142" spans="1:18" ht="20.100000000000001" customHeight="1" thickTop="1" thickBot="1" x14ac:dyDescent="0.3">
      <c r="A1142" s="109"/>
      <c r="B1142" s="84"/>
      <c r="C1142" s="84"/>
      <c r="D1142" s="115"/>
      <c r="E1142" s="132" cm="1">
        <f t="array" ref="E1142">_xlfn.XLOOKUP(D1142,Tabela2[[#All],[SAP Code]],Tabela2[[#All],[Supplier Name]])</f>
        <v>0</v>
      </c>
      <c r="F1142" s="85"/>
      <c r="G1142" s="120">
        <v>0</v>
      </c>
      <c r="H1142" s="86"/>
      <c r="I1142" s="86">
        <v>0</v>
      </c>
      <c r="J1142" s="87">
        <f t="shared" si="44"/>
        <v>0</v>
      </c>
      <c r="K1142" s="87">
        <f t="shared" si="45"/>
        <v>0</v>
      </c>
      <c r="L1142" s="85"/>
      <c r="M1142" s="85"/>
      <c r="N1142" s="85"/>
      <c r="O1142" s="109"/>
      <c r="P1142" s="88" t="str">
        <f>IF(D:D&gt;800000000,_xlfn.XLOOKUP(B:B,DROPLIST!G:G,DROPLIST!H:H)&amp;RIGHT(C1142,3)&amp;"-"&amp;RIGHT(D1142,5),_xlfn.XLOOKUP(B:B,DROPLIST!G:G,DROPLIST!H:H)&amp;RIGHT(C1142,3)&amp;"-"&amp;_xlfn.XLOOKUP(D:D,Tabela2[SAP Code],Tabela2[Coluna1]))</f>
        <v>-</v>
      </c>
      <c r="Q1142" s="88" t="e">
        <f>_xlfn.XLOOKUP(B:B,DROPLIST!G:G,DROPLIST!H:H) &amp; RIGHT(C1142,3) &amp; "-" &amp; RIGHT(D1142,5) &amp; "-" &amp; IFERROR(LEFT(#REF!, FIND(" ",#REF!)-1),#REF!) &amp; "-" &amp; _xlfn.XLOOKUP(L:L,DROPLIST!D:D,DROPLIST!E:E)</f>
        <v>#REF!</v>
      </c>
      <c r="R1142" s="88" t="str">
        <f>IF(N:N&lt;&gt;"APROVADO","N/A",IF(IFERROR(_xlfn.XLOOKUP(P:P,PROJETOS!A:A,PROJETOS!A:A),"INSERIR ID DE PROJETO")="INSERIR ID DE PROJETO","INSERIR ID DE PROJETO","PROJETO INSERIDO"))</f>
        <v>N/A</v>
      </c>
    </row>
    <row r="1143" spans="1:18" ht="20.100000000000001" customHeight="1" thickTop="1" thickBot="1" x14ac:dyDescent="0.3">
      <c r="A1143" s="109"/>
      <c r="B1143" s="84"/>
      <c r="C1143" s="84"/>
      <c r="D1143" s="115"/>
      <c r="E1143" s="132" cm="1">
        <f t="array" ref="E1143">_xlfn.XLOOKUP(D1143,Tabela2[[#All],[SAP Code]],Tabela2[[#All],[Supplier Name]])</f>
        <v>0</v>
      </c>
      <c r="F1143" s="85"/>
      <c r="G1143" s="120">
        <v>0</v>
      </c>
      <c r="H1143" s="86"/>
      <c r="I1143" s="86">
        <v>0</v>
      </c>
      <c r="J1143" s="87">
        <f t="shared" si="44"/>
        <v>0</v>
      </c>
      <c r="K1143" s="87">
        <f t="shared" si="45"/>
        <v>0</v>
      </c>
      <c r="L1143" s="85"/>
      <c r="M1143" s="85"/>
      <c r="N1143" s="85"/>
      <c r="O1143" s="109"/>
      <c r="P1143" s="88" t="str">
        <f>IF(D:D&gt;800000000,_xlfn.XLOOKUP(B:B,DROPLIST!G:G,DROPLIST!H:H)&amp;RIGHT(C1143,3)&amp;"-"&amp;RIGHT(D1143,5),_xlfn.XLOOKUP(B:B,DROPLIST!G:G,DROPLIST!H:H)&amp;RIGHT(C1143,3)&amp;"-"&amp;_xlfn.XLOOKUP(D:D,Tabela2[SAP Code],Tabela2[Coluna1]))</f>
        <v>-</v>
      </c>
      <c r="Q1143" s="88" t="e">
        <f>_xlfn.XLOOKUP(B:B,DROPLIST!G:G,DROPLIST!H:H) &amp; RIGHT(C1143,3) &amp; "-" &amp; RIGHT(D1143,5) &amp; "-" &amp; IFERROR(LEFT(#REF!, FIND(" ",#REF!)-1),#REF!) &amp; "-" &amp; _xlfn.XLOOKUP(L:L,DROPLIST!D:D,DROPLIST!E:E)</f>
        <v>#REF!</v>
      </c>
      <c r="R1143" s="88" t="str">
        <f>IF(N:N&lt;&gt;"APROVADO","N/A",IF(IFERROR(_xlfn.XLOOKUP(P:P,PROJETOS!A:A,PROJETOS!A:A),"INSERIR ID DE PROJETO")="INSERIR ID DE PROJETO","INSERIR ID DE PROJETO","PROJETO INSERIDO"))</f>
        <v>N/A</v>
      </c>
    </row>
    <row r="1144" spans="1:18" ht="20.100000000000001" customHeight="1" thickTop="1" thickBot="1" x14ac:dyDescent="0.3">
      <c r="A1144" s="109"/>
      <c r="B1144" s="84"/>
      <c r="C1144" s="84"/>
      <c r="D1144" s="115"/>
      <c r="E1144" s="132" cm="1">
        <f t="array" ref="E1144">_xlfn.XLOOKUP(D1144,Tabela2[[#All],[SAP Code]],Tabela2[[#All],[Supplier Name]])</f>
        <v>0</v>
      </c>
      <c r="F1144" s="85"/>
      <c r="G1144" s="120">
        <v>0</v>
      </c>
      <c r="H1144" s="86"/>
      <c r="I1144" s="86">
        <v>0</v>
      </c>
      <c r="J1144" s="87">
        <f t="shared" si="44"/>
        <v>0</v>
      </c>
      <c r="K1144" s="87">
        <f t="shared" si="45"/>
        <v>0</v>
      </c>
      <c r="L1144" s="85"/>
      <c r="M1144" s="85"/>
      <c r="N1144" s="85"/>
      <c r="O1144" s="109"/>
      <c r="P1144" s="88" t="str">
        <f>IF(D:D&gt;800000000,_xlfn.XLOOKUP(B:B,DROPLIST!G:G,DROPLIST!H:H)&amp;RIGHT(C1144,3)&amp;"-"&amp;RIGHT(D1144,5),_xlfn.XLOOKUP(B:B,DROPLIST!G:G,DROPLIST!H:H)&amp;RIGHT(C1144,3)&amp;"-"&amp;_xlfn.XLOOKUP(D:D,Tabela2[SAP Code],Tabela2[Coluna1]))</f>
        <v>-</v>
      </c>
      <c r="Q1144" s="88" t="e">
        <f>_xlfn.XLOOKUP(B:B,DROPLIST!G:G,DROPLIST!H:H) &amp; RIGHT(C1144,3) &amp; "-" &amp; RIGHT(D1144,5) &amp; "-" &amp; IFERROR(LEFT(#REF!, FIND(" ",#REF!)-1),#REF!) &amp; "-" &amp; _xlfn.XLOOKUP(L:L,DROPLIST!D:D,DROPLIST!E:E)</f>
        <v>#REF!</v>
      </c>
      <c r="R1144" s="88" t="str">
        <f>IF(N:N&lt;&gt;"APROVADO","N/A",IF(IFERROR(_xlfn.XLOOKUP(P:P,PROJETOS!A:A,PROJETOS!A:A),"INSERIR ID DE PROJETO")="INSERIR ID DE PROJETO","INSERIR ID DE PROJETO","PROJETO INSERIDO"))</f>
        <v>N/A</v>
      </c>
    </row>
    <row r="1145" spans="1:18" ht="20.100000000000001" customHeight="1" thickTop="1" thickBot="1" x14ac:dyDescent="0.3">
      <c r="A1145" s="109"/>
      <c r="B1145" s="84"/>
      <c r="C1145" s="84"/>
      <c r="D1145" s="115"/>
      <c r="E1145" s="132" cm="1">
        <f t="array" ref="E1145">_xlfn.XLOOKUP(D1145,Tabela2[[#All],[SAP Code]],Tabela2[[#All],[Supplier Name]])</f>
        <v>0</v>
      </c>
      <c r="F1145" s="85"/>
      <c r="G1145" s="120">
        <v>0</v>
      </c>
      <c r="H1145" s="86"/>
      <c r="I1145" s="86">
        <v>0</v>
      </c>
      <c r="J1145" s="87">
        <f t="shared" si="44"/>
        <v>0</v>
      </c>
      <c r="K1145" s="87">
        <f t="shared" si="45"/>
        <v>0</v>
      </c>
      <c r="L1145" s="85"/>
      <c r="M1145" s="85"/>
      <c r="N1145" s="85"/>
      <c r="O1145" s="109"/>
      <c r="P1145" s="88" t="str">
        <f>IF(D:D&gt;800000000,_xlfn.XLOOKUP(B:B,DROPLIST!G:G,DROPLIST!H:H)&amp;RIGHT(C1145,3)&amp;"-"&amp;RIGHT(D1145,5),_xlfn.XLOOKUP(B:B,DROPLIST!G:G,DROPLIST!H:H)&amp;RIGHT(C1145,3)&amp;"-"&amp;_xlfn.XLOOKUP(D:D,Tabela2[SAP Code],Tabela2[Coluna1]))</f>
        <v>-</v>
      </c>
      <c r="Q1145" s="88" t="e">
        <f>_xlfn.XLOOKUP(B:B,DROPLIST!G:G,DROPLIST!H:H) &amp; RIGHT(C1145,3) &amp; "-" &amp; RIGHT(D1145,5) &amp; "-" &amp; IFERROR(LEFT(#REF!, FIND(" ",#REF!)-1),#REF!) &amp; "-" &amp; _xlfn.XLOOKUP(L:L,DROPLIST!D:D,DROPLIST!E:E)</f>
        <v>#REF!</v>
      </c>
      <c r="R1145" s="88" t="str">
        <f>IF(N:N&lt;&gt;"APROVADO","N/A",IF(IFERROR(_xlfn.XLOOKUP(P:P,PROJETOS!A:A,PROJETOS!A:A),"INSERIR ID DE PROJETO")="INSERIR ID DE PROJETO","INSERIR ID DE PROJETO","PROJETO INSERIDO"))</f>
        <v>N/A</v>
      </c>
    </row>
    <row r="1146" spans="1:18" ht="20.100000000000001" customHeight="1" thickTop="1" thickBot="1" x14ac:dyDescent="0.3">
      <c r="A1146" s="109"/>
      <c r="B1146" s="84"/>
      <c r="C1146" s="84"/>
      <c r="D1146" s="115"/>
      <c r="E1146" s="132" cm="1">
        <f t="array" ref="E1146">_xlfn.XLOOKUP(D1146,Tabela2[[#All],[SAP Code]],Tabela2[[#All],[Supplier Name]])</f>
        <v>0</v>
      </c>
      <c r="F1146" s="85"/>
      <c r="G1146" s="120">
        <v>0</v>
      </c>
      <c r="H1146" s="86"/>
      <c r="I1146" s="86">
        <v>0</v>
      </c>
      <c r="J1146" s="87">
        <f t="shared" si="44"/>
        <v>0</v>
      </c>
      <c r="K1146" s="87">
        <f t="shared" si="45"/>
        <v>0</v>
      </c>
      <c r="L1146" s="85"/>
      <c r="M1146" s="85"/>
      <c r="N1146" s="85"/>
      <c r="O1146" s="109"/>
      <c r="P1146" s="88" t="str">
        <f>IF(D:D&gt;800000000,_xlfn.XLOOKUP(B:B,DROPLIST!G:G,DROPLIST!H:H)&amp;RIGHT(C1146,3)&amp;"-"&amp;RIGHT(D1146,5),_xlfn.XLOOKUP(B:B,DROPLIST!G:G,DROPLIST!H:H)&amp;RIGHT(C1146,3)&amp;"-"&amp;_xlfn.XLOOKUP(D:D,Tabela2[SAP Code],Tabela2[Coluna1]))</f>
        <v>-</v>
      </c>
      <c r="Q1146" s="88" t="e">
        <f>_xlfn.XLOOKUP(B:B,DROPLIST!G:G,DROPLIST!H:H) &amp; RIGHT(C1146,3) &amp; "-" &amp; RIGHT(D1146,5) &amp; "-" &amp; IFERROR(LEFT(#REF!, FIND(" ",#REF!)-1),#REF!) &amp; "-" &amp; _xlfn.XLOOKUP(L:L,DROPLIST!D:D,DROPLIST!E:E)</f>
        <v>#REF!</v>
      </c>
      <c r="R1146" s="88" t="str">
        <f>IF(N:N&lt;&gt;"APROVADO","N/A",IF(IFERROR(_xlfn.XLOOKUP(P:P,PROJETOS!A:A,PROJETOS!A:A),"INSERIR ID DE PROJETO")="INSERIR ID DE PROJETO","INSERIR ID DE PROJETO","PROJETO INSERIDO"))</f>
        <v>N/A</v>
      </c>
    </row>
    <row r="1147" spans="1:18" ht="20.100000000000001" customHeight="1" thickTop="1" thickBot="1" x14ac:dyDescent="0.3">
      <c r="A1147" s="109"/>
      <c r="B1147" s="84"/>
      <c r="C1147" s="84"/>
      <c r="D1147" s="115"/>
      <c r="E1147" s="132" cm="1">
        <f t="array" ref="E1147">_xlfn.XLOOKUP(D1147,Tabela2[[#All],[SAP Code]],Tabela2[[#All],[Supplier Name]])</f>
        <v>0</v>
      </c>
      <c r="F1147" s="85"/>
      <c r="G1147" s="120">
        <v>0</v>
      </c>
      <c r="H1147" s="86"/>
      <c r="I1147" s="86">
        <v>0</v>
      </c>
      <c r="J1147" s="87">
        <f t="shared" si="44"/>
        <v>0</v>
      </c>
      <c r="K1147" s="87">
        <f t="shared" si="45"/>
        <v>0</v>
      </c>
      <c r="L1147" s="85"/>
      <c r="M1147" s="85"/>
      <c r="N1147" s="85"/>
      <c r="O1147" s="109"/>
      <c r="P1147" s="88" t="str">
        <f>IF(D:D&gt;800000000,_xlfn.XLOOKUP(B:B,DROPLIST!G:G,DROPLIST!H:H)&amp;RIGHT(C1147,3)&amp;"-"&amp;RIGHT(D1147,5),_xlfn.XLOOKUP(B:B,DROPLIST!G:G,DROPLIST!H:H)&amp;RIGHT(C1147,3)&amp;"-"&amp;_xlfn.XLOOKUP(D:D,Tabela2[SAP Code],Tabela2[Coluna1]))</f>
        <v>-</v>
      </c>
      <c r="Q1147" s="88" t="e">
        <f>_xlfn.XLOOKUP(B:B,DROPLIST!G:G,DROPLIST!H:H) &amp; RIGHT(C1147,3) &amp; "-" &amp; RIGHT(D1147,5) &amp; "-" &amp; IFERROR(LEFT(#REF!, FIND(" ",#REF!)-1),#REF!) &amp; "-" &amp; _xlfn.XLOOKUP(L:L,DROPLIST!D:D,DROPLIST!E:E)</f>
        <v>#REF!</v>
      </c>
      <c r="R1147" s="88" t="str">
        <f>IF(N:N&lt;&gt;"APROVADO","N/A",IF(IFERROR(_xlfn.XLOOKUP(P:P,PROJETOS!A:A,PROJETOS!A:A),"INSERIR ID DE PROJETO")="INSERIR ID DE PROJETO","INSERIR ID DE PROJETO","PROJETO INSERIDO"))</f>
        <v>N/A</v>
      </c>
    </row>
    <row r="1148" spans="1:18" ht="20.100000000000001" customHeight="1" thickTop="1" thickBot="1" x14ac:dyDescent="0.3">
      <c r="A1148" s="109"/>
      <c r="B1148" s="84"/>
      <c r="C1148" s="84"/>
      <c r="D1148" s="115"/>
      <c r="E1148" s="132" cm="1">
        <f t="array" ref="E1148">_xlfn.XLOOKUP(D1148,Tabela2[[#All],[SAP Code]],Tabela2[[#All],[Supplier Name]])</f>
        <v>0</v>
      </c>
      <c r="F1148" s="85"/>
      <c r="G1148" s="120">
        <v>0</v>
      </c>
      <c r="H1148" s="86"/>
      <c r="I1148" s="86">
        <v>0</v>
      </c>
      <c r="J1148" s="87">
        <f t="shared" ref="J1148:J1211" si="46">H1148-I1148</f>
        <v>0</v>
      </c>
      <c r="K1148" s="87">
        <f t="shared" si="45"/>
        <v>0</v>
      </c>
      <c r="L1148" s="85"/>
      <c r="M1148" s="85"/>
      <c r="N1148" s="85"/>
      <c r="O1148" s="109"/>
      <c r="P1148" s="88" t="str">
        <f>IF(D:D&gt;800000000,_xlfn.XLOOKUP(B:B,DROPLIST!G:G,DROPLIST!H:H)&amp;RIGHT(C1148,3)&amp;"-"&amp;RIGHT(D1148,5),_xlfn.XLOOKUP(B:B,DROPLIST!G:G,DROPLIST!H:H)&amp;RIGHT(C1148,3)&amp;"-"&amp;_xlfn.XLOOKUP(D:D,Tabela2[SAP Code],Tabela2[Coluna1]))</f>
        <v>-</v>
      </c>
      <c r="Q1148" s="88" t="e">
        <f>_xlfn.XLOOKUP(B:B,DROPLIST!G:G,DROPLIST!H:H) &amp; RIGHT(C1148,3) &amp; "-" &amp; RIGHT(D1148,5) &amp; "-" &amp; IFERROR(LEFT(#REF!, FIND(" ",#REF!)-1),#REF!) &amp; "-" &amp; _xlfn.XLOOKUP(L:L,DROPLIST!D:D,DROPLIST!E:E)</f>
        <v>#REF!</v>
      </c>
      <c r="R1148" s="88" t="str">
        <f>IF(N:N&lt;&gt;"APROVADO","N/A",IF(IFERROR(_xlfn.XLOOKUP(P:P,PROJETOS!A:A,PROJETOS!A:A),"INSERIR ID DE PROJETO")="INSERIR ID DE PROJETO","INSERIR ID DE PROJETO","PROJETO INSERIDO"))</f>
        <v>N/A</v>
      </c>
    </row>
    <row r="1149" spans="1:18" ht="20.100000000000001" customHeight="1" thickTop="1" thickBot="1" x14ac:dyDescent="0.3">
      <c r="A1149" s="109"/>
      <c r="B1149" s="84"/>
      <c r="C1149" s="84"/>
      <c r="D1149" s="115"/>
      <c r="E1149" s="132" cm="1">
        <f t="array" ref="E1149">_xlfn.XLOOKUP(D1149,Tabela2[[#All],[SAP Code]],Tabela2[[#All],[Supplier Name]])</f>
        <v>0</v>
      </c>
      <c r="F1149" s="85"/>
      <c r="G1149" s="120">
        <v>0</v>
      </c>
      <c r="H1149" s="86"/>
      <c r="I1149" s="86">
        <v>0</v>
      </c>
      <c r="J1149" s="87">
        <f t="shared" si="46"/>
        <v>0</v>
      </c>
      <c r="K1149" s="87">
        <f t="shared" si="45"/>
        <v>0</v>
      </c>
      <c r="L1149" s="85"/>
      <c r="M1149" s="85"/>
      <c r="N1149" s="85"/>
      <c r="O1149" s="109"/>
      <c r="P1149" s="88" t="str">
        <f>IF(D:D&gt;800000000,_xlfn.XLOOKUP(B:B,DROPLIST!G:G,DROPLIST!H:H)&amp;RIGHT(C1149,3)&amp;"-"&amp;RIGHT(D1149,5),_xlfn.XLOOKUP(B:B,DROPLIST!G:G,DROPLIST!H:H)&amp;RIGHT(C1149,3)&amp;"-"&amp;_xlfn.XLOOKUP(D:D,Tabela2[SAP Code],Tabela2[Coluna1]))</f>
        <v>-</v>
      </c>
      <c r="Q1149" s="88" t="e">
        <f>_xlfn.XLOOKUP(B:B,DROPLIST!G:G,DROPLIST!H:H) &amp; RIGHT(C1149,3) &amp; "-" &amp; RIGHT(D1149,5) &amp; "-" &amp; IFERROR(LEFT(#REF!, FIND(" ",#REF!)-1),#REF!) &amp; "-" &amp; _xlfn.XLOOKUP(L:L,DROPLIST!D:D,DROPLIST!E:E)</f>
        <v>#REF!</v>
      </c>
      <c r="R1149" s="88" t="str">
        <f>IF(N:N&lt;&gt;"APROVADO","N/A",IF(IFERROR(_xlfn.XLOOKUP(P:P,PROJETOS!A:A,PROJETOS!A:A),"INSERIR ID DE PROJETO")="INSERIR ID DE PROJETO","INSERIR ID DE PROJETO","PROJETO INSERIDO"))</f>
        <v>N/A</v>
      </c>
    </row>
    <row r="1150" spans="1:18" ht="20.100000000000001" customHeight="1" thickTop="1" thickBot="1" x14ac:dyDescent="0.3">
      <c r="A1150" s="109"/>
      <c r="B1150" s="84"/>
      <c r="C1150" s="84"/>
      <c r="D1150" s="115"/>
      <c r="E1150" s="132" cm="1">
        <f t="array" ref="E1150">_xlfn.XLOOKUP(D1150,Tabela2[[#All],[SAP Code]],Tabela2[[#All],[Supplier Name]])</f>
        <v>0</v>
      </c>
      <c r="F1150" s="85"/>
      <c r="G1150" s="120">
        <v>0</v>
      </c>
      <c r="H1150" s="86"/>
      <c r="I1150" s="86">
        <v>0</v>
      </c>
      <c r="J1150" s="87">
        <f t="shared" si="46"/>
        <v>0</v>
      </c>
      <c r="K1150" s="87">
        <f t="shared" si="45"/>
        <v>0</v>
      </c>
      <c r="L1150" s="85"/>
      <c r="M1150" s="85"/>
      <c r="N1150" s="85"/>
      <c r="O1150" s="109"/>
      <c r="P1150" s="88" t="str">
        <f>IF(D:D&gt;800000000,_xlfn.XLOOKUP(B:B,DROPLIST!G:G,DROPLIST!H:H)&amp;RIGHT(C1150,3)&amp;"-"&amp;RIGHT(D1150,5),_xlfn.XLOOKUP(B:B,DROPLIST!G:G,DROPLIST!H:H)&amp;RIGHT(C1150,3)&amp;"-"&amp;_xlfn.XLOOKUP(D:D,Tabela2[SAP Code],Tabela2[Coluna1]))</f>
        <v>-</v>
      </c>
      <c r="Q1150" s="88" t="e">
        <f>_xlfn.XLOOKUP(B:B,DROPLIST!G:G,DROPLIST!H:H) &amp; RIGHT(C1150,3) &amp; "-" &amp; RIGHT(D1150,5) &amp; "-" &amp; IFERROR(LEFT(#REF!, FIND(" ",#REF!)-1),#REF!) &amp; "-" &amp; _xlfn.XLOOKUP(L:L,DROPLIST!D:D,DROPLIST!E:E)</f>
        <v>#REF!</v>
      </c>
      <c r="R1150" s="88" t="str">
        <f>IF(N:N&lt;&gt;"APROVADO","N/A",IF(IFERROR(_xlfn.XLOOKUP(P:P,PROJETOS!A:A,PROJETOS!A:A),"INSERIR ID DE PROJETO")="INSERIR ID DE PROJETO","INSERIR ID DE PROJETO","PROJETO INSERIDO"))</f>
        <v>N/A</v>
      </c>
    </row>
    <row r="1151" spans="1:18" ht="20.100000000000001" customHeight="1" thickTop="1" thickBot="1" x14ac:dyDescent="0.3">
      <c r="A1151" s="109"/>
      <c r="B1151" s="84"/>
      <c r="C1151" s="84"/>
      <c r="D1151" s="115"/>
      <c r="E1151" s="132" cm="1">
        <f t="array" ref="E1151">_xlfn.XLOOKUP(D1151,Tabela2[[#All],[SAP Code]],Tabela2[[#All],[Supplier Name]])</f>
        <v>0</v>
      </c>
      <c r="F1151" s="85"/>
      <c r="G1151" s="120">
        <v>0</v>
      </c>
      <c r="H1151" s="86"/>
      <c r="I1151" s="86">
        <v>0</v>
      </c>
      <c r="J1151" s="87">
        <f t="shared" si="46"/>
        <v>0</v>
      </c>
      <c r="K1151" s="87">
        <f t="shared" si="45"/>
        <v>0</v>
      </c>
      <c r="L1151" s="85"/>
      <c r="M1151" s="85"/>
      <c r="N1151" s="85"/>
      <c r="O1151" s="109"/>
      <c r="P1151" s="88" t="str">
        <f>IF(D:D&gt;800000000,_xlfn.XLOOKUP(B:B,DROPLIST!G:G,DROPLIST!H:H)&amp;RIGHT(C1151,3)&amp;"-"&amp;RIGHT(D1151,5),_xlfn.XLOOKUP(B:B,DROPLIST!G:G,DROPLIST!H:H)&amp;RIGHT(C1151,3)&amp;"-"&amp;_xlfn.XLOOKUP(D:D,Tabela2[SAP Code],Tabela2[Coluna1]))</f>
        <v>-</v>
      </c>
      <c r="Q1151" s="88" t="e">
        <f>_xlfn.XLOOKUP(B:B,DROPLIST!G:G,DROPLIST!H:H) &amp; RIGHT(C1151,3) &amp; "-" &amp; RIGHT(D1151,5) &amp; "-" &amp; IFERROR(LEFT(#REF!, FIND(" ",#REF!)-1),#REF!) &amp; "-" &amp; _xlfn.XLOOKUP(L:L,DROPLIST!D:D,DROPLIST!E:E)</f>
        <v>#REF!</v>
      </c>
      <c r="R1151" s="88" t="str">
        <f>IF(N:N&lt;&gt;"APROVADO","N/A",IF(IFERROR(_xlfn.XLOOKUP(P:P,PROJETOS!A:A,PROJETOS!A:A),"INSERIR ID DE PROJETO")="INSERIR ID DE PROJETO","INSERIR ID DE PROJETO","PROJETO INSERIDO"))</f>
        <v>N/A</v>
      </c>
    </row>
    <row r="1152" spans="1:18" ht="20.100000000000001" customHeight="1" thickTop="1" thickBot="1" x14ac:dyDescent="0.3">
      <c r="A1152" s="109"/>
      <c r="B1152" s="84"/>
      <c r="C1152" s="84"/>
      <c r="D1152" s="115"/>
      <c r="E1152" s="132" cm="1">
        <f t="array" ref="E1152">_xlfn.XLOOKUP(D1152,Tabela2[[#All],[SAP Code]],Tabela2[[#All],[Supplier Name]])</f>
        <v>0</v>
      </c>
      <c r="F1152" s="85"/>
      <c r="G1152" s="120">
        <v>0</v>
      </c>
      <c r="H1152" s="86"/>
      <c r="I1152" s="86">
        <v>0</v>
      </c>
      <c r="J1152" s="87">
        <f t="shared" si="46"/>
        <v>0</v>
      </c>
      <c r="K1152" s="87">
        <f t="shared" si="45"/>
        <v>0</v>
      </c>
      <c r="L1152" s="85"/>
      <c r="M1152" s="85"/>
      <c r="N1152" s="85"/>
      <c r="O1152" s="109"/>
      <c r="P1152" s="88" t="str">
        <f>IF(D:D&gt;800000000,_xlfn.XLOOKUP(B:B,DROPLIST!G:G,DROPLIST!H:H)&amp;RIGHT(C1152,3)&amp;"-"&amp;RIGHT(D1152,5),_xlfn.XLOOKUP(B:B,DROPLIST!G:G,DROPLIST!H:H)&amp;RIGHT(C1152,3)&amp;"-"&amp;_xlfn.XLOOKUP(D:D,Tabela2[SAP Code],Tabela2[Coluna1]))</f>
        <v>-</v>
      </c>
      <c r="Q1152" s="88" t="e">
        <f>_xlfn.XLOOKUP(B:B,DROPLIST!G:G,DROPLIST!H:H) &amp; RIGHT(C1152,3) &amp; "-" &amp; RIGHT(D1152,5) &amp; "-" &amp; IFERROR(LEFT(#REF!, FIND(" ",#REF!)-1),#REF!) &amp; "-" &amp; _xlfn.XLOOKUP(L:L,DROPLIST!D:D,DROPLIST!E:E)</f>
        <v>#REF!</v>
      </c>
      <c r="R1152" s="88" t="str">
        <f>IF(N:N&lt;&gt;"APROVADO","N/A",IF(IFERROR(_xlfn.XLOOKUP(P:P,PROJETOS!A:A,PROJETOS!A:A),"INSERIR ID DE PROJETO")="INSERIR ID DE PROJETO","INSERIR ID DE PROJETO","PROJETO INSERIDO"))</f>
        <v>N/A</v>
      </c>
    </row>
    <row r="1153" spans="1:18" ht="20.100000000000001" customHeight="1" thickTop="1" thickBot="1" x14ac:dyDescent="0.3">
      <c r="A1153" s="109"/>
      <c r="B1153" s="84"/>
      <c r="C1153" s="84"/>
      <c r="D1153" s="115"/>
      <c r="E1153" s="132" cm="1">
        <f t="array" ref="E1153">_xlfn.XLOOKUP(D1153,Tabela2[[#All],[SAP Code]],Tabela2[[#All],[Supplier Name]])</f>
        <v>0</v>
      </c>
      <c r="F1153" s="85"/>
      <c r="G1153" s="120">
        <v>0</v>
      </c>
      <c r="H1153" s="86"/>
      <c r="I1153" s="86">
        <v>0</v>
      </c>
      <c r="J1153" s="87">
        <f t="shared" si="46"/>
        <v>0</v>
      </c>
      <c r="K1153" s="87">
        <f t="shared" si="45"/>
        <v>0</v>
      </c>
      <c r="L1153" s="85"/>
      <c r="M1153" s="85"/>
      <c r="N1153" s="85"/>
      <c r="O1153" s="109"/>
      <c r="P1153" s="88" t="str">
        <f>IF(D:D&gt;800000000,_xlfn.XLOOKUP(B:B,DROPLIST!G:G,DROPLIST!H:H)&amp;RIGHT(C1153,3)&amp;"-"&amp;RIGHT(D1153,5),_xlfn.XLOOKUP(B:B,DROPLIST!G:G,DROPLIST!H:H)&amp;RIGHT(C1153,3)&amp;"-"&amp;_xlfn.XLOOKUP(D:D,Tabela2[SAP Code],Tabela2[Coluna1]))</f>
        <v>-</v>
      </c>
      <c r="Q1153" s="88" t="e">
        <f>_xlfn.XLOOKUP(B:B,DROPLIST!G:G,DROPLIST!H:H) &amp; RIGHT(C1153,3) &amp; "-" &amp; RIGHT(D1153,5) &amp; "-" &amp; IFERROR(LEFT(#REF!, FIND(" ",#REF!)-1),#REF!) &amp; "-" &amp; _xlfn.XLOOKUP(L:L,DROPLIST!D:D,DROPLIST!E:E)</f>
        <v>#REF!</v>
      </c>
      <c r="R1153" s="88" t="str">
        <f>IF(N:N&lt;&gt;"APROVADO","N/A",IF(IFERROR(_xlfn.XLOOKUP(P:P,PROJETOS!A:A,PROJETOS!A:A),"INSERIR ID DE PROJETO")="INSERIR ID DE PROJETO","INSERIR ID DE PROJETO","PROJETO INSERIDO"))</f>
        <v>N/A</v>
      </c>
    </row>
    <row r="1154" spans="1:18" ht="20.100000000000001" customHeight="1" thickTop="1" thickBot="1" x14ac:dyDescent="0.3">
      <c r="A1154" s="109"/>
      <c r="B1154" s="84"/>
      <c r="C1154" s="84"/>
      <c r="D1154" s="115"/>
      <c r="E1154" s="132" cm="1">
        <f t="array" ref="E1154">_xlfn.XLOOKUP(D1154,Tabela2[[#All],[SAP Code]],Tabela2[[#All],[Supplier Name]])</f>
        <v>0</v>
      </c>
      <c r="F1154" s="85"/>
      <c r="G1154" s="120">
        <v>0</v>
      </c>
      <c r="H1154" s="86"/>
      <c r="I1154" s="86">
        <v>0</v>
      </c>
      <c r="J1154" s="87">
        <f t="shared" si="46"/>
        <v>0</v>
      </c>
      <c r="K1154" s="87">
        <f t="shared" si="45"/>
        <v>0</v>
      </c>
      <c r="L1154" s="85"/>
      <c r="M1154" s="85"/>
      <c r="N1154" s="85"/>
      <c r="O1154" s="109"/>
      <c r="P1154" s="88" t="str">
        <f>IF(D:D&gt;800000000,_xlfn.XLOOKUP(B:B,DROPLIST!G:G,DROPLIST!H:H)&amp;RIGHT(C1154,3)&amp;"-"&amp;RIGHT(D1154,5),_xlfn.XLOOKUP(B:B,DROPLIST!G:G,DROPLIST!H:H)&amp;RIGHT(C1154,3)&amp;"-"&amp;_xlfn.XLOOKUP(D:D,Tabela2[SAP Code],Tabela2[Coluna1]))</f>
        <v>-</v>
      </c>
      <c r="Q1154" s="88" t="e">
        <f>_xlfn.XLOOKUP(B:B,DROPLIST!G:G,DROPLIST!H:H) &amp; RIGHT(C1154,3) &amp; "-" &amp; RIGHT(D1154,5) &amp; "-" &amp; IFERROR(LEFT(#REF!, FIND(" ",#REF!)-1),#REF!) &amp; "-" &amp; _xlfn.XLOOKUP(L:L,DROPLIST!D:D,DROPLIST!E:E)</f>
        <v>#REF!</v>
      </c>
      <c r="R1154" s="88" t="str">
        <f>IF(N:N&lt;&gt;"APROVADO","N/A",IF(IFERROR(_xlfn.XLOOKUP(P:P,PROJETOS!A:A,PROJETOS!A:A),"INSERIR ID DE PROJETO")="INSERIR ID DE PROJETO","INSERIR ID DE PROJETO","PROJETO INSERIDO"))</f>
        <v>N/A</v>
      </c>
    </row>
    <row r="1155" spans="1:18" ht="20.100000000000001" customHeight="1" thickTop="1" thickBot="1" x14ac:dyDescent="0.3">
      <c r="A1155" s="109"/>
      <c r="B1155" s="84"/>
      <c r="C1155" s="84"/>
      <c r="D1155" s="115"/>
      <c r="E1155" s="132" cm="1">
        <f t="array" ref="E1155">_xlfn.XLOOKUP(D1155,Tabela2[[#All],[SAP Code]],Tabela2[[#All],[Supplier Name]])</f>
        <v>0</v>
      </c>
      <c r="F1155" s="85"/>
      <c r="G1155" s="120">
        <v>0</v>
      </c>
      <c r="H1155" s="86"/>
      <c r="I1155" s="86">
        <v>0</v>
      </c>
      <c r="J1155" s="87">
        <f t="shared" si="46"/>
        <v>0</v>
      </c>
      <c r="K1155" s="87">
        <f t="shared" si="45"/>
        <v>0</v>
      </c>
      <c r="L1155" s="85"/>
      <c r="M1155" s="85"/>
      <c r="N1155" s="85"/>
      <c r="O1155" s="109"/>
      <c r="P1155" s="88" t="str">
        <f>IF(D:D&gt;800000000,_xlfn.XLOOKUP(B:B,DROPLIST!G:G,DROPLIST!H:H)&amp;RIGHT(C1155,3)&amp;"-"&amp;RIGHT(D1155,5),_xlfn.XLOOKUP(B:B,DROPLIST!G:G,DROPLIST!H:H)&amp;RIGHT(C1155,3)&amp;"-"&amp;_xlfn.XLOOKUP(D:D,Tabela2[SAP Code],Tabela2[Coluna1]))</f>
        <v>-</v>
      </c>
      <c r="Q1155" s="88" t="e">
        <f>_xlfn.XLOOKUP(B:B,DROPLIST!G:G,DROPLIST!H:H) &amp; RIGHT(C1155,3) &amp; "-" &amp; RIGHT(D1155,5) &amp; "-" &amp; IFERROR(LEFT(#REF!, FIND(" ",#REF!)-1),#REF!) &amp; "-" &amp; _xlfn.XLOOKUP(L:L,DROPLIST!D:D,DROPLIST!E:E)</f>
        <v>#REF!</v>
      </c>
      <c r="R1155" s="88" t="str">
        <f>IF(N:N&lt;&gt;"APROVADO","N/A",IF(IFERROR(_xlfn.XLOOKUP(P:P,PROJETOS!A:A,PROJETOS!A:A),"INSERIR ID DE PROJETO")="INSERIR ID DE PROJETO","INSERIR ID DE PROJETO","PROJETO INSERIDO"))</f>
        <v>N/A</v>
      </c>
    </row>
    <row r="1156" spans="1:18" ht="20.100000000000001" customHeight="1" thickTop="1" thickBot="1" x14ac:dyDescent="0.3">
      <c r="A1156" s="109"/>
      <c r="B1156" s="84"/>
      <c r="C1156" s="84"/>
      <c r="D1156" s="115"/>
      <c r="E1156" s="132" cm="1">
        <f t="array" ref="E1156">_xlfn.XLOOKUP(D1156,Tabela2[[#All],[SAP Code]],Tabela2[[#All],[Supplier Name]])</f>
        <v>0</v>
      </c>
      <c r="F1156" s="85"/>
      <c r="G1156" s="120">
        <v>0</v>
      </c>
      <c r="H1156" s="86"/>
      <c r="I1156" s="86">
        <v>0</v>
      </c>
      <c r="J1156" s="87">
        <f t="shared" si="46"/>
        <v>0</v>
      </c>
      <c r="K1156" s="87">
        <f t="shared" si="45"/>
        <v>0</v>
      </c>
      <c r="L1156" s="85"/>
      <c r="M1156" s="85"/>
      <c r="N1156" s="85"/>
      <c r="O1156" s="109"/>
      <c r="P1156" s="88" t="str">
        <f>IF(D:D&gt;800000000,_xlfn.XLOOKUP(B:B,DROPLIST!G:G,DROPLIST!H:H)&amp;RIGHT(C1156,3)&amp;"-"&amp;RIGHT(D1156,5),_xlfn.XLOOKUP(B:B,DROPLIST!G:G,DROPLIST!H:H)&amp;RIGHT(C1156,3)&amp;"-"&amp;_xlfn.XLOOKUP(D:D,Tabela2[SAP Code],Tabela2[Coluna1]))</f>
        <v>-</v>
      </c>
      <c r="Q1156" s="88" t="e">
        <f>_xlfn.XLOOKUP(B:B,DROPLIST!G:G,DROPLIST!H:H) &amp; RIGHT(C1156,3) &amp; "-" &amp; RIGHT(D1156,5) &amp; "-" &amp; IFERROR(LEFT(#REF!, FIND(" ",#REF!)-1),#REF!) &amp; "-" &amp; _xlfn.XLOOKUP(L:L,DROPLIST!D:D,DROPLIST!E:E)</f>
        <v>#REF!</v>
      </c>
      <c r="R1156" s="88" t="str">
        <f>IF(N:N&lt;&gt;"APROVADO","N/A",IF(IFERROR(_xlfn.XLOOKUP(P:P,PROJETOS!A:A,PROJETOS!A:A),"INSERIR ID DE PROJETO")="INSERIR ID DE PROJETO","INSERIR ID DE PROJETO","PROJETO INSERIDO"))</f>
        <v>N/A</v>
      </c>
    </row>
    <row r="1157" spans="1:18" ht="20.100000000000001" customHeight="1" thickTop="1" thickBot="1" x14ac:dyDescent="0.3">
      <c r="A1157" s="109"/>
      <c r="B1157" s="84"/>
      <c r="C1157" s="84"/>
      <c r="D1157" s="115"/>
      <c r="E1157" s="132" cm="1">
        <f t="array" ref="E1157">_xlfn.XLOOKUP(D1157,Tabela2[[#All],[SAP Code]],Tabela2[[#All],[Supplier Name]])</f>
        <v>0</v>
      </c>
      <c r="F1157" s="85"/>
      <c r="G1157" s="120">
        <v>0</v>
      </c>
      <c r="H1157" s="86"/>
      <c r="I1157" s="86">
        <v>0</v>
      </c>
      <c r="J1157" s="87">
        <f t="shared" si="46"/>
        <v>0</v>
      </c>
      <c r="K1157" s="87">
        <f t="shared" si="45"/>
        <v>0</v>
      </c>
      <c r="L1157" s="85"/>
      <c r="M1157" s="85"/>
      <c r="N1157" s="85"/>
      <c r="O1157" s="109"/>
      <c r="P1157" s="88" t="str">
        <f>IF(D:D&gt;800000000,_xlfn.XLOOKUP(B:B,DROPLIST!G:G,DROPLIST!H:H)&amp;RIGHT(C1157,3)&amp;"-"&amp;RIGHT(D1157,5),_xlfn.XLOOKUP(B:B,DROPLIST!G:G,DROPLIST!H:H)&amp;RIGHT(C1157,3)&amp;"-"&amp;_xlfn.XLOOKUP(D:D,Tabela2[SAP Code],Tabela2[Coluna1]))</f>
        <v>-</v>
      </c>
      <c r="Q1157" s="88" t="e">
        <f>_xlfn.XLOOKUP(B:B,DROPLIST!G:G,DROPLIST!H:H) &amp; RIGHT(C1157,3) &amp; "-" &amp; RIGHT(D1157,5) &amp; "-" &amp; IFERROR(LEFT(#REF!, FIND(" ",#REF!)-1),#REF!) &amp; "-" &amp; _xlfn.XLOOKUP(L:L,DROPLIST!D:D,DROPLIST!E:E)</f>
        <v>#REF!</v>
      </c>
      <c r="R1157" s="88" t="str">
        <f>IF(N:N&lt;&gt;"APROVADO","N/A",IF(IFERROR(_xlfn.XLOOKUP(P:P,PROJETOS!A:A,PROJETOS!A:A),"INSERIR ID DE PROJETO")="INSERIR ID DE PROJETO","INSERIR ID DE PROJETO","PROJETO INSERIDO"))</f>
        <v>N/A</v>
      </c>
    </row>
    <row r="1158" spans="1:18" ht="20.100000000000001" customHeight="1" thickTop="1" thickBot="1" x14ac:dyDescent="0.3">
      <c r="A1158" s="109"/>
      <c r="B1158" s="84"/>
      <c r="C1158" s="84"/>
      <c r="D1158" s="115"/>
      <c r="E1158" s="132" cm="1">
        <f t="array" ref="E1158">_xlfn.XLOOKUP(D1158,Tabela2[[#All],[SAP Code]],Tabela2[[#All],[Supplier Name]])</f>
        <v>0</v>
      </c>
      <c r="F1158" s="85"/>
      <c r="G1158" s="120">
        <v>0</v>
      </c>
      <c r="H1158" s="86"/>
      <c r="I1158" s="86">
        <v>0</v>
      </c>
      <c r="J1158" s="87">
        <f t="shared" si="46"/>
        <v>0</v>
      </c>
      <c r="K1158" s="87">
        <f t="shared" si="45"/>
        <v>0</v>
      </c>
      <c r="L1158" s="85"/>
      <c r="M1158" s="85"/>
      <c r="N1158" s="85"/>
      <c r="O1158" s="109"/>
      <c r="P1158" s="88" t="str">
        <f>IF(D:D&gt;800000000,_xlfn.XLOOKUP(B:B,DROPLIST!G:G,DROPLIST!H:H)&amp;RIGHT(C1158,3)&amp;"-"&amp;RIGHT(D1158,5),_xlfn.XLOOKUP(B:B,DROPLIST!G:G,DROPLIST!H:H)&amp;RIGHT(C1158,3)&amp;"-"&amp;_xlfn.XLOOKUP(D:D,Tabela2[SAP Code],Tabela2[Coluna1]))</f>
        <v>-</v>
      </c>
      <c r="Q1158" s="88" t="e">
        <f>_xlfn.XLOOKUP(B:B,DROPLIST!G:G,DROPLIST!H:H) &amp; RIGHT(C1158,3) &amp; "-" &amp; RIGHT(D1158,5) &amp; "-" &amp; IFERROR(LEFT(#REF!, FIND(" ",#REF!)-1),#REF!) &amp; "-" &amp; _xlfn.XLOOKUP(L:L,DROPLIST!D:D,DROPLIST!E:E)</f>
        <v>#REF!</v>
      </c>
      <c r="R1158" s="88" t="str">
        <f>IF(N:N&lt;&gt;"APROVADO","N/A",IF(IFERROR(_xlfn.XLOOKUP(P:P,PROJETOS!A:A,PROJETOS!A:A),"INSERIR ID DE PROJETO")="INSERIR ID DE PROJETO","INSERIR ID DE PROJETO","PROJETO INSERIDO"))</f>
        <v>N/A</v>
      </c>
    </row>
    <row r="1159" spans="1:18" ht="20.100000000000001" customHeight="1" thickTop="1" thickBot="1" x14ac:dyDescent="0.3">
      <c r="A1159" s="109"/>
      <c r="B1159" s="84"/>
      <c r="C1159" s="84"/>
      <c r="D1159" s="115"/>
      <c r="E1159" s="132" cm="1">
        <f t="array" ref="E1159">_xlfn.XLOOKUP(D1159,Tabela2[[#All],[SAP Code]],Tabela2[[#All],[Supplier Name]])</f>
        <v>0</v>
      </c>
      <c r="F1159" s="85"/>
      <c r="G1159" s="120">
        <v>0</v>
      </c>
      <c r="H1159" s="86"/>
      <c r="I1159" s="86">
        <v>0</v>
      </c>
      <c r="J1159" s="87">
        <f t="shared" si="46"/>
        <v>0</v>
      </c>
      <c r="K1159" s="87">
        <f t="shared" si="45"/>
        <v>0</v>
      </c>
      <c r="L1159" s="85"/>
      <c r="M1159" s="85"/>
      <c r="N1159" s="85"/>
      <c r="O1159" s="109"/>
      <c r="P1159" s="88" t="str">
        <f>IF(D:D&gt;800000000,_xlfn.XLOOKUP(B:B,DROPLIST!G:G,DROPLIST!H:H)&amp;RIGHT(C1159,3)&amp;"-"&amp;RIGHT(D1159,5),_xlfn.XLOOKUP(B:B,DROPLIST!G:G,DROPLIST!H:H)&amp;RIGHT(C1159,3)&amp;"-"&amp;_xlfn.XLOOKUP(D:D,Tabela2[SAP Code],Tabela2[Coluna1]))</f>
        <v>-</v>
      </c>
      <c r="Q1159" s="88" t="e">
        <f>_xlfn.XLOOKUP(B:B,DROPLIST!G:G,DROPLIST!H:H) &amp; RIGHT(C1159,3) &amp; "-" &amp; RIGHT(D1159,5) &amp; "-" &amp; IFERROR(LEFT(#REF!, FIND(" ",#REF!)-1),#REF!) &amp; "-" &amp; _xlfn.XLOOKUP(L:L,DROPLIST!D:D,DROPLIST!E:E)</f>
        <v>#REF!</v>
      </c>
      <c r="R1159" s="88" t="str">
        <f>IF(N:N&lt;&gt;"APROVADO","N/A",IF(IFERROR(_xlfn.XLOOKUP(P:P,PROJETOS!A:A,PROJETOS!A:A),"INSERIR ID DE PROJETO")="INSERIR ID DE PROJETO","INSERIR ID DE PROJETO","PROJETO INSERIDO"))</f>
        <v>N/A</v>
      </c>
    </row>
    <row r="1160" spans="1:18" ht="20.100000000000001" customHeight="1" thickTop="1" thickBot="1" x14ac:dyDescent="0.3">
      <c r="A1160" s="109"/>
      <c r="B1160" s="84"/>
      <c r="C1160" s="84"/>
      <c r="D1160" s="115"/>
      <c r="E1160" s="132" cm="1">
        <f t="array" ref="E1160">_xlfn.XLOOKUP(D1160,Tabela2[[#All],[SAP Code]],Tabela2[[#All],[Supplier Name]])</f>
        <v>0</v>
      </c>
      <c r="F1160" s="85"/>
      <c r="G1160" s="120">
        <v>0</v>
      </c>
      <c r="H1160" s="86"/>
      <c r="I1160" s="86">
        <v>0</v>
      </c>
      <c r="J1160" s="87">
        <f t="shared" si="46"/>
        <v>0</v>
      </c>
      <c r="K1160" s="87">
        <f t="shared" si="45"/>
        <v>0</v>
      </c>
      <c r="L1160" s="85"/>
      <c r="M1160" s="85"/>
      <c r="N1160" s="85"/>
      <c r="O1160" s="109"/>
      <c r="P1160" s="88" t="str">
        <f>IF(D:D&gt;800000000,_xlfn.XLOOKUP(B:B,DROPLIST!G:G,DROPLIST!H:H)&amp;RIGHT(C1160,3)&amp;"-"&amp;RIGHT(D1160,5),_xlfn.XLOOKUP(B:B,DROPLIST!G:G,DROPLIST!H:H)&amp;RIGHT(C1160,3)&amp;"-"&amp;_xlfn.XLOOKUP(D:D,Tabela2[SAP Code],Tabela2[Coluna1]))</f>
        <v>-</v>
      </c>
      <c r="Q1160" s="88" t="e">
        <f>_xlfn.XLOOKUP(B:B,DROPLIST!G:G,DROPLIST!H:H) &amp; RIGHT(C1160,3) &amp; "-" &amp; RIGHT(D1160,5) &amp; "-" &amp; IFERROR(LEFT(#REF!, FIND(" ",#REF!)-1),#REF!) &amp; "-" &amp; _xlfn.XLOOKUP(L:L,DROPLIST!D:D,DROPLIST!E:E)</f>
        <v>#REF!</v>
      </c>
      <c r="R1160" s="88" t="str">
        <f>IF(N:N&lt;&gt;"APROVADO","N/A",IF(IFERROR(_xlfn.XLOOKUP(P:P,PROJETOS!A:A,PROJETOS!A:A),"INSERIR ID DE PROJETO")="INSERIR ID DE PROJETO","INSERIR ID DE PROJETO","PROJETO INSERIDO"))</f>
        <v>N/A</v>
      </c>
    </row>
    <row r="1161" spans="1:18" ht="20.100000000000001" customHeight="1" thickTop="1" thickBot="1" x14ac:dyDescent="0.3">
      <c r="A1161" s="109"/>
      <c r="B1161" s="84"/>
      <c r="C1161" s="84"/>
      <c r="D1161" s="115"/>
      <c r="E1161" s="132" cm="1">
        <f t="array" ref="E1161">_xlfn.XLOOKUP(D1161,Tabela2[[#All],[SAP Code]],Tabela2[[#All],[Supplier Name]])</f>
        <v>0</v>
      </c>
      <c r="F1161" s="85"/>
      <c r="G1161" s="120">
        <v>0</v>
      </c>
      <c r="H1161" s="86"/>
      <c r="I1161" s="86">
        <v>0</v>
      </c>
      <c r="J1161" s="87">
        <f t="shared" si="46"/>
        <v>0</v>
      </c>
      <c r="K1161" s="87">
        <f t="shared" si="45"/>
        <v>0</v>
      </c>
      <c r="L1161" s="85"/>
      <c r="M1161" s="85"/>
      <c r="N1161" s="85"/>
      <c r="O1161" s="109"/>
      <c r="P1161" s="88" t="str">
        <f>IF(D:D&gt;800000000,_xlfn.XLOOKUP(B:B,DROPLIST!G:G,DROPLIST!H:H)&amp;RIGHT(C1161,3)&amp;"-"&amp;RIGHT(D1161,5),_xlfn.XLOOKUP(B:B,DROPLIST!G:G,DROPLIST!H:H)&amp;RIGHT(C1161,3)&amp;"-"&amp;_xlfn.XLOOKUP(D:D,Tabela2[SAP Code],Tabela2[Coluna1]))</f>
        <v>-</v>
      </c>
      <c r="Q1161" s="88" t="e">
        <f>_xlfn.XLOOKUP(B:B,DROPLIST!G:G,DROPLIST!H:H) &amp; RIGHT(C1161,3) &amp; "-" &amp; RIGHT(D1161,5) &amp; "-" &amp; IFERROR(LEFT(#REF!, FIND(" ",#REF!)-1),#REF!) &amp; "-" &amp; _xlfn.XLOOKUP(L:L,DROPLIST!D:D,DROPLIST!E:E)</f>
        <v>#REF!</v>
      </c>
      <c r="R1161" s="88" t="str">
        <f>IF(N:N&lt;&gt;"APROVADO","N/A",IF(IFERROR(_xlfn.XLOOKUP(P:P,PROJETOS!A:A,PROJETOS!A:A),"INSERIR ID DE PROJETO")="INSERIR ID DE PROJETO","INSERIR ID DE PROJETO","PROJETO INSERIDO"))</f>
        <v>N/A</v>
      </c>
    </row>
    <row r="1162" spans="1:18" ht="20.100000000000001" customHeight="1" thickTop="1" thickBot="1" x14ac:dyDescent="0.3">
      <c r="A1162" s="109"/>
      <c r="B1162" s="84"/>
      <c r="C1162" s="84"/>
      <c r="D1162" s="115"/>
      <c r="E1162" s="132" cm="1">
        <f t="array" ref="E1162">_xlfn.XLOOKUP(D1162,Tabela2[[#All],[SAP Code]],Tabela2[[#All],[Supplier Name]])</f>
        <v>0</v>
      </c>
      <c r="F1162" s="85"/>
      <c r="G1162" s="120">
        <v>0</v>
      </c>
      <c r="H1162" s="86"/>
      <c r="I1162" s="86">
        <v>0</v>
      </c>
      <c r="J1162" s="87">
        <f t="shared" si="46"/>
        <v>0</v>
      </c>
      <c r="K1162" s="87">
        <f t="shared" ref="K1162:K1225" si="47">IF(I1162=0,H1162,J1162)</f>
        <v>0</v>
      </c>
      <c r="L1162" s="85"/>
      <c r="M1162" s="85"/>
      <c r="N1162" s="85"/>
      <c r="O1162" s="109"/>
      <c r="P1162" s="88" t="str">
        <f>IF(D:D&gt;800000000,_xlfn.XLOOKUP(B:B,DROPLIST!G:G,DROPLIST!H:H)&amp;RIGHT(C1162,3)&amp;"-"&amp;RIGHT(D1162,5),_xlfn.XLOOKUP(B:B,DROPLIST!G:G,DROPLIST!H:H)&amp;RIGHT(C1162,3)&amp;"-"&amp;_xlfn.XLOOKUP(D:D,Tabela2[SAP Code],Tabela2[Coluna1]))</f>
        <v>-</v>
      </c>
      <c r="Q1162" s="88" t="e">
        <f>_xlfn.XLOOKUP(B:B,DROPLIST!G:G,DROPLIST!H:H) &amp; RIGHT(C1162,3) &amp; "-" &amp; RIGHT(D1162,5) &amp; "-" &amp; IFERROR(LEFT(#REF!, FIND(" ",#REF!)-1),#REF!) &amp; "-" &amp; _xlfn.XLOOKUP(L:L,DROPLIST!D:D,DROPLIST!E:E)</f>
        <v>#REF!</v>
      </c>
      <c r="R1162" s="88" t="str">
        <f>IF(N:N&lt;&gt;"APROVADO","N/A",IF(IFERROR(_xlfn.XLOOKUP(P:P,PROJETOS!A:A,PROJETOS!A:A),"INSERIR ID DE PROJETO")="INSERIR ID DE PROJETO","INSERIR ID DE PROJETO","PROJETO INSERIDO"))</f>
        <v>N/A</v>
      </c>
    </row>
    <row r="1163" spans="1:18" ht="20.100000000000001" customHeight="1" thickTop="1" thickBot="1" x14ac:dyDescent="0.3">
      <c r="A1163" s="109"/>
      <c r="B1163" s="84"/>
      <c r="C1163" s="84"/>
      <c r="D1163" s="115"/>
      <c r="E1163" s="132" cm="1">
        <f t="array" ref="E1163">_xlfn.XLOOKUP(D1163,Tabela2[[#All],[SAP Code]],Tabela2[[#All],[Supplier Name]])</f>
        <v>0</v>
      </c>
      <c r="F1163" s="85"/>
      <c r="G1163" s="120">
        <v>0</v>
      </c>
      <c r="H1163" s="86"/>
      <c r="I1163" s="86">
        <v>0</v>
      </c>
      <c r="J1163" s="87">
        <f t="shared" si="46"/>
        <v>0</v>
      </c>
      <c r="K1163" s="87">
        <f t="shared" si="47"/>
        <v>0</v>
      </c>
      <c r="L1163" s="85"/>
      <c r="M1163" s="85"/>
      <c r="N1163" s="85"/>
      <c r="O1163" s="109"/>
      <c r="P1163" s="88" t="str">
        <f>IF(D:D&gt;800000000,_xlfn.XLOOKUP(B:B,DROPLIST!G:G,DROPLIST!H:H)&amp;RIGHT(C1163,3)&amp;"-"&amp;RIGHT(D1163,5),_xlfn.XLOOKUP(B:B,DROPLIST!G:G,DROPLIST!H:H)&amp;RIGHT(C1163,3)&amp;"-"&amp;_xlfn.XLOOKUP(D:D,Tabela2[SAP Code],Tabela2[Coluna1]))</f>
        <v>-</v>
      </c>
      <c r="Q1163" s="88" t="e">
        <f>_xlfn.XLOOKUP(B:B,DROPLIST!G:G,DROPLIST!H:H) &amp; RIGHT(C1163,3) &amp; "-" &amp; RIGHT(D1163,5) &amp; "-" &amp; IFERROR(LEFT(#REF!, FIND(" ",#REF!)-1),#REF!) &amp; "-" &amp; _xlfn.XLOOKUP(L:L,DROPLIST!D:D,DROPLIST!E:E)</f>
        <v>#REF!</v>
      </c>
      <c r="R1163" s="88" t="str">
        <f>IF(N:N&lt;&gt;"APROVADO","N/A",IF(IFERROR(_xlfn.XLOOKUP(P:P,PROJETOS!A:A,PROJETOS!A:A),"INSERIR ID DE PROJETO")="INSERIR ID DE PROJETO","INSERIR ID DE PROJETO","PROJETO INSERIDO"))</f>
        <v>N/A</v>
      </c>
    </row>
    <row r="1164" spans="1:18" ht="20.100000000000001" customHeight="1" thickTop="1" thickBot="1" x14ac:dyDescent="0.3">
      <c r="A1164" s="109"/>
      <c r="B1164" s="84"/>
      <c r="C1164" s="84"/>
      <c r="D1164" s="115"/>
      <c r="E1164" s="132" cm="1">
        <f t="array" ref="E1164">_xlfn.XLOOKUP(D1164,Tabela2[[#All],[SAP Code]],Tabela2[[#All],[Supplier Name]])</f>
        <v>0</v>
      </c>
      <c r="F1164" s="85"/>
      <c r="G1164" s="120">
        <v>0</v>
      </c>
      <c r="H1164" s="86"/>
      <c r="I1164" s="86">
        <v>0</v>
      </c>
      <c r="J1164" s="87">
        <f t="shared" si="46"/>
        <v>0</v>
      </c>
      <c r="K1164" s="87">
        <f t="shared" si="47"/>
        <v>0</v>
      </c>
      <c r="L1164" s="85"/>
      <c r="M1164" s="85"/>
      <c r="N1164" s="85"/>
      <c r="O1164" s="109"/>
      <c r="P1164" s="88" t="str">
        <f>IF(D:D&gt;800000000,_xlfn.XLOOKUP(B:B,DROPLIST!G:G,DROPLIST!H:H)&amp;RIGHT(C1164,3)&amp;"-"&amp;RIGHT(D1164,5),_xlfn.XLOOKUP(B:B,DROPLIST!G:G,DROPLIST!H:H)&amp;RIGHT(C1164,3)&amp;"-"&amp;_xlfn.XLOOKUP(D:D,Tabela2[SAP Code],Tabela2[Coluna1]))</f>
        <v>-</v>
      </c>
      <c r="Q1164" s="88" t="e">
        <f>_xlfn.XLOOKUP(B:B,DROPLIST!G:G,DROPLIST!H:H) &amp; RIGHT(C1164,3) &amp; "-" &amp; RIGHT(D1164,5) &amp; "-" &amp; IFERROR(LEFT(#REF!, FIND(" ",#REF!)-1),#REF!) &amp; "-" &amp; _xlfn.XLOOKUP(L:L,DROPLIST!D:D,DROPLIST!E:E)</f>
        <v>#REF!</v>
      </c>
      <c r="R1164" s="88" t="str">
        <f>IF(N:N&lt;&gt;"APROVADO","N/A",IF(IFERROR(_xlfn.XLOOKUP(P:P,PROJETOS!A:A,PROJETOS!A:A),"INSERIR ID DE PROJETO")="INSERIR ID DE PROJETO","INSERIR ID DE PROJETO","PROJETO INSERIDO"))</f>
        <v>N/A</v>
      </c>
    </row>
    <row r="1165" spans="1:18" ht="20.100000000000001" customHeight="1" thickTop="1" thickBot="1" x14ac:dyDescent="0.3">
      <c r="A1165" s="109"/>
      <c r="B1165" s="84"/>
      <c r="C1165" s="84"/>
      <c r="D1165" s="115"/>
      <c r="E1165" s="132" cm="1">
        <f t="array" ref="E1165">_xlfn.XLOOKUP(D1165,Tabela2[[#All],[SAP Code]],Tabela2[[#All],[Supplier Name]])</f>
        <v>0</v>
      </c>
      <c r="F1165" s="85"/>
      <c r="G1165" s="120">
        <v>0</v>
      </c>
      <c r="H1165" s="86"/>
      <c r="I1165" s="86">
        <v>0</v>
      </c>
      <c r="J1165" s="87">
        <f t="shared" si="46"/>
        <v>0</v>
      </c>
      <c r="K1165" s="87">
        <f t="shared" si="47"/>
        <v>0</v>
      </c>
      <c r="L1165" s="85"/>
      <c r="M1165" s="85"/>
      <c r="N1165" s="85"/>
      <c r="O1165" s="109"/>
      <c r="P1165" s="88" t="str">
        <f>IF(D:D&gt;800000000,_xlfn.XLOOKUP(B:B,DROPLIST!G:G,DROPLIST!H:H)&amp;RIGHT(C1165,3)&amp;"-"&amp;RIGHT(D1165,5),_xlfn.XLOOKUP(B:B,DROPLIST!G:G,DROPLIST!H:H)&amp;RIGHT(C1165,3)&amp;"-"&amp;_xlfn.XLOOKUP(D:D,Tabela2[SAP Code],Tabela2[Coluna1]))</f>
        <v>-</v>
      </c>
      <c r="Q1165" s="88" t="e">
        <f>_xlfn.XLOOKUP(B:B,DROPLIST!G:G,DROPLIST!H:H) &amp; RIGHT(C1165,3) &amp; "-" &amp; RIGHT(D1165,5) &amp; "-" &amp; IFERROR(LEFT(#REF!, FIND(" ",#REF!)-1),#REF!) &amp; "-" &amp; _xlfn.XLOOKUP(L:L,DROPLIST!D:D,DROPLIST!E:E)</f>
        <v>#REF!</v>
      </c>
      <c r="R1165" s="88" t="str">
        <f>IF(N:N&lt;&gt;"APROVADO","N/A",IF(IFERROR(_xlfn.XLOOKUP(P:P,PROJETOS!A:A,PROJETOS!A:A),"INSERIR ID DE PROJETO")="INSERIR ID DE PROJETO","INSERIR ID DE PROJETO","PROJETO INSERIDO"))</f>
        <v>N/A</v>
      </c>
    </row>
    <row r="1166" spans="1:18" ht="20.100000000000001" customHeight="1" thickTop="1" thickBot="1" x14ac:dyDescent="0.3">
      <c r="A1166" s="109"/>
      <c r="B1166" s="84"/>
      <c r="C1166" s="84"/>
      <c r="D1166" s="115"/>
      <c r="E1166" s="132" cm="1">
        <f t="array" ref="E1166">_xlfn.XLOOKUP(D1166,Tabela2[[#All],[SAP Code]],Tabela2[[#All],[Supplier Name]])</f>
        <v>0</v>
      </c>
      <c r="F1166" s="85"/>
      <c r="G1166" s="120">
        <v>0</v>
      </c>
      <c r="H1166" s="86"/>
      <c r="I1166" s="86">
        <v>0</v>
      </c>
      <c r="J1166" s="87">
        <f t="shared" si="46"/>
        <v>0</v>
      </c>
      <c r="K1166" s="87">
        <f t="shared" si="47"/>
        <v>0</v>
      </c>
      <c r="L1166" s="85"/>
      <c r="M1166" s="85"/>
      <c r="N1166" s="85"/>
      <c r="O1166" s="109"/>
      <c r="P1166" s="88" t="str">
        <f>IF(D:D&gt;800000000,_xlfn.XLOOKUP(B:B,DROPLIST!G:G,DROPLIST!H:H)&amp;RIGHT(C1166,3)&amp;"-"&amp;RIGHT(D1166,5),_xlfn.XLOOKUP(B:B,DROPLIST!G:G,DROPLIST!H:H)&amp;RIGHT(C1166,3)&amp;"-"&amp;_xlfn.XLOOKUP(D:D,Tabela2[SAP Code],Tabela2[Coluna1]))</f>
        <v>-</v>
      </c>
      <c r="Q1166" s="88" t="e">
        <f>_xlfn.XLOOKUP(B:B,DROPLIST!G:G,DROPLIST!H:H) &amp; RIGHT(C1166,3) &amp; "-" &amp; RIGHT(D1166,5) &amp; "-" &amp; IFERROR(LEFT(#REF!, FIND(" ",#REF!)-1),#REF!) &amp; "-" &amp; _xlfn.XLOOKUP(L:L,DROPLIST!D:D,DROPLIST!E:E)</f>
        <v>#REF!</v>
      </c>
      <c r="R1166" s="88" t="str">
        <f>IF(N:N&lt;&gt;"APROVADO","N/A",IF(IFERROR(_xlfn.XLOOKUP(P:P,PROJETOS!A:A,PROJETOS!A:A),"INSERIR ID DE PROJETO")="INSERIR ID DE PROJETO","INSERIR ID DE PROJETO","PROJETO INSERIDO"))</f>
        <v>N/A</v>
      </c>
    </row>
    <row r="1167" spans="1:18" ht="20.100000000000001" customHeight="1" thickTop="1" thickBot="1" x14ac:dyDescent="0.3">
      <c r="A1167" s="109"/>
      <c r="B1167" s="84"/>
      <c r="C1167" s="84"/>
      <c r="D1167" s="115"/>
      <c r="E1167" s="132" cm="1">
        <f t="array" ref="E1167">_xlfn.XLOOKUP(D1167,Tabela2[[#All],[SAP Code]],Tabela2[[#All],[Supplier Name]])</f>
        <v>0</v>
      </c>
      <c r="F1167" s="85"/>
      <c r="G1167" s="120">
        <v>0</v>
      </c>
      <c r="H1167" s="86"/>
      <c r="I1167" s="86">
        <v>0</v>
      </c>
      <c r="J1167" s="87">
        <f t="shared" si="46"/>
        <v>0</v>
      </c>
      <c r="K1167" s="87">
        <f t="shared" si="47"/>
        <v>0</v>
      </c>
      <c r="L1167" s="85"/>
      <c r="M1167" s="85"/>
      <c r="N1167" s="85"/>
      <c r="O1167" s="109"/>
      <c r="P1167" s="88" t="str">
        <f>IF(D:D&gt;800000000,_xlfn.XLOOKUP(B:B,DROPLIST!G:G,DROPLIST!H:H)&amp;RIGHT(C1167,3)&amp;"-"&amp;RIGHT(D1167,5),_xlfn.XLOOKUP(B:B,DROPLIST!G:G,DROPLIST!H:H)&amp;RIGHT(C1167,3)&amp;"-"&amp;_xlfn.XLOOKUP(D:D,Tabela2[SAP Code],Tabela2[Coluna1]))</f>
        <v>-</v>
      </c>
      <c r="Q1167" s="88" t="e">
        <f>_xlfn.XLOOKUP(B:B,DROPLIST!G:G,DROPLIST!H:H) &amp; RIGHT(C1167,3) &amp; "-" &amp; RIGHT(D1167,5) &amp; "-" &amp; IFERROR(LEFT(#REF!, FIND(" ",#REF!)-1),#REF!) &amp; "-" &amp; _xlfn.XLOOKUP(L:L,DROPLIST!D:D,DROPLIST!E:E)</f>
        <v>#REF!</v>
      </c>
      <c r="R1167" s="88" t="str">
        <f>IF(N:N&lt;&gt;"APROVADO","N/A",IF(IFERROR(_xlfn.XLOOKUP(P:P,PROJETOS!A:A,PROJETOS!A:A),"INSERIR ID DE PROJETO")="INSERIR ID DE PROJETO","INSERIR ID DE PROJETO","PROJETO INSERIDO"))</f>
        <v>N/A</v>
      </c>
    </row>
    <row r="1168" spans="1:18" ht="20.100000000000001" customHeight="1" thickTop="1" thickBot="1" x14ac:dyDescent="0.3">
      <c r="A1168" s="109"/>
      <c r="B1168" s="84"/>
      <c r="C1168" s="84"/>
      <c r="D1168" s="115"/>
      <c r="E1168" s="132" cm="1">
        <f t="array" ref="E1168">_xlfn.XLOOKUP(D1168,Tabela2[[#All],[SAP Code]],Tabela2[[#All],[Supplier Name]])</f>
        <v>0</v>
      </c>
      <c r="F1168" s="85"/>
      <c r="G1168" s="120">
        <v>0</v>
      </c>
      <c r="H1168" s="86"/>
      <c r="I1168" s="86">
        <v>0</v>
      </c>
      <c r="J1168" s="87">
        <f t="shared" si="46"/>
        <v>0</v>
      </c>
      <c r="K1168" s="87">
        <f t="shared" si="47"/>
        <v>0</v>
      </c>
      <c r="L1168" s="85"/>
      <c r="M1168" s="85"/>
      <c r="N1168" s="85"/>
      <c r="O1168" s="109"/>
      <c r="P1168" s="88" t="str">
        <f>IF(D:D&gt;800000000,_xlfn.XLOOKUP(B:B,DROPLIST!G:G,DROPLIST!H:H)&amp;RIGHT(C1168,3)&amp;"-"&amp;RIGHT(D1168,5),_xlfn.XLOOKUP(B:B,DROPLIST!G:G,DROPLIST!H:H)&amp;RIGHT(C1168,3)&amp;"-"&amp;_xlfn.XLOOKUP(D:D,Tabela2[SAP Code],Tabela2[Coluna1]))</f>
        <v>-</v>
      </c>
      <c r="Q1168" s="88" t="e">
        <f>_xlfn.XLOOKUP(B:B,DROPLIST!G:G,DROPLIST!H:H) &amp; RIGHT(C1168,3) &amp; "-" &amp; RIGHT(D1168,5) &amp; "-" &amp; IFERROR(LEFT(#REF!, FIND(" ",#REF!)-1),#REF!) &amp; "-" &amp; _xlfn.XLOOKUP(L:L,DROPLIST!D:D,DROPLIST!E:E)</f>
        <v>#REF!</v>
      </c>
      <c r="R1168" s="88" t="str">
        <f>IF(N:N&lt;&gt;"APROVADO","N/A",IF(IFERROR(_xlfn.XLOOKUP(P:P,PROJETOS!A:A,PROJETOS!A:A),"INSERIR ID DE PROJETO")="INSERIR ID DE PROJETO","INSERIR ID DE PROJETO","PROJETO INSERIDO"))</f>
        <v>N/A</v>
      </c>
    </row>
    <row r="1169" spans="1:18" ht="20.100000000000001" customHeight="1" thickTop="1" thickBot="1" x14ac:dyDescent="0.3">
      <c r="A1169" s="109"/>
      <c r="B1169" s="84"/>
      <c r="C1169" s="84"/>
      <c r="D1169" s="115"/>
      <c r="E1169" s="132" cm="1">
        <f t="array" ref="E1169">_xlfn.XLOOKUP(D1169,Tabela2[[#All],[SAP Code]],Tabela2[[#All],[Supplier Name]])</f>
        <v>0</v>
      </c>
      <c r="F1169" s="85"/>
      <c r="G1169" s="120">
        <v>0</v>
      </c>
      <c r="H1169" s="86"/>
      <c r="I1169" s="86">
        <v>0</v>
      </c>
      <c r="J1169" s="87">
        <f t="shared" si="46"/>
        <v>0</v>
      </c>
      <c r="K1169" s="87">
        <f t="shared" si="47"/>
        <v>0</v>
      </c>
      <c r="L1169" s="85"/>
      <c r="M1169" s="85"/>
      <c r="N1169" s="85"/>
      <c r="O1169" s="109"/>
      <c r="P1169" s="88" t="str">
        <f>IF(D:D&gt;800000000,_xlfn.XLOOKUP(B:B,DROPLIST!G:G,DROPLIST!H:H)&amp;RIGHT(C1169,3)&amp;"-"&amp;RIGHT(D1169,5),_xlfn.XLOOKUP(B:B,DROPLIST!G:G,DROPLIST!H:H)&amp;RIGHT(C1169,3)&amp;"-"&amp;_xlfn.XLOOKUP(D:D,Tabela2[SAP Code],Tabela2[Coluna1]))</f>
        <v>-</v>
      </c>
      <c r="Q1169" s="88" t="e">
        <f>_xlfn.XLOOKUP(B:B,DROPLIST!G:G,DROPLIST!H:H) &amp; RIGHT(C1169,3) &amp; "-" &amp; RIGHT(D1169,5) &amp; "-" &amp; IFERROR(LEFT(#REF!, FIND(" ",#REF!)-1),#REF!) &amp; "-" &amp; _xlfn.XLOOKUP(L:L,DROPLIST!D:D,DROPLIST!E:E)</f>
        <v>#REF!</v>
      </c>
      <c r="R1169" s="88" t="str">
        <f>IF(N:N&lt;&gt;"APROVADO","N/A",IF(IFERROR(_xlfn.XLOOKUP(P:P,PROJETOS!A:A,PROJETOS!A:A),"INSERIR ID DE PROJETO")="INSERIR ID DE PROJETO","INSERIR ID DE PROJETO","PROJETO INSERIDO"))</f>
        <v>N/A</v>
      </c>
    </row>
    <row r="1170" spans="1:18" ht="20.100000000000001" customHeight="1" thickTop="1" thickBot="1" x14ac:dyDescent="0.3">
      <c r="A1170" s="109"/>
      <c r="B1170" s="84"/>
      <c r="C1170" s="84"/>
      <c r="D1170" s="115"/>
      <c r="E1170" s="132" cm="1">
        <f t="array" ref="E1170">_xlfn.XLOOKUP(D1170,Tabela2[[#All],[SAP Code]],Tabela2[[#All],[Supplier Name]])</f>
        <v>0</v>
      </c>
      <c r="F1170" s="85"/>
      <c r="G1170" s="120">
        <v>0</v>
      </c>
      <c r="H1170" s="86"/>
      <c r="I1170" s="86">
        <v>0</v>
      </c>
      <c r="J1170" s="87">
        <f t="shared" si="46"/>
        <v>0</v>
      </c>
      <c r="K1170" s="87">
        <f t="shared" si="47"/>
        <v>0</v>
      </c>
      <c r="L1170" s="85"/>
      <c r="M1170" s="85"/>
      <c r="N1170" s="85"/>
      <c r="O1170" s="109"/>
      <c r="P1170" s="88" t="str">
        <f>IF(D:D&gt;800000000,_xlfn.XLOOKUP(B:B,DROPLIST!G:G,DROPLIST!H:H)&amp;RIGHT(C1170,3)&amp;"-"&amp;RIGHT(D1170,5),_xlfn.XLOOKUP(B:B,DROPLIST!G:G,DROPLIST!H:H)&amp;RIGHT(C1170,3)&amp;"-"&amp;_xlfn.XLOOKUP(D:D,Tabela2[SAP Code],Tabela2[Coluna1]))</f>
        <v>-</v>
      </c>
      <c r="Q1170" s="88" t="e">
        <f>_xlfn.XLOOKUP(B:B,DROPLIST!G:G,DROPLIST!H:H) &amp; RIGHT(C1170,3) &amp; "-" &amp; RIGHT(D1170,5) &amp; "-" &amp; IFERROR(LEFT(#REF!, FIND(" ",#REF!)-1),#REF!) &amp; "-" &amp; _xlfn.XLOOKUP(L:L,DROPLIST!D:D,DROPLIST!E:E)</f>
        <v>#REF!</v>
      </c>
      <c r="R1170" s="88" t="str">
        <f>IF(N:N&lt;&gt;"APROVADO","N/A",IF(IFERROR(_xlfn.XLOOKUP(P:P,PROJETOS!A:A,PROJETOS!A:A),"INSERIR ID DE PROJETO")="INSERIR ID DE PROJETO","INSERIR ID DE PROJETO","PROJETO INSERIDO"))</f>
        <v>N/A</v>
      </c>
    </row>
    <row r="1171" spans="1:18" ht="20.100000000000001" customHeight="1" thickTop="1" thickBot="1" x14ac:dyDescent="0.3">
      <c r="A1171" s="109"/>
      <c r="B1171" s="84"/>
      <c r="C1171" s="84"/>
      <c r="D1171" s="115"/>
      <c r="E1171" s="132" cm="1">
        <f t="array" ref="E1171">_xlfn.XLOOKUP(D1171,Tabela2[[#All],[SAP Code]],Tabela2[[#All],[Supplier Name]])</f>
        <v>0</v>
      </c>
      <c r="F1171" s="85"/>
      <c r="G1171" s="120">
        <v>0</v>
      </c>
      <c r="H1171" s="86"/>
      <c r="I1171" s="86">
        <v>0</v>
      </c>
      <c r="J1171" s="87">
        <f t="shared" si="46"/>
        <v>0</v>
      </c>
      <c r="K1171" s="87">
        <f t="shared" si="47"/>
        <v>0</v>
      </c>
      <c r="L1171" s="85"/>
      <c r="M1171" s="85"/>
      <c r="N1171" s="85"/>
      <c r="O1171" s="109"/>
      <c r="P1171" s="88" t="str">
        <f>IF(D:D&gt;800000000,_xlfn.XLOOKUP(B:B,DROPLIST!G:G,DROPLIST!H:H)&amp;RIGHT(C1171,3)&amp;"-"&amp;RIGHT(D1171,5),_xlfn.XLOOKUP(B:B,DROPLIST!G:G,DROPLIST!H:H)&amp;RIGHT(C1171,3)&amp;"-"&amp;_xlfn.XLOOKUP(D:D,Tabela2[SAP Code],Tabela2[Coluna1]))</f>
        <v>-</v>
      </c>
      <c r="Q1171" s="88" t="e">
        <f>_xlfn.XLOOKUP(B:B,DROPLIST!G:G,DROPLIST!H:H) &amp; RIGHT(C1171,3) &amp; "-" &amp; RIGHT(D1171,5) &amp; "-" &amp; IFERROR(LEFT(#REF!, FIND(" ",#REF!)-1),#REF!) &amp; "-" &amp; _xlfn.XLOOKUP(L:L,DROPLIST!D:D,DROPLIST!E:E)</f>
        <v>#REF!</v>
      </c>
      <c r="R1171" s="88" t="str">
        <f>IF(N:N&lt;&gt;"APROVADO","N/A",IF(IFERROR(_xlfn.XLOOKUP(P:P,PROJETOS!A:A,PROJETOS!A:A),"INSERIR ID DE PROJETO")="INSERIR ID DE PROJETO","INSERIR ID DE PROJETO","PROJETO INSERIDO"))</f>
        <v>N/A</v>
      </c>
    </row>
    <row r="1172" spans="1:18" ht="20.100000000000001" customHeight="1" thickTop="1" thickBot="1" x14ac:dyDescent="0.3">
      <c r="A1172" s="109"/>
      <c r="B1172" s="84"/>
      <c r="C1172" s="84"/>
      <c r="D1172" s="115"/>
      <c r="E1172" s="132" cm="1">
        <f t="array" ref="E1172">_xlfn.XLOOKUP(D1172,Tabela2[[#All],[SAP Code]],Tabela2[[#All],[Supplier Name]])</f>
        <v>0</v>
      </c>
      <c r="F1172" s="85"/>
      <c r="G1172" s="120">
        <v>0</v>
      </c>
      <c r="H1172" s="86"/>
      <c r="I1172" s="86">
        <v>0</v>
      </c>
      <c r="J1172" s="87">
        <f t="shared" si="46"/>
        <v>0</v>
      </c>
      <c r="K1172" s="87">
        <f t="shared" si="47"/>
        <v>0</v>
      </c>
      <c r="L1172" s="85"/>
      <c r="M1172" s="85"/>
      <c r="N1172" s="85"/>
      <c r="O1172" s="109"/>
      <c r="P1172" s="88" t="str">
        <f>IF(D:D&gt;800000000,_xlfn.XLOOKUP(B:B,DROPLIST!G:G,DROPLIST!H:H)&amp;RIGHT(C1172,3)&amp;"-"&amp;RIGHT(D1172,5),_xlfn.XLOOKUP(B:B,DROPLIST!G:G,DROPLIST!H:H)&amp;RIGHT(C1172,3)&amp;"-"&amp;_xlfn.XLOOKUP(D:D,Tabela2[SAP Code],Tabela2[Coluna1]))</f>
        <v>-</v>
      </c>
      <c r="Q1172" s="88" t="e">
        <f>_xlfn.XLOOKUP(B:B,DROPLIST!G:G,DROPLIST!H:H) &amp; RIGHT(C1172,3) &amp; "-" &amp; RIGHT(D1172,5) &amp; "-" &amp; IFERROR(LEFT(#REF!, FIND(" ",#REF!)-1),#REF!) &amp; "-" &amp; _xlfn.XLOOKUP(L:L,DROPLIST!D:D,DROPLIST!E:E)</f>
        <v>#REF!</v>
      </c>
      <c r="R1172" s="88" t="str">
        <f>IF(N:N&lt;&gt;"APROVADO","N/A",IF(IFERROR(_xlfn.XLOOKUP(P:P,PROJETOS!A:A,PROJETOS!A:A),"INSERIR ID DE PROJETO")="INSERIR ID DE PROJETO","INSERIR ID DE PROJETO","PROJETO INSERIDO"))</f>
        <v>N/A</v>
      </c>
    </row>
    <row r="1173" spans="1:18" ht="20.100000000000001" customHeight="1" thickTop="1" thickBot="1" x14ac:dyDescent="0.3">
      <c r="A1173" s="109"/>
      <c r="B1173" s="84"/>
      <c r="C1173" s="84"/>
      <c r="D1173" s="115"/>
      <c r="E1173" s="132" cm="1">
        <f t="array" ref="E1173">_xlfn.XLOOKUP(D1173,Tabela2[[#All],[SAP Code]],Tabela2[[#All],[Supplier Name]])</f>
        <v>0</v>
      </c>
      <c r="F1173" s="85"/>
      <c r="G1173" s="120">
        <v>0</v>
      </c>
      <c r="H1173" s="86"/>
      <c r="I1173" s="86">
        <v>0</v>
      </c>
      <c r="J1173" s="87">
        <f t="shared" si="46"/>
        <v>0</v>
      </c>
      <c r="K1173" s="87">
        <f t="shared" si="47"/>
        <v>0</v>
      </c>
      <c r="L1173" s="85"/>
      <c r="M1173" s="85"/>
      <c r="N1173" s="85"/>
      <c r="O1173" s="109"/>
      <c r="P1173" s="88" t="str">
        <f>IF(D:D&gt;800000000,_xlfn.XLOOKUP(B:B,DROPLIST!G:G,DROPLIST!H:H)&amp;RIGHT(C1173,3)&amp;"-"&amp;RIGHT(D1173,5),_xlfn.XLOOKUP(B:B,DROPLIST!G:G,DROPLIST!H:H)&amp;RIGHT(C1173,3)&amp;"-"&amp;_xlfn.XLOOKUP(D:D,Tabela2[SAP Code],Tabela2[Coluna1]))</f>
        <v>-</v>
      </c>
      <c r="Q1173" s="88" t="e">
        <f>_xlfn.XLOOKUP(B:B,DROPLIST!G:G,DROPLIST!H:H) &amp; RIGHT(C1173,3) &amp; "-" &amp; RIGHT(D1173,5) &amp; "-" &amp; IFERROR(LEFT(#REF!, FIND(" ",#REF!)-1),#REF!) &amp; "-" &amp; _xlfn.XLOOKUP(L:L,DROPLIST!D:D,DROPLIST!E:E)</f>
        <v>#REF!</v>
      </c>
      <c r="R1173" s="88" t="str">
        <f>IF(N:N&lt;&gt;"APROVADO","N/A",IF(IFERROR(_xlfn.XLOOKUP(P:P,PROJETOS!A:A,PROJETOS!A:A),"INSERIR ID DE PROJETO")="INSERIR ID DE PROJETO","INSERIR ID DE PROJETO","PROJETO INSERIDO"))</f>
        <v>N/A</v>
      </c>
    </row>
    <row r="1174" spans="1:18" ht="20.100000000000001" customHeight="1" thickTop="1" thickBot="1" x14ac:dyDescent="0.3">
      <c r="A1174" s="109"/>
      <c r="B1174" s="84"/>
      <c r="C1174" s="84"/>
      <c r="D1174" s="115"/>
      <c r="E1174" s="132" cm="1">
        <f t="array" ref="E1174">_xlfn.XLOOKUP(D1174,Tabela2[[#All],[SAP Code]],Tabela2[[#All],[Supplier Name]])</f>
        <v>0</v>
      </c>
      <c r="F1174" s="85"/>
      <c r="G1174" s="120">
        <v>0</v>
      </c>
      <c r="H1174" s="86"/>
      <c r="I1174" s="86">
        <v>0</v>
      </c>
      <c r="J1174" s="87">
        <f t="shared" si="46"/>
        <v>0</v>
      </c>
      <c r="K1174" s="87">
        <f t="shared" si="47"/>
        <v>0</v>
      </c>
      <c r="L1174" s="85"/>
      <c r="M1174" s="85"/>
      <c r="N1174" s="85"/>
      <c r="O1174" s="109"/>
      <c r="P1174" s="88" t="str">
        <f>IF(D:D&gt;800000000,_xlfn.XLOOKUP(B:B,DROPLIST!G:G,DROPLIST!H:H)&amp;RIGHT(C1174,3)&amp;"-"&amp;RIGHT(D1174,5),_xlfn.XLOOKUP(B:B,DROPLIST!G:G,DROPLIST!H:H)&amp;RIGHT(C1174,3)&amp;"-"&amp;_xlfn.XLOOKUP(D:D,Tabela2[SAP Code],Tabela2[Coluna1]))</f>
        <v>-</v>
      </c>
      <c r="Q1174" s="88" t="e">
        <f>_xlfn.XLOOKUP(B:B,DROPLIST!G:G,DROPLIST!H:H) &amp; RIGHT(C1174,3) &amp; "-" &amp; RIGHT(D1174,5) &amp; "-" &amp; IFERROR(LEFT(#REF!, FIND(" ",#REF!)-1),#REF!) &amp; "-" &amp; _xlfn.XLOOKUP(L:L,DROPLIST!D:D,DROPLIST!E:E)</f>
        <v>#REF!</v>
      </c>
      <c r="R1174" s="88" t="str">
        <f>IF(N:N&lt;&gt;"APROVADO","N/A",IF(IFERROR(_xlfn.XLOOKUP(P:P,PROJETOS!A:A,PROJETOS!A:A),"INSERIR ID DE PROJETO")="INSERIR ID DE PROJETO","INSERIR ID DE PROJETO","PROJETO INSERIDO"))</f>
        <v>N/A</v>
      </c>
    </row>
    <row r="1175" spans="1:18" ht="20.100000000000001" customHeight="1" thickTop="1" thickBot="1" x14ac:dyDescent="0.3">
      <c r="A1175" s="109"/>
      <c r="B1175" s="84"/>
      <c r="C1175" s="84"/>
      <c r="D1175" s="115"/>
      <c r="E1175" s="132" cm="1">
        <f t="array" ref="E1175">_xlfn.XLOOKUP(D1175,Tabela2[[#All],[SAP Code]],Tabela2[[#All],[Supplier Name]])</f>
        <v>0</v>
      </c>
      <c r="F1175" s="85"/>
      <c r="G1175" s="120">
        <v>0</v>
      </c>
      <c r="H1175" s="86"/>
      <c r="I1175" s="86">
        <v>0</v>
      </c>
      <c r="J1175" s="87">
        <f t="shared" si="46"/>
        <v>0</v>
      </c>
      <c r="K1175" s="87">
        <f t="shared" si="47"/>
        <v>0</v>
      </c>
      <c r="L1175" s="85"/>
      <c r="M1175" s="85"/>
      <c r="N1175" s="85"/>
      <c r="O1175" s="109"/>
      <c r="P1175" s="88" t="str">
        <f>IF(D:D&gt;800000000,_xlfn.XLOOKUP(B:B,DROPLIST!G:G,DROPLIST!H:H)&amp;RIGHT(C1175,3)&amp;"-"&amp;RIGHT(D1175,5),_xlfn.XLOOKUP(B:B,DROPLIST!G:G,DROPLIST!H:H)&amp;RIGHT(C1175,3)&amp;"-"&amp;_xlfn.XLOOKUP(D:D,Tabela2[SAP Code],Tabela2[Coluna1]))</f>
        <v>-</v>
      </c>
      <c r="Q1175" s="88" t="e">
        <f>_xlfn.XLOOKUP(B:B,DROPLIST!G:G,DROPLIST!H:H) &amp; RIGHT(C1175,3) &amp; "-" &amp; RIGHT(D1175,5) &amp; "-" &amp; IFERROR(LEFT(#REF!, FIND(" ",#REF!)-1),#REF!) &amp; "-" &amp; _xlfn.XLOOKUP(L:L,DROPLIST!D:D,DROPLIST!E:E)</f>
        <v>#REF!</v>
      </c>
      <c r="R1175" s="88" t="str">
        <f>IF(N:N&lt;&gt;"APROVADO","N/A",IF(IFERROR(_xlfn.XLOOKUP(P:P,PROJETOS!A:A,PROJETOS!A:A),"INSERIR ID DE PROJETO")="INSERIR ID DE PROJETO","INSERIR ID DE PROJETO","PROJETO INSERIDO"))</f>
        <v>N/A</v>
      </c>
    </row>
    <row r="1176" spans="1:18" ht="20.100000000000001" customHeight="1" thickTop="1" thickBot="1" x14ac:dyDescent="0.3">
      <c r="A1176" s="109"/>
      <c r="B1176" s="84"/>
      <c r="C1176" s="84"/>
      <c r="D1176" s="115"/>
      <c r="E1176" s="132" cm="1">
        <f t="array" ref="E1176">_xlfn.XLOOKUP(D1176,Tabela2[[#All],[SAP Code]],Tabela2[[#All],[Supplier Name]])</f>
        <v>0</v>
      </c>
      <c r="F1176" s="85"/>
      <c r="G1176" s="120">
        <v>0</v>
      </c>
      <c r="H1176" s="86"/>
      <c r="I1176" s="86">
        <v>0</v>
      </c>
      <c r="J1176" s="87">
        <f t="shared" si="46"/>
        <v>0</v>
      </c>
      <c r="K1176" s="87">
        <f t="shared" si="47"/>
        <v>0</v>
      </c>
      <c r="L1176" s="85"/>
      <c r="M1176" s="85"/>
      <c r="N1176" s="85"/>
      <c r="O1176" s="109"/>
      <c r="P1176" s="88" t="str">
        <f>IF(D:D&gt;800000000,_xlfn.XLOOKUP(B:B,DROPLIST!G:G,DROPLIST!H:H)&amp;RIGHT(C1176,3)&amp;"-"&amp;RIGHT(D1176,5),_xlfn.XLOOKUP(B:B,DROPLIST!G:G,DROPLIST!H:H)&amp;RIGHT(C1176,3)&amp;"-"&amp;_xlfn.XLOOKUP(D:D,Tabela2[SAP Code],Tabela2[Coluna1]))</f>
        <v>-</v>
      </c>
      <c r="Q1176" s="88" t="e">
        <f>_xlfn.XLOOKUP(B:B,DROPLIST!G:G,DROPLIST!H:H) &amp; RIGHT(C1176,3) &amp; "-" &amp; RIGHT(D1176,5) &amp; "-" &amp; IFERROR(LEFT(#REF!, FIND(" ",#REF!)-1),#REF!) &amp; "-" &amp; _xlfn.XLOOKUP(L:L,DROPLIST!D:D,DROPLIST!E:E)</f>
        <v>#REF!</v>
      </c>
      <c r="R1176" s="88" t="str">
        <f>IF(N:N&lt;&gt;"APROVADO","N/A",IF(IFERROR(_xlfn.XLOOKUP(P:P,PROJETOS!A:A,PROJETOS!A:A),"INSERIR ID DE PROJETO")="INSERIR ID DE PROJETO","INSERIR ID DE PROJETO","PROJETO INSERIDO"))</f>
        <v>N/A</v>
      </c>
    </row>
    <row r="1177" spans="1:18" ht="20.100000000000001" customHeight="1" thickTop="1" thickBot="1" x14ac:dyDescent="0.3">
      <c r="A1177" s="109"/>
      <c r="B1177" s="84"/>
      <c r="C1177" s="84"/>
      <c r="D1177" s="115"/>
      <c r="E1177" s="132" cm="1">
        <f t="array" ref="E1177">_xlfn.XLOOKUP(D1177,Tabela2[[#All],[SAP Code]],Tabela2[[#All],[Supplier Name]])</f>
        <v>0</v>
      </c>
      <c r="F1177" s="85"/>
      <c r="G1177" s="120">
        <v>0</v>
      </c>
      <c r="H1177" s="86"/>
      <c r="I1177" s="86">
        <v>0</v>
      </c>
      <c r="J1177" s="87">
        <f t="shared" si="46"/>
        <v>0</v>
      </c>
      <c r="K1177" s="87">
        <f t="shared" si="47"/>
        <v>0</v>
      </c>
      <c r="L1177" s="85"/>
      <c r="M1177" s="85"/>
      <c r="N1177" s="85"/>
      <c r="O1177" s="109"/>
      <c r="P1177" s="88" t="str">
        <f>IF(D:D&gt;800000000,_xlfn.XLOOKUP(B:B,DROPLIST!G:G,DROPLIST!H:H)&amp;RIGHT(C1177,3)&amp;"-"&amp;RIGHT(D1177,5),_xlfn.XLOOKUP(B:B,DROPLIST!G:G,DROPLIST!H:H)&amp;RIGHT(C1177,3)&amp;"-"&amp;_xlfn.XLOOKUP(D:D,Tabela2[SAP Code],Tabela2[Coluna1]))</f>
        <v>-</v>
      </c>
      <c r="Q1177" s="88" t="e">
        <f>_xlfn.XLOOKUP(B:B,DROPLIST!G:G,DROPLIST!H:H) &amp; RIGHT(C1177,3) &amp; "-" &amp; RIGHT(D1177,5) &amp; "-" &amp; IFERROR(LEFT(#REF!, FIND(" ",#REF!)-1),#REF!) &amp; "-" &amp; _xlfn.XLOOKUP(L:L,DROPLIST!D:D,DROPLIST!E:E)</f>
        <v>#REF!</v>
      </c>
      <c r="R1177" s="88" t="str">
        <f>IF(N:N&lt;&gt;"APROVADO","N/A",IF(IFERROR(_xlfn.XLOOKUP(P:P,PROJETOS!A:A,PROJETOS!A:A),"INSERIR ID DE PROJETO")="INSERIR ID DE PROJETO","INSERIR ID DE PROJETO","PROJETO INSERIDO"))</f>
        <v>N/A</v>
      </c>
    </row>
    <row r="1178" spans="1:18" ht="20.100000000000001" customHeight="1" thickTop="1" thickBot="1" x14ac:dyDescent="0.3">
      <c r="A1178" s="109"/>
      <c r="B1178" s="84"/>
      <c r="C1178" s="84"/>
      <c r="D1178" s="115"/>
      <c r="E1178" s="132" cm="1">
        <f t="array" ref="E1178">_xlfn.XLOOKUP(D1178,Tabela2[[#All],[SAP Code]],Tabela2[[#All],[Supplier Name]])</f>
        <v>0</v>
      </c>
      <c r="F1178" s="85"/>
      <c r="G1178" s="120">
        <v>0</v>
      </c>
      <c r="H1178" s="86"/>
      <c r="I1178" s="86">
        <v>0</v>
      </c>
      <c r="J1178" s="87">
        <f t="shared" si="46"/>
        <v>0</v>
      </c>
      <c r="K1178" s="87">
        <f t="shared" si="47"/>
        <v>0</v>
      </c>
      <c r="L1178" s="85"/>
      <c r="M1178" s="85"/>
      <c r="N1178" s="85"/>
      <c r="O1178" s="109"/>
      <c r="P1178" s="88" t="str">
        <f>IF(D:D&gt;800000000,_xlfn.XLOOKUP(B:B,DROPLIST!G:G,DROPLIST!H:H)&amp;RIGHT(C1178,3)&amp;"-"&amp;RIGHT(D1178,5),_xlfn.XLOOKUP(B:B,DROPLIST!G:G,DROPLIST!H:H)&amp;RIGHT(C1178,3)&amp;"-"&amp;_xlfn.XLOOKUP(D:D,Tabela2[SAP Code],Tabela2[Coluna1]))</f>
        <v>-</v>
      </c>
      <c r="Q1178" s="88" t="e">
        <f>_xlfn.XLOOKUP(B:B,DROPLIST!G:G,DROPLIST!H:H) &amp; RIGHT(C1178,3) &amp; "-" &amp; RIGHT(D1178,5) &amp; "-" &amp; IFERROR(LEFT(#REF!, FIND(" ",#REF!)-1),#REF!) &amp; "-" &amp; _xlfn.XLOOKUP(L:L,DROPLIST!D:D,DROPLIST!E:E)</f>
        <v>#REF!</v>
      </c>
      <c r="R1178" s="88" t="str">
        <f>IF(N:N&lt;&gt;"APROVADO","N/A",IF(IFERROR(_xlfn.XLOOKUP(P:P,PROJETOS!A:A,PROJETOS!A:A),"INSERIR ID DE PROJETO")="INSERIR ID DE PROJETO","INSERIR ID DE PROJETO","PROJETO INSERIDO"))</f>
        <v>N/A</v>
      </c>
    </row>
    <row r="1179" spans="1:18" ht="20.100000000000001" customHeight="1" thickTop="1" thickBot="1" x14ac:dyDescent="0.3">
      <c r="A1179" s="109"/>
      <c r="B1179" s="84"/>
      <c r="C1179" s="84"/>
      <c r="D1179" s="115"/>
      <c r="E1179" s="132" cm="1">
        <f t="array" ref="E1179">_xlfn.XLOOKUP(D1179,Tabela2[[#All],[SAP Code]],Tabela2[[#All],[Supplier Name]])</f>
        <v>0</v>
      </c>
      <c r="F1179" s="85"/>
      <c r="G1179" s="120">
        <v>0</v>
      </c>
      <c r="H1179" s="86"/>
      <c r="I1179" s="86">
        <v>0</v>
      </c>
      <c r="J1179" s="87">
        <f t="shared" si="46"/>
        <v>0</v>
      </c>
      <c r="K1179" s="87">
        <f t="shared" si="47"/>
        <v>0</v>
      </c>
      <c r="L1179" s="85"/>
      <c r="M1179" s="85"/>
      <c r="N1179" s="85"/>
      <c r="O1179" s="109"/>
      <c r="P1179" s="88" t="str">
        <f>IF(D:D&gt;800000000,_xlfn.XLOOKUP(B:B,DROPLIST!G:G,DROPLIST!H:H)&amp;RIGHT(C1179,3)&amp;"-"&amp;RIGHT(D1179,5),_xlfn.XLOOKUP(B:B,DROPLIST!G:G,DROPLIST!H:H)&amp;RIGHT(C1179,3)&amp;"-"&amp;_xlfn.XLOOKUP(D:D,Tabela2[SAP Code],Tabela2[Coluna1]))</f>
        <v>-</v>
      </c>
      <c r="Q1179" s="88" t="e">
        <f>_xlfn.XLOOKUP(B:B,DROPLIST!G:G,DROPLIST!H:H) &amp; RIGHT(C1179,3) &amp; "-" &amp; RIGHT(D1179,5) &amp; "-" &amp; IFERROR(LEFT(#REF!, FIND(" ",#REF!)-1),#REF!) &amp; "-" &amp; _xlfn.XLOOKUP(L:L,DROPLIST!D:D,DROPLIST!E:E)</f>
        <v>#REF!</v>
      </c>
      <c r="R1179" s="88" t="str">
        <f>IF(N:N&lt;&gt;"APROVADO","N/A",IF(IFERROR(_xlfn.XLOOKUP(P:P,PROJETOS!A:A,PROJETOS!A:A),"INSERIR ID DE PROJETO")="INSERIR ID DE PROJETO","INSERIR ID DE PROJETO","PROJETO INSERIDO"))</f>
        <v>N/A</v>
      </c>
    </row>
    <row r="1180" spans="1:18" ht="20.100000000000001" customHeight="1" thickTop="1" thickBot="1" x14ac:dyDescent="0.3">
      <c r="A1180" s="109"/>
      <c r="B1180" s="84"/>
      <c r="C1180" s="84"/>
      <c r="D1180" s="115"/>
      <c r="E1180" s="132" cm="1">
        <f t="array" ref="E1180">_xlfn.XLOOKUP(D1180,Tabela2[[#All],[SAP Code]],Tabela2[[#All],[Supplier Name]])</f>
        <v>0</v>
      </c>
      <c r="F1180" s="85"/>
      <c r="G1180" s="120">
        <v>0</v>
      </c>
      <c r="H1180" s="86"/>
      <c r="I1180" s="86">
        <v>0</v>
      </c>
      <c r="J1180" s="87">
        <f t="shared" si="46"/>
        <v>0</v>
      </c>
      <c r="K1180" s="87">
        <f t="shared" si="47"/>
        <v>0</v>
      </c>
      <c r="L1180" s="85"/>
      <c r="M1180" s="85"/>
      <c r="N1180" s="85"/>
      <c r="O1180" s="109"/>
      <c r="P1180" s="88" t="str">
        <f>IF(D:D&gt;800000000,_xlfn.XLOOKUP(B:B,DROPLIST!G:G,DROPLIST!H:H)&amp;RIGHT(C1180,3)&amp;"-"&amp;RIGHT(D1180,5),_xlfn.XLOOKUP(B:B,DROPLIST!G:G,DROPLIST!H:H)&amp;RIGHT(C1180,3)&amp;"-"&amp;_xlfn.XLOOKUP(D:D,Tabela2[SAP Code],Tabela2[Coluna1]))</f>
        <v>-</v>
      </c>
      <c r="Q1180" s="88" t="e">
        <f>_xlfn.XLOOKUP(B:B,DROPLIST!G:G,DROPLIST!H:H) &amp; RIGHT(C1180,3) &amp; "-" &amp; RIGHT(D1180,5) &amp; "-" &amp; IFERROR(LEFT(#REF!, FIND(" ",#REF!)-1),#REF!) &amp; "-" &amp; _xlfn.XLOOKUP(L:L,DROPLIST!D:D,DROPLIST!E:E)</f>
        <v>#REF!</v>
      </c>
      <c r="R1180" s="88" t="str">
        <f>IF(N:N&lt;&gt;"APROVADO","N/A",IF(IFERROR(_xlfn.XLOOKUP(P:P,PROJETOS!A:A,PROJETOS!A:A),"INSERIR ID DE PROJETO")="INSERIR ID DE PROJETO","INSERIR ID DE PROJETO","PROJETO INSERIDO"))</f>
        <v>N/A</v>
      </c>
    </row>
    <row r="1181" spans="1:18" ht="20.100000000000001" customHeight="1" thickTop="1" thickBot="1" x14ac:dyDescent="0.3">
      <c r="A1181" s="109"/>
      <c r="B1181" s="84"/>
      <c r="C1181" s="84"/>
      <c r="D1181" s="115"/>
      <c r="E1181" s="132" cm="1">
        <f t="array" ref="E1181">_xlfn.XLOOKUP(D1181,Tabela2[[#All],[SAP Code]],Tabela2[[#All],[Supplier Name]])</f>
        <v>0</v>
      </c>
      <c r="F1181" s="85"/>
      <c r="G1181" s="120">
        <v>0</v>
      </c>
      <c r="H1181" s="86"/>
      <c r="I1181" s="86">
        <v>0</v>
      </c>
      <c r="J1181" s="87">
        <f t="shared" si="46"/>
        <v>0</v>
      </c>
      <c r="K1181" s="87">
        <f t="shared" si="47"/>
        <v>0</v>
      </c>
      <c r="L1181" s="85"/>
      <c r="M1181" s="85"/>
      <c r="N1181" s="85"/>
      <c r="O1181" s="109"/>
      <c r="P1181" s="88" t="str">
        <f>IF(D:D&gt;800000000,_xlfn.XLOOKUP(B:B,DROPLIST!G:G,DROPLIST!H:H)&amp;RIGHT(C1181,3)&amp;"-"&amp;RIGHT(D1181,5),_xlfn.XLOOKUP(B:B,DROPLIST!G:G,DROPLIST!H:H)&amp;RIGHT(C1181,3)&amp;"-"&amp;_xlfn.XLOOKUP(D:D,Tabela2[SAP Code],Tabela2[Coluna1]))</f>
        <v>-</v>
      </c>
      <c r="Q1181" s="88" t="e">
        <f>_xlfn.XLOOKUP(B:B,DROPLIST!G:G,DROPLIST!H:H) &amp; RIGHT(C1181,3) &amp; "-" &amp; RIGHT(D1181,5) &amp; "-" &amp; IFERROR(LEFT(#REF!, FIND(" ",#REF!)-1),#REF!) &amp; "-" &amp; _xlfn.XLOOKUP(L:L,DROPLIST!D:D,DROPLIST!E:E)</f>
        <v>#REF!</v>
      </c>
      <c r="R1181" s="88" t="str">
        <f>IF(N:N&lt;&gt;"APROVADO","N/A",IF(IFERROR(_xlfn.XLOOKUP(P:P,PROJETOS!A:A,PROJETOS!A:A),"INSERIR ID DE PROJETO")="INSERIR ID DE PROJETO","INSERIR ID DE PROJETO","PROJETO INSERIDO"))</f>
        <v>N/A</v>
      </c>
    </row>
    <row r="1182" spans="1:18" ht="20.100000000000001" customHeight="1" thickTop="1" thickBot="1" x14ac:dyDescent="0.3">
      <c r="A1182" s="109"/>
      <c r="B1182" s="84"/>
      <c r="C1182" s="84"/>
      <c r="D1182" s="115"/>
      <c r="E1182" s="132" cm="1">
        <f t="array" ref="E1182">_xlfn.XLOOKUP(D1182,Tabela2[[#All],[SAP Code]],Tabela2[[#All],[Supplier Name]])</f>
        <v>0</v>
      </c>
      <c r="F1182" s="85"/>
      <c r="G1182" s="120">
        <v>0</v>
      </c>
      <c r="H1182" s="86"/>
      <c r="I1182" s="86">
        <v>0</v>
      </c>
      <c r="J1182" s="87">
        <f t="shared" si="46"/>
        <v>0</v>
      </c>
      <c r="K1182" s="87">
        <f t="shared" si="47"/>
        <v>0</v>
      </c>
      <c r="L1182" s="85"/>
      <c r="M1182" s="85"/>
      <c r="N1182" s="85"/>
      <c r="O1182" s="109"/>
      <c r="P1182" s="88" t="str">
        <f>IF(D:D&gt;800000000,_xlfn.XLOOKUP(B:B,DROPLIST!G:G,DROPLIST!H:H)&amp;RIGHT(C1182,3)&amp;"-"&amp;RIGHT(D1182,5),_xlfn.XLOOKUP(B:B,DROPLIST!G:G,DROPLIST!H:H)&amp;RIGHT(C1182,3)&amp;"-"&amp;_xlfn.XLOOKUP(D:D,Tabela2[SAP Code],Tabela2[Coluna1]))</f>
        <v>-</v>
      </c>
      <c r="Q1182" s="88" t="e">
        <f>_xlfn.XLOOKUP(B:B,DROPLIST!G:G,DROPLIST!H:H) &amp; RIGHT(C1182,3) &amp; "-" &amp; RIGHT(D1182,5) &amp; "-" &amp; IFERROR(LEFT(#REF!, FIND(" ",#REF!)-1),#REF!) &amp; "-" &amp; _xlfn.XLOOKUP(L:L,DROPLIST!D:D,DROPLIST!E:E)</f>
        <v>#REF!</v>
      </c>
      <c r="R1182" s="88" t="str">
        <f>IF(N:N&lt;&gt;"APROVADO","N/A",IF(IFERROR(_xlfn.XLOOKUP(P:P,PROJETOS!A:A,PROJETOS!A:A),"INSERIR ID DE PROJETO")="INSERIR ID DE PROJETO","INSERIR ID DE PROJETO","PROJETO INSERIDO"))</f>
        <v>N/A</v>
      </c>
    </row>
    <row r="1183" spans="1:18" ht="20.100000000000001" customHeight="1" thickTop="1" thickBot="1" x14ac:dyDescent="0.3">
      <c r="A1183" s="109"/>
      <c r="B1183" s="84"/>
      <c r="C1183" s="84"/>
      <c r="D1183" s="115"/>
      <c r="E1183" s="132" cm="1">
        <f t="array" ref="E1183">_xlfn.XLOOKUP(D1183,Tabela2[[#All],[SAP Code]],Tabela2[[#All],[Supplier Name]])</f>
        <v>0</v>
      </c>
      <c r="F1183" s="85"/>
      <c r="G1183" s="120">
        <v>0</v>
      </c>
      <c r="H1183" s="86"/>
      <c r="I1183" s="86">
        <v>0</v>
      </c>
      <c r="J1183" s="87">
        <f t="shared" si="46"/>
        <v>0</v>
      </c>
      <c r="K1183" s="87">
        <f t="shared" si="47"/>
        <v>0</v>
      </c>
      <c r="L1183" s="85"/>
      <c r="M1183" s="85"/>
      <c r="N1183" s="85"/>
      <c r="O1183" s="109"/>
      <c r="P1183" s="88" t="str">
        <f>IF(D:D&gt;800000000,_xlfn.XLOOKUP(B:B,DROPLIST!G:G,DROPLIST!H:H)&amp;RIGHT(C1183,3)&amp;"-"&amp;RIGHT(D1183,5),_xlfn.XLOOKUP(B:B,DROPLIST!G:G,DROPLIST!H:H)&amp;RIGHT(C1183,3)&amp;"-"&amp;_xlfn.XLOOKUP(D:D,Tabela2[SAP Code],Tabela2[Coluna1]))</f>
        <v>-</v>
      </c>
      <c r="Q1183" s="88" t="e">
        <f>_xlfn.XLOOKUP(B:B,DROPLIST!G:G,DROPLIST!H:H) &amp; RIGHT(C1183,3) &amp; "-" &amp; RIGHT(D1183,5) &amp; "-" &amp; IFERROR(LEFT(#REF!, FIND(" ",#REF!)-1),#REF!) &amp; "-" &amp; _xlfn.XLOOKUP(L:L,DROPLIST!D:D,DROPLIST!E:E)</f>
        <v>#REF!</v>
      </c>
      <c r="R1183" s="88" t="str">
        <f>IF(N:N&lt;&gt;"APROVADO","N/A",IF(IFERROR(_xlfn.XLOOKUP(P:P,PROJETOS!A:A,PROJETOS!A:A),"INSERIR ID DE PROJETO")="INSERIR ID DE PROJETO","INSERIR ID DE PROJETO","PROJETO INSERIDO"))</f>
        <v>N/A</v>
      </c>
    </row>
    <row r="1184" spans="1:18" ht="20.100000000000001" customHeight="1" thickTop="1" thickBot="1" x14ac:dyDescent="0.3">
      <c r="A1184" s="109"/>
      <c r="B1184" s="84"/>
      <c r="C1184" s="84"/>
      <c r="D1184" s="115"/>
      <c r="E1184" s="132" cm="1">
        <f t="array" ref="E1184">_xlfn.XLOOKUP(D1184,Tabela2[[#All],[SAP Code]],Tabela2[[#All],[Supplier Name]])</f>
        <v>0</v>
      </c>
      <c r="F1184" s="85"/>
      <c r="G1184" s="120">
        <v>0</v>
      </c>
      <c r="H1184" s="86"/>
      <c r="I1184" s="86">
        <v>0</v>
      </c>
      <c r="J1184" s="87">
        <f t="shared" si="46"/>
        <v>0</v>
      </c>
      <c r="K1184" s="87">
        <f t="shared" si="47"/>
        <v>0</v>
      </c>
      <c r="L1184" s="85"/>
      <c r="M1184" s="85"/>
      <c r="N1184" s="85"/>
      <c r="O1184" s="109"/>
      <c r="P1184" s="88" t="str">
        <f>IF(D:D&gt;800000000,_xlfn.XLOOKUP(B:B,DROPLIST!G:G,DROPLIST!H:H)&amp;RIGHT(C1184,3)&amp;"-"&amp;RIGHT(D1184,5),_xlfn.XLOOKUP(B:B,DROPLIST!G:G,DROPLIST!H:H)&amp;RIGHT(C1184,3)&amp;"-"&amp;_xlfn.XLOOKUP(D:D,Tabela2[SAP Code],Tabela2[Coluna1]))</f>
        <v>-</v>
      </c>
      <c r="Q1184" s="88" t="e">
        <f>_xlfn.XLOOKUP(B:B,DROPLIST!G:G,DROPLIST!H:H) &amp; RIGHT(C1184,3) &amp; "-" &amp; RIGHT(D1184,5) &amp; "-" &amp; IFERROR(LEFT(#REF!, FIND(" ",#REF!)-1),#REF!) &amp; "-" &amp; _xlfn.XLOOKUP(L:L,DROPLIST!D:D,DROPLIST!E:E)</f>
        <v>#REF!</v>
      </c>
      <c r="R1184" s="88" t="str">
        <f>IF(N:N&lt;&gt;"APROVADO","N/A",IF(IFERROR(_xlfn.XLOOKUP(P:P,PROJETOS!A:A,PROJETOS!A:A),"INSERIR ID DE PROJETO")="INSERIR ID DE PROJETO","INSERIR ID DE PROJETO","PROJETO INSERIDO"))</f>
        <v>N/A</v>
      </c>
    </row>
    <row r="1185" spans="1:18" ht="20.100000000000001" customHeight="1" thickTop="1" thickBot="1" x14ac:dyDescent="0.3">
      <c r="A1185" s="109"/>
      <c r="B1185" s="84"/>
      <c r="C1185" s="84"/>
      <c r="D1185" s="115"/>
      <c r="E1185" s="132" cm="1">
        <f t="array" ref="E1185">_xlfn.XLOOKUP(D1185,Tabela2[[#All],[SAP Code]],Tabela2[[#All],[Supplier Name]])</f>
        <v>0</v>
      </c>
      <c r="F1185" s="85"/>
      <c r="G1185" s="120">
        <v>0</v>
      </c>
      <c r="H1185" s="86"/>
      <c r="I1185" s="86">
        <v>0</v>
      </c>
      <c r="J1185" s="87">
        <f t="shared" si="46"/>
        <v>0</v>
      </c>
      <c r="K1185" s="87">
        <f t="shared" si="47"/>
        <v>0</v>
      </c>
      <c r="L1185" s="85"/>
      <c r="M1185" s="85"/>
      <c r="N1185" s="85"/>
      <c r="O1185" s="109"/>
      <c r="P1185" s="88" t="str">
        <f>IF(D:D&gt;800000000,_xlfn.XLOOKUP(B:B,DROPLIST!G:G,DROPLIST!H:H)&amp;RIGHT(C1185,3)&amp;"-"&amp;RIGHT(D1185,5),_xlfn.XLOOKUP(B:B,DROPLIST!G:G,DROPLIST!H:H)&amp;RIGHT(C1185,3)&amp;"-"&amp;_xlfn.XLOOKUP(D:D,Tabela2[SAP Code],Tabela2[Coluna1]))</f>
        <v>-</v>
      </c>
      <c r="Q1185" s="88" t="e">
        <f>_xlfn.XLOOKUP(B:B,DROPLIST!G:G,DROPLIST!H:H) &amp; RIGHT(C1185,3) &amp; "-" &amp; RIGHT(D1185,5) &amp; "-" &amp; IFERROR(LEFT(#REF!, FIND(" ",#REF!)-1),#REF!) &amp; "-" &amp; _xlfn.XLOOKUP(L:L,DROPLIST!D:D,DROPLIST!E:E)</f>
        <v>#REF!</v>
      </c>
      <c r="R1185" s="88" t="str">
        <f>IF(N:N&lt;&gt;"APROVADO","N/A",IF(IFERROR(_xlfn.XLOOKUP(P:P,PROJETOS!A:A,PROJETOS!A:A),"INSERIR ID DE PROJETO")="INSERIR ID DE PROJETO","INSERIR ID DE PROJETO","PROJETO INSERIDO"))</f>
        <v>N/A</v>
      </c>
    </row>
    <row r="1186" spans="1:18" ht="20.100000000000001" customHeight="1" thickTop="1" thickBot="1" x14ac:dyDescent="0.3">
      <c r="A1186" s="109"/>
      <c r="B1186" s="84"/>
      <c r="C1186" s="84"/>
      <c r="D1186" s="115"/>
      <c r="E1186" s="132" cm="1">
        <f t="array" ref="E1186">_xlfn.XLOOKUP(D1186,Tabela2[[#All],[SAP Code]],Tabela2[[#All],[Supplier Name]])</f>
        <v>0</v>
      </c>
      <c r="F1186" s="85"/>
      <c r="G1186" s="120">
        <v>0</v>
      </c>
      <c r="H1186" s="86"/>
      <c r="I1186" s="86">
        <v>0</v>
      </c>
      <c r="J1186" s="87">
        <f t="shared" si="46"/>
        <v>0</v>
      </c>
      <c r="K1186" s="87">
        <f t="shared" si="47"/>
        <v>0</v>
      </c>
      <c r="L1186" s="85"/>
      <c r="M1186" s="85"/>
      <c r="N1186" s="85"/>
      <c r="O1186" s="109"/>
      <c r="P1186" s="88" t="str">
        <f>IF(D:D&gt;800000000,_xlfn.XLOOKUP(B:B,DROPLIST!G:G,DROPLIST!H:H)&amp;RIGHT(C1186,3)&amp;"-"&amp;RIGHT(D1186,5),_xlfn.XLOOKUP(B:B,DROPLIST!G:G,DROPLIST!H:H)&amp;RIGHT(C1186,3)&amp;"-"&amp;_xlfn.XLOOKUP(D:D,Tabela2[SAP Code],Tabela2[Coluna1]))</f>
        <v>-</v>
      </c>
      <c r="Q1186" s="88" t="e">
        <f>_xlfn.XLOOKUP(B:B,DROPLIST!G:G,DROPLIST!H:H) &amp; RIGHT(C1186,3) &amp; "-" &amp; RIGHT(D1186,5) &amp; "-" &amp; IFERROR(LEFT(#REF!, FIND(" ",#REF!)-1),#REF!) &amp; "-" &amp; _xlfn.XLOOKUP(L:L,DROPLIST!D:D,DROPLIST!E:E)</f>
        <v>#REF!</v>
      </c>
      <c r="R1186" s="88" t="str">
        <f>IF(N:N&lt;&gt;"APROVADO","N/A",IF(IFERROR(_xlfn.XLOOKUP(P:P,PROJETOS!A:A,PROJETOS!A:A),"INSERIR ID DE PROJETO")="INSERIR ID DE PROJETO","INSERIR ID DE PROJETO","PROJETO INSERIDO"))</f>
        <v>N/A</v>
      </c>
    </row>
    <row r="1187" spans="1:18" ht="20.100000000000001" customHeight="1" thickTop="1" thickBot="1" x14ac:dyDescent="0.3">
      <c r="A1187" s="109"/>
      <c r="B1187" s="84"/>
      <c r="C1187" s="84"/>
      <c r="D1187" s="115"/>
      <c r="E1187" s="132" cm="1">
        <f t="array" ref="E1187">_xlfn.XLOOKUP(D1187,Tabela2[[#All],[SAP Code]],Tabela2[[#All],[Supplier Name]])</f>
        <v>0</v>
      </c>
      <c r="F1187" s="85"/>
      <c r="G1187" s="120">
        <v>0</v>
      </c>
      <c r="H1187" s="86"/>
      <c r="I1187" s="86">
        <v>0</v>
      </c>
      <c r="J1187" s="87">
        <f t="shared" si="46"/>
        <v>0</v>
      </c>
      <c r="K1187" s="87">
        <f t="shared" si="47"/>
        <v>0</v>
      </c>
      <c r="L1187" s="85"/>
      <c r="M1187" s="85"/>
      <c r="N1187" s="85"/>
      <c r="O1187" s="109"/>
      <c r="P1187" s="88" t="str">
        <f>IF(D:D&gt;800000000,_xlfn.XLOOKUP(B:B,DROPLIST!G:G,DROPLIST!H:H)&amp;RIGHT(C1187,3)&amp;"-"&amp;RIGHT(D1187,5),_xlfn.XLOOKUP(B:B,DROPLIST!G:G,DROPLIST!H:H)&amp;RIGHT(C1187,3)&amp;"-"&amp;_xlfn.XLOOKUP(D:D,Tabela2[SAP Code],Tabela2[Coluna1]))</f>
        <v>-</v>
      </c>
      <c r="Q1187" s="88" t="e">
        <f>_xlfn.XLOOKUP(B:B,DROPLIST!G:G,DROPLIST!H:H) &amp; RIGHT(C1187,3) &amp; "-" &amp; RIGHT(D1187,5) &amp; "-" &amp; IFERROR(LEFT(#REF!, FIND(" ",#REF!)-1),#REF!) &amp; "-" &amp; _xlfn.XLOOKUP(L:L,DROPLIST!D:D,DROPLIST!E:E)</f>
        <v>#REF!</v>
      </c>
      <c r="R1187" s="88" t="str">
        <f>IF(N:N&lt;&gt;"APROVADO","N/A",IF(IFERROR(_xlfn.XLOOKUP(P:P,PROJETOS!A:A,PROJETOS!A:A),"INSERIR ID DE PROJETO")="INSERIR ID DE PROJETO","INSERIR ID DE PROJETO","PROJETO INSERIDO"))</f>
        <v>N/A</v>
      </c>
    </row>
    <row r="1188" spans="1:18" ht="20.100000000000001" customHeight="1" thickTop="1" thickBot="1" x14ac:dyDescent="0.3">
      <c r="A1188" s="109"/>
      <c r="B1188" s="84"/>
      <c r="C1188" s="84"/>
      <c r="D1188" s="115"/>
      <c r="E1188" s="132" cm="1">
        <f t="array" ref="E1188">_xlfn.XLOOKUP(D1188,Tabela2[[#All],[SAP Code]],Tabela2[[#All],[Supplier Name]])</f>
        <v>0</v>
      </c>
      <c r="F1188" s="85"/>
      <c r="G1188" s="120">
        <v>0</v>
      </c>
      <c r="H1188" s="86"/>
      <c r="I1188" s="86">
        <v>0</v>
      </c>
      <c r="J1188" s="87">
        <f t="shared" si="46"/>
        <v>0</v>
      </c>
      <c r="K1188" s="87">
        <f t="shared" si="47"/>
        <v>0</v>
      </c>
      <c r="L1188" s="85"/>
      <c r="M1188" s="85"/>
      <c r="N1188" s="85"/>
      <c r="O1188" s="109"/>
      <c r="P1188" s="88" t="str">
        <f>IF(D:D&gt;800000000,_xlfn.XLOOKUP(B:B,DROPLIST!G:G,DROPLIST!H:H)&amp;RIGHT(C1188,3)&amp;"-"&amp;RIGHT(D1188,5),_xlfn.XLOOKUP(B:B,DROPLIST!G:G,DROPLIST!H:H)&amp;RIGHT(C1188,3)&amp;"-"&amp;_xlfn.XLOOKUP(D:D,Tabela2[SAP Code],Tabela2[Coluna1]))</f>
        <v>-</v>
      </c>
      <c r="Q1188" s="88" t="e">
        <f>_xlfn.XLOOKUP(B:B,DROPLIST!G:G,DROPLIST!H:H) &amp; RIGHT(C1188,3) &amp; "-" &amp; RIGHT(D1188,5) &amp; "-" &amp; IFERROR(LEFT(#REF!, FIND(" ",#REF!)-1),#REF!) &amp; "-" &amp; _xlfn.XLOOKUP(L:L,DROPLIST!D:D,DROPLIST!E:E)</f>
        <v>#REF!</v>
      </c>
      <c r="R1188" s="88" t="str">
        <f>IF(N:N&lt;&gt;"APROVADO","N/A",IF(IFERROR(_xlfn.XLOOKUP(P:P,PROJETOS!A:A,PROJETOS!A:A),"INSERIR ID DE PROJETO")="INSERIR ID DE PROJETO","INSERIR ID DE PROJETO","PROJETO INSERIDO"))</f>
        <v>N/A</v>
      </c>
    </row>
    <row r="1189" spans="1:18" ht="20.100000000000001" customHeight="1" thickTop="1" thickBot="1" x14ac:dyDescent="0.3">
      <c r="A1189" s="109"/>
      <c r="B1189" s="84"/>
      <c r="C1189" s="84"/>
      <c r="D1189" s="115"/>
      <c r="E1189" s="132" cm="1">
        <f t="array" ref="E1189">_xlfn.XLOOKUP(D1189,Tabela2[[#All],[SAP Code]],Tabela2[[#All],[Supplier Name]])</f>
        <v>0</v>
      </c>
      <c r="F1189" s="85"/>
      <c r="G1189" s="120">
        <v>0</v>
      </c>
      <c r="H1189" s="86"/>
      <c r="I1189" s="86">
        <v>0</v>
      </c>
      <c r="J1189" s="87">
        <f t="shared" si="46"/>
        <v>0</v>
      </c>
      <c r="K1189" s="87">
        <f t="shared" si="47"/>
        <v>0</v>
      </c>
      <c r="L1189" s="85"/>
      <c r="M1189" s="85"/>
      <c r="N1189" s="85"/>
      <c r="O1189" s="109"/>
      <c r="P1189" s="88" t="str">
        <f>IF(D:D&gt;800000000,_xlfn.XLOOKUP(B:B,DROPLIST!G:G,DROPLIST!H:H)&amp;RIGHT(C1189,3)&amp;"-"&amp;RIGHT(D1189,5),_xlfn.XLOOKUP(B:B,DROPLIST!G:G,DROPLIST!H:H)&amp;RIGHT(C1189,3)&amp;"-"&amp;_xlfn.XLOOKUP(D:D,Tabela2[SAP Code],Tabela2[Coluna1]))</f>
        <v>-</v>
      </c>
      <c r="Q1189" s="88" t="e">
        <f>_xlfn.XLOOKUP(B:B,DROPLIST!G:G,DROPLIST!H:H) &amp; RIGHT(C1189,3) &amp; "-" &amp; RIGHT(D1189,5) &amp; "-" &amp; IFERROR(LEFT(#REF!, FIND(" ",#REF!)-1),#REF!) &amp; "-" &amp; _xlfn.XLOOKUP(L:L,DROPLIST!D:D,DROPLIST!E:E)</f>
        <v>#REF!</v>
      </c>
      <c r="R1189" s="88" t="str">
        <f>IF(N:N&lt;&gt;"APROVADO","N/A",IF(IFERROR(_xlfn.XLOOKUP(P:P,PROJETOS!A:A,PROJETOS!A:A),"INSERIR ID DE PROJETO")="INSERIR ID DE PROJETO","INSERIR ID DE PROJETO","PROJETO INSERIDO"))</f>
        <v>N/A</v>
      </c>
    </row>
    <row r="1190" spans="1:18" ht="20.100000000000001" customHeight="1" thickTop="1" thickBot="1" x14ac:dyDescent="0.3">
      <c r="A1190" s="109"/>
      <c r="B1190" s="84"/>
      <c r="C1190" s="84"/>
      <c r="D1190" s="115"/>
      <c r="E1190" s="132" cm="1">
        <f t="array" ref="E1190">_xlfn.XLOOKUP(D1190,Tabela2[[#All],[SAP Code]],Tabela2[[#All],[Supplier Name]])</f>
        <v>0</v>
      </c>
      <c r="F1190" s="85"/>
      <c r="G1190" s="120">
        <v>0</v>
      </c>
      <c r="H1190" s="86"/>
      <c r="I1190" s="86">
        <v>0</v>
      </c>
      <c r="J1190" s="87">
        <f t="shared" si="46"/>
        <v>0</v>
      </c>
      <c r="K1190" s="87">
        <f t="shared" si="47"/>
        <v>0</v>
      </c>
      <c r="L1190" s="85"/>
      <c r="M1190" s="85"/>
      <c r="N1190" s="85"/>
      <c r="O1190" s="109"/>
      <c r="P1190" s="88" t="str">
        <f>IF(D:D&gt;800000000,_xlfn.XLOOKUP(B:B,DROPLIST!G:G,DROPLIST!H:H)&amp;RIGHT(C1190,3)&amp;"-"&amp;RIGHT(D1190,5),_xlfn.XLOOKUP(B:B,DROPLIST!G:G,DROPLIST!H:H)&amp;RIGHT(C1190,3)&amp;"-"&amp;_xlfn.XLOOKUP(D:D,Tabela2[SAP Code],Tabela2[Coluna1]))</f>
        <v>-</v>
      </c>
      <c r="Q1190" s="88" t="e">
        <f>_xlfn.XLOOKUP(B:B,DROPLIST!G:G,DROPLIST!H:H) &amp; RIGHT(C1190,3) &amp; "-" &amp; RIGHT(D1190,5) &amp; "-" &amp; IFERROR(LEFT(#REF!, FIND(" ",#REF!)-1),#REF!) &amp; "-" &amp; _xlfn.XLOOKUP(L:L,DROPLIST!D:D,DROPLIST!E:E)</f>
        <v>#REF!</v>
      </c>
      <c r="R1190" s="88" t="str">
        <f>IF(N:N&lt;&gt;"APROVADO","N/A",IF(IFERROR(_xlfn.XLOOKUP(P:P,PROJETOS!A:A,PROJETOS!A:A),"INSERIR ID DE PROJETO")="INSERIR ID DE PROJETO","INSERIR ID DE PROJETO","PROJETO INSERIDO"))</f>
        <v>N/A</v>
      </c>
    </row>
    <row r="1191" spans="1:18" ht="20.100000000000001" customHeight="1" thickTop="1" thickBot="1" x14ac:dyDescent="0.3">
      <c r="A1191" s="109"/>
      <c r="B1191" s="84"/>
      <c r="C1191" s="84"/>
      <c r="D1191" s="115"/>
      <c r="E1191" s="132" cm="1">
        <f t="array" ref="E1191">_xlfn.XLOOKUP(D1191,Tabela2[[#All],[SAP Code]],Tabela2[[#All],[Supplier Name]])</f>
        <v>0</v>
      </c>
      <c r="F1191" s="85"/>
      <c r="G1191" s="120">
        <v>0</v>
      </c>
      <c r="H1191" s="86"/>
      <c r="I1191" s="86">
        <v>0</v>
      </c>
      <c r="J1191" s="87">
        <f t="shared" si="46"/>
        <v>0</v>
      </c>
      <c r="K1191" s="87">
        <f t="shared" si="47"/>
        <v>0</v>
      </c>
      <c r="L1191" s="85"/>
      <c r="M1191" s="85"/>
      <c r="N1191" s="85"/>
      <c r="O1191" s="109"/>
      <c r="P1191" s="88" t="str">
        <f>IF(D:D&gt;800000000,_xlfn.XLOOKUP(B:B,DROPLIST!G:G,DROPLIST!H:H)&amp;RIGHT(C1191,3)&amp;"-"&amp;RIGHT(D1191,5),_xlfn.XLOOKUP(B:B,DROPLIST!G:G,DROPLIST!H:H)&amp;RIGHT(C1191,3)&amp;"-"&amp;_xlfn.XLOOKUP(D:D,Tabela2[SAP Code],Tabela2[Coluna1]))</f>
        <v>-</v>
      </c>
      <c r="Q1191" s="88" t="e">
        <f>_xlfn.XLOOKUP(B:B,DROPLIST!G:G,DROPLIST!H:H) &amp; RIGHT(C1191,3) &amp; "-" &amp; RIGHT(D1191,5) &amp; "-" &amp; IFERROR(LEFT(#REF!, FIND(" ",#REF!)-1),#REF!) &amp; "-" &amp; _xlfn.XLOOKUP(L:L,DROPLIST!D:D,DROPLIST!E:E)</f>
        <v>#REF!</v>
      </c>
      <c r="R1191" s="88" t="str">
        <f>IF(N:N&lt;&gt;"APROVADO","N/A",IF(IFERROR(_xlfn.XLOOKUP(P:P,PROJETOS!A:A,PROJETOS!A:A),"INSERIR ID DE PROJETO")="INSERIR ID DE PROJETO","INSERIR ID DE PROJETO","PROJETO INSERIDO"))</f>
        <v>N/A</v>
      </c>
    </row>
    <row r="1192" spans="1:18" ht="20.100000000000001" customHeight="1" thickTop="1" thickBot="1" x14ac:dyDescent="0.3">
      <c r="A1192" s="109"/>
      <c r="B1192" s="84"/>
      <c r="C1192" s="84"/>
      <c r="D1192" s="115"/>
      <c r="E1192" s="132" cm="1">
        <f t="array" ref="E1192">_xlfn.XLOOKUP(D1192,Tabela2[[#All],[SAP Code]],Tabela2[[#All],[Supplier Name]])</f>
        <v>0</v>
      </c>
      <c r="F1192" s="85"/>
      <c r="G1192" s="120">
        <v>0</v>
      </c>
      <c r="H1192" s="86"/>
      <c r="I1192" s="86">
        <v>0</v>
      </c>
      <c r="J1192" s="87">
        <f t="shared" si="46"/>
        <v>0</v>
      </c>
      <c r="K1192" s="87">
        <f t="shared" si="47"/>
        <v>0</v>
      </c>
      <c r="L1192" s="85"/>
      <c r="M1192" s="85"/>
      <c r="N1192" s="85"/>
      <c r="O1192" s="109"/>
      <c r="P1192" s="88" t="str">
        <f>IF(D:D&gt;800000000,_xlfn.XLOOKUP(B:B,DROPLIST!G:G,DROPLIST!H:H)&amp;RIGHT(C1192,3)&amp;"-"&amp;RIGHT(D1192,5),_xlfn.XLOOKUP(B:B,DROPLIST!G:G,DROPLIST!H:H)&amp;RIGHT(C1192,3)&amp;"-"&amp;_xlfn.XLOOKUP(D:D,Tabela2[SAP Code],Tabela2[Coluna1]))</f>
        <v>-</v>
      </c>
      <c r="Q1192" s="88" t="e">
        <f>_xlfn.XLOOKUP(B:B,DROPLIST!G:G,DROPLIST!H:H) &amp; RIGHT(C1192,3) &amp; "-" &amp; RIGHT(D1192,5) &amp; "-" &amp; IFERROR(LEFT(#REF!, FIND(" ",#REF!)-1),#REF!) &amp; "-" &amp; _xlfn.XLOOKUP(L:L,DROPLIST!D:D,DROPLIST!E:E)</f>
        <v>#REF!</v>
      </c>
      <c r="R1192" s="88" t="str">
        <f>IF(N:N&lt;&gt;"APROVADO","N/A",IF(IFERROR(_xlfn.XLOOKUP(P:P,PROJETOS!A:A,PROJETOS!A:A),"INSERIR ID DE PROJETO")="INSERIR ID DE PROJETO","INSERIR ID DE PROJETO","PROJETO INSERIDO"))</f>
        <v>N/A</v>
      </c>
    </row>
    <row r="1193" spans="1:18" ht="20.100000000000001" customHeight="1" thickTop="1" thickBot="1" x14ac:dyDescent="0.3">
      <c r="A1193" s="109"/>
      <c r="B1193" s="84"/>
      <c r="C1193" s="84"/>
      <c r="D1193" s="115"/>
      <c r="E1193" s="132" cm="1">
        <f t="array" ref="E1193">_xlfn.XLOOKUP(D1193,Tabela2[[#All],[SAP Code]],Tabela2[[#All],[Supplier Name]])</f>
        <v>0</v>
      </c>
      <c r="F1193" s="85"/>
      <c r="G1193" s="120">
        <v>0</v>
      </c>
      <c r="H1193" s="86"/>
      <c r="I1193" s="86">
        <v>0</v>
      </c>
      <c r="J1193" s="87">
        <f t="shared" si="46"/>
        <v>0</v>
      </c>
      <c r="K1193" s="87">
        <f t="shared" si="47"/>
        <v>0</v>
      </c>
      <c r="L1193" s="85"/>
      <c r="M1193" s="85"/>
      <c r="N1193" s="85"/>
      <c r="O1193" s="109"/>
      <c r="P1193" s="88" t="str">
        <f>IF(D:D&gt;800000000,_xlfn.XLOOKUP(B:B,DROPLIST!G:G,DROPLIST!H:H)&amp;RIGHT(C1193,3)&amp;"-"&amp;RIGHT(D1193,5),_xlfn.XLOOKUP(B:B,DROPLIST!G:G,DROPLIST!H:H)&amp;RIGHT(C1193,3)&amp;"-"&amp;_xlfn.XLOOKUP(D:D,Tabela2[SAP Code],Tabela2[Coluna1]))</f>
        <v>-</v>
      </c>
      <c r="Q1193" s="88" t="e">
        <f>_xlfn.XLOOKUP(B:B,DROPLIST!G:G,DROPLIST!H:H) &amp; RIGHT(C1193,3) &amp; "-" &amp; RIGHT(D1193,5) &amp; "-" &amp; IFERROR(LEFT(#REF!, FIND(" ",#REF!)-1),#REF!) &amp; "-" &amp; _xlfn.XLOOKUP(L:L,DROPLIST!D:D,DROPLIST!E:E)</f>
        <v>#REF!</v>
      </c>
      <c r="R1193" s="88" t="str">
        <f>IF(N:N&lt;&gt;"APROVADO","N/A",IF(IFERROR(_xlfn.XLOOKUP(P:P,PROJETOS!A:A,PROJETOS!A:A),"INSERIR ID DE PROJETO")="INSERIR ID DE PROJETO","INSERIR ID DE PROJETO","PROJETO INSERIDO"))</f>
        <v>N/A</v>
      </c>
    </row>
    <row r="1194" spans="1:18" ht="20.100000000000001" customHeight="1" thickTop="1" thickBot="1" x14ac:dyDescent="0.3">
      <c r="A1194" s="109"/>
      <c r="B1194" s="84"/>
      <c r="C1194" s="84"/>
      <c r="D1194" s="115"/>
      <c r="E1194" s="132" cm="1">
        <f t="array" ref="E1194">_xlfn.XLOOKUP(D1194,Tabela2[[#All],[SAP Code]],Tabela2[[#All],[Supplier Name]])</f>
        <v>0</v>
      </c>
      <c r="F1194" s="85"/>
      <c r="G1194" s="120">
        <v>0</v>
      </c>
      <c r="H1194" s="86"/>
      <c r="I1194" s="86">
        <v>0</v>
      </c>
      <c r="J1194" s="87">
        <f t="shared" si="46"/>
        <v>0</v>
      </c>
      <c r="K1194" s="87">
        <f t="shared" si="47"/>
        <v>0</v>
      </c>
      <c r="L1194" s="85"/>
      <c r="M1194" s="85"/>
      <c r="N1194" s="85"/>
      <c r="O1194" s="109"/>
      <c r="P1194" s="88" t="str">
        <f>IF(D:D&gt;800000000,_xlfn.XLOOKUP(B:B,DROPLIST!G:G,DROPLIST!H:H)&amp;RIGHT(C1194,3)&amp;"-"&amp;RIGHT(D1194,5),_xlfn.XLOOKUP(B:B,DROPLIST!G:G,DROPLIST!H:H)&amp;RIGHT(C1194,3)&amp;"-"&amp;_xlfn.XLOOKUP(D:D,Tabela2[SAP Code],Tabela2[Coluna1]))</f>
        <v>-</v>
      </c>
      <c r="Q1194" s="88" t="e">
        <f>_xlfn.XLOOKUP(B:B,DROPLIST!G:G,DROPLIST!H:H) &amp; RIGHT(C1194,3) &amp; "-" &amp; RIGHT(D1194,5) &amp; "-" &amp; IFERROR(LEFT(#REF!, FIND(" ",#REF!)-1),#REF!) &amp; "-" &amp; _xlfn.XLOOKUP(L:L,DROPLIST!D:D,DROPLIST!E:E)</f>
        <v>#REF!</v>
      </c>
      <c r="R1194" s="88" t="str">
        <f>IF(N:N&lt;&gt;"APROVADO","N/A",IF(IFERROR(_xlfn.XLOOKUP(P:P,PROJETOS!A:A,PROJETOS!A:A),"INSERIR ID DE PROJETO")="INSERIR ID DE PROJETO","INSERIR ID DE PROJETO","PROJETO INSERIDO"))</f>
        <v>N/A</v>
      </c>
    </row>
    <row r="1195" spans="1:18" ht="20.100000000000001" customHeight="1" thickTop="1" thickBot="1" x14ac:dyDescent="0.3">
      <c r="A1195" s="109"/>
      <c r="B1195" s="84"/>
      <c r="C1195" s="84"/>
      <c r="D1195" s="115"/>
      <c r="E1195" s="132" cm="1">
        <f t="array" ref="E1195">_xlfn.XLOOKUP(D1195,Tabela2[[#All],[SAP Code]],Tabela2[[#All],[Supplier Name]])</f>
        <v>0</v>
      </c>
      <c r="F1195" s="85"/>
      <c r="G1195" s="120">
        <v>0</v>
      </c>
      <c r="H1195" s="86"/>
      <c r="I1195" s="86">
        <v>0</v>
      </c>
      <c r="J1195" s="87">
        <f t="shared" si="46"/>
        <v>0</v>
      </c>
      <c r="K1195" s="87">
        <f t="shared" si="47"/>
        <v>0</v>
      </c>
      <c r="L1195" s="85"/>
      <c r="M1195" s="85"/>
      <c r="N1195" s="85"/>
      <c r="O1195" s="109"/>
      <c r="P1195" s="88" t="str">
        <f>IF(D:D&gt;800000000,_xlfn.XLOOKUP(B:B,DROPLIST!G:G,DROPLIST!H:H)&amp;RIGHT(C1195,3)&amp;"-"&amp;RIGHT(D1195,5),_xlfn.XLOOKUP(B:B,DROPLIST!G:G,DROPLIST!H:H)&amp;RIGHT(C1195,3)&amp;"-"&amp;_xlfn.XLOOKUP(D:D,Tabela2[SAP Code],Tabela2[Coluna1]))</f>
        <v>-</v>
      </c>
      <c r="Q1195" s="88" t="e">
        <f>_xlfn.XLOOKUP(B:B,DROPLIST!G:G,DROPLIST!H:H) &amp; RIGHT(C1195,3) &amp; "-" &amp; RIGHT(D1195,5) &amp; "-" &amp; IFERROR(LEFT(#REF!, FIND(" ",#REF!)-1),#REF!) &amp; "-" &amp; _xlfn.XLOOKUP(L:L,DROPLIST!D:D,DROPLIST!E:E)</f>
        <v>#REF!</v>
      </c>
      <c r="R1195" s="88" t="str">
        <f>IF(N:N&lt;&gt;"APROVADO","N/A",IF(IFERROR(_xlfn.XLOOKUP(P:P,PROJETOS!A:A,PROJETOS!A:A),"INSERIR ID DE PROJETO")="INSERIR ID DE PROJETO","INSERIR ID DE PROJETO","PROJETO INSERIDO"))</f>
        <v>N/A</v>
      </c>
    </row>
    <row r="1196" spans="1:18" ht="20.100000000000001" customHeight="1" thickTop="1" thickBot="1" x14ac:dyDescent="0.3">
      <c r="A1196" s="109"/>
      <c r="B1196" s="84"/>
      <c r="C1196" s="84"/>
      <c r="D1196" s="115"/>
      <c r="E1196" s="132" cm="1">
        <f t="array" ref="E1196">_xlfn.XLOOKUP(D1196,Tabela2[[#All],[SAP Code]],Tabela2[[#All],[Supplier Name]])</f>
        <v>0</v>
      </c>
      <c r="F1196" s="85"/>
      <c r="G1196" s="120">
        <v>0</v>
      </c>
      <c r="H1196" s="86"/>
      <c r="I1196" s="86">
        <v>0</v>
      </c>
      <c r="J1196" s="87">
        <f t="shared" si="46"/>
        <v>0</v>
      </c>
      <c r="K1196" s="87">
        <f t="shared" si="47"/>
        <v>0</v>
      </c>
      <c r="L1196" s="85"/>
      <c r="M1196" s="85"/>
      <c r="N1196" s="85"/>
      <c r="O1196" s="109"/>
      <c r="P1196" s="88" t="str">
        <f>IF(D:D&gt;800000000,_xlfn.XLOOKUP(B:B,DROPLIST!G:G,DROPLIST!H:H)&amp;RIGHT(C1196,3)&amp;"-"&amp;RIGHT(D1196,5),_xlfn.XLOOKUP(B:B,DROPLIST!G:G,DROPLIST!H:H)&amp;RIGHT(C1196,3)&amp;"-"&amp;_xlfn.XLOOKUP(D:D,Tabela2[SAP Code],Tabela2[Coluna1]))</f>
        <v>-</v>
      </c>
      <c r="Q1196" s="88" t="e">
        <f>_xlfn.XLOOKUP(B:B,DROPLIST!G:G,DROPLIST!H:H) &amp; RIGHT(C1196,3) &amp; "-" &amp; RIGHT(D1196,5) &amp; "-" &amp; IFERROR(LEFT(#REF!, FIND(" ",#REF!)-1),#REF!) &amp; "-" &amp; _xlfn.XLOOKUP(L:L,DROPLIST!D:D,DROPLIST!E:E)</f>
        <v>#REF!</v>
      </c>
      <c r="R1196" s="88" t="str">
        <f>IF(N:N&lt;&gt;"APROVADO","N/A",IF(IFERROR(_xlfn.XLOOKUP(P:P,PROJETOS!A:A,PROJETOS!A:A),"INSERIR ID DE PROJETO")="INSERIR ID DE PROJETO","INSERIR ID DE PROJETO","PROJETO INSERIDO"))</f>
        <v>N/A</v>
      </c>
    </row>
    <row r="1197" spans="1:18" ht="20.100000000000001" customHeight="1" thickTop="1" thickBot="1" x14ac:dyDescent="0.3">
      <c r="A1197" s="109"/>
      <c r="B1197" s="84"/>
      <c r="C1197" s="84"/>
      <c r="D1197" s="115"/>
      <c r="E1197" s="132" cm="1">
        <f t="array" ref="E1197">_xlfn.XLOOKUP(D1197,Tabela2[[#All],[SAP Code]],Tabela2[[#All],[Supplier Name]])</f>
        <v>0</v>
      </c>
      <c r="F1197" s="85"/>
      <c r="G1197" s="120">
        <v>0</v>
      </c>
      <c r="H1197" s="86"/>
      <c r="I1197" s="86">
        <v>0</v>
      </c>
      <c r="J1197" s="87">
        <f t="shared" si="46"/>
        <v>0</v>
      </c>
      <c r="K1197" s="87">
        <f t="shared" si="47"/>
        <v>0</v>
      </c>
      <c r="L1197" s="85"/>
      <c r="M1197" s="85"/>
      <c r="N1197" s="85"/>
      <c r="O1197" s="109"/>
      <c r="P1197" s="88" t="str">
        <f>IF(D:D&gt;800000000,_xlfn.XLOOKUP(B:B,DROPLIST!G:G,DROPLIST!H:H)&amp;RIGHT(C1197,3)&amp;"-"&amp;RIGHT(D1197,5),_xlfn.XLOOKUP(B:B,DROPLIST!G:G,DROPLIST!H:H)&amp;RIGHT(C1197,3)&amp;"-"&amp;_xlfn.XLOOKUP(D:D,Tabela2[SAP Code],Tabela2[Coluna1]))</f>
        <v>-</v>
      </c>
      <c r="Q1197" s="88" t="e">
        <f>_xlfn.XLOOKUP(B:B,DROPLIST!G:G,DROPLIST!H:H) &amp; RIGHT(C1197,3) &amp; "-" &amp; RIGHT(D1197,5) &amp; "-" &amp; IFERROR(LEFT(#REF!, FIND(" ",#REF!)-1),#REF!) &amp; "-" &amp; _xlfn.XLOOKUP(L:L,DROPLIST!D:D,DROPLIST!E:E)</f>
        <v>#REF!</v>
      </c>
      <c r="R1197" s="88" t="str">
        <f>IF(N:N&lt;&gt;"APROVADO","N/A",IF(IFERROR(_xlfn.XLOOKUP(P:P,PROJETOS!A:A,PROJETOS!A:A),"INSERIR ID DE PROJETO")="INSERIR ID DE PROJETO","INSERIR ID DE PROJETO","PROJETO INSERIDO"))</f>
        <v>N/A</v>
      </c>
    </row>
    <row r="1198" spans="1:18" ht="20.100000000000001" customHeight="1" thickTop="1" thickBot="1" x14ac:dyDescent="0.3">
      <c r="A1198" s="109"/>
      <c r="B1198" s="84"/>
      <c r="C1198" s="84"/>
      <c r="D1198" s="115"/>
      <c r="E1198" s="132" cm="1">
        <f t="array" ref="E1198">_xlfn.XLOOKUP(D1198,Tabela2[[#All],[SAP Code]],Tabela2[[#All],[Supplier Name]])</f>
        <v>0</v>
      </c>
      <c r="F1198" s="85"/>
      <c r="G1198" s="120">
        <v>0</v>
      </c>
      <c r="H1198" s="86"/>
      <c r="I1198" s="86">
        <v>0</v>
      </c>
      <c r="J1198" s="87">
        <f t="shared" si="46"/>
        <v>0</v>
      </c>
      <c r="K1198" s="87">
        <f t="shared" si="47"/>
        <v>0</v>
      </c>
      <c r="L1198" s="85"/>
      <c r="M1198" s="85"/>
      <c r="N1198" s="85"/>
      <c r="O1198" s="109"/>
      <c r="P1198" s="88" t="str">
        <f>IF(D:D&gt;800000000,_xlfn.XLOOKUP(B:B,DROPLIST!G:G,DROPLIST!H:H)&amp;RIGHT(C1198,3)&amp;"-"&amp;RIGHT(D1198,5),_xlfn.XLOOKUP(B:B,DROPLIST!G:G,DROPLIST!H:H)&amp;RIGHT(C1198,3)&amp;"-"&amp;_xlfn.XLOOKUP(D:D,Tabela2[SAP Code],Tabela2[Coluna1]))</f>
        <v>-</v>
      </c>
      <c r="Q1198" s="88" t="e">
        <f>_xlfn.XLOOKUP(B:B,DROPLIST!G:G,DROPLIST!H:H) &amp; RIGHT(C1198,3) &amp; "-" &amp; RIGHT(D1198,5) &amp; "-" &amp; IFERROR(LEFT(#REF!, FIND(" ",#REF!)-1),#REF!) &amp; "-" &amp; _xlfn.XLOOKUP(L:L,DROPLIST!D:D,DROPLIST!E:E)</f>
        <v>#REF!</v>
      </c>
      <c r="R1198" s="88" t="str">
        <f>IF(N:N&lt;&gt;"APROVADO","N/A",IF(IFERROR(_xlfn.XLOOKUP(P:P,PROJETOS!A:A,PROJETOS!A:A),"INSERIR ID DE PROJETO")="INSERIR ID DE PROJETO","INSERIR ID DE PROJETO","PROJETO INSERIDO"))</f>
        <v>N/A</v>
      </c>
    </row>
    <row r="1199" spans="1:18" ht="20.100000000000001" customHeight="1" thickTop="1" thickBot="1" x14ac:dyDescent="0.3">
      <c r="A1199" s="109"/>
      <c r="B1199" s="84"/>
      <c r="C1199" s="84"/>
      <c r="D1199" s="115"/>
      <c r="E1199" s="132" cm="1">
        <f t="array" ref="E1199">_xlfn.XLOOKUP(D1199,Tabela2[[#All],[SAP Code]],Tabela2[[#All],[Supplier Name]])</f>
        <v>0</v>
      </c>
      <c r="F1199" s="85"/>
      <c r="G1199" s="120">
        <v>0</v>
      </c>
      <c r="H1199" s="86"/>
      <c r="I1199" s="86">
        <v>0</v>
      </c>
      <c r="J1199" s="87">
        <f t="shared" si="46"/>
        <v>0</v>
      </c>
      <c r="K1199" s="87">
        <f t="shared" si="47"/>
        <v>0</v>
      </c>
      <c r="L1199" s="85"/>
      <c r="M1199" s="85"/>
      <c r="N1199" s="85"/>
      <c r="O1199" s="109"/>
      <c r="P1199" s="88" t="str">
        <f>IF(D:D&gt;800000000,_xlfn.XLOOKUP(B:B,DROPLIST!G:G,DROPLIST!H:H)&amp;RIGHT(C1199,3)&amp;"-"&amp;RIGHT(D1199,5),_xlfn.XLOOKUP(B:B,DROPLIST!G:G,DROPLIST!H:H)&amp;RIGHT(C1199,3)&amp;"-"&amp;_xlfn.XLOOKUP(D:D,Tabela2[SAP Code],Tabela2[Coluna1]))</f>
        <v>-</v>
      </c>
      <c r="Q1199" s="88" t="e">
        <f>_xlfn.XLOOKUP(B:B,DROPLIST!G:G,DROPLIST!H:H) &amp; RIGHT(C1199,3) &amp; "-" &amp; RIGHT(D1199,5) &amp; "-" &amp; IFERROR(LEFT(#REF!, FIND(" ",#REF!)-1),#REF!) &amp; "-" &amp; _xlfn.XLOOKUP(L:L,DROPLIST!D:D,DROPLIST!E:E)</f>
        <v>#REF!</v>
      </c>
      <c r="R1199" s="88" t="str">
        <f>IF(N:N&lt;&gt;"APROVADO","N/A",IF(IFERROR(_xlfn.XLOOKUP(P:P,PROJETOS!A:A,PROJETOS!A:A),"INSERIR ID DE PROJETO")="INSERIR ID DE PROJETO","INSERIR ID DE PROJETO","PROJETO INSERIDO"))</f>
        <v>N/A</v>
      </c>
    </row>
    <row r="1200" spans="1:18" ht="20.100000000000001" customHeight="1" thickTop="1" thickBot="1" x14ac:dyDescent="0.3">
      <c r="A1200" s="109"/>
      <c r="B1200" s="84"/>
      <c r="C1200" s="84"/>
      <c r="D1200" s="115"/>
      <c r="E1200" s="132" cm="1">
        <f t="array" ref="E1200">_xlfn.XLOOKUP(D1200,Tabela2[[#All],[SAP Code]],Tabela2[[#All],[Supplier Name]])</f>
        <v>0</v>
      </c>
      <c r="F1200" s="85"/>
      <c r="G1200" s="120">
        <v>0</v>
      </c>
      <c r="H1200" s="86"/>
      <c r="I1200" s="86">
        <v>0</v>
      </c>
      <c r="J1200" s="87">
        <f t="shared" si="46"/>
        <v>0</v>
      </c>
      <c r="K1200" s="87">
        <f t="shared" si="47"/>
        <v>0</v>
      </c>
      <c r="L1200" s="85"/>
      <c r="M1200" s="85"/>
      <c r="N1200" s="85"/>
      <c r="O1200" s="109"/>
      <c r="P1200" s="88" t="str">
        <f>IF(D:D&gt;800000000,_xlfn.XLOOKUP(B:B,DROPLIST!G:G,DROPLIST!H:H)&amp;RIGHT(C1200,3)&amp;"-"&amp;RIGHT(D1200,5),_xlfn.XLOOKUP(B:B,DROPLIST!G:G,DROPLIST!H:H)&amp;RIGHT(C1200,3)&amp;"-"&amp;_xlfn.XLOOKUP(D:D,Tabela2[SAP Code],Tabela2[Coluna1]))</f>
        <v>-</v>
      </c>
      <c r="Q1200" s="88" t="e">
        <f>_xlfn.XLOOKUP(B:B,DROPLIST!G:G,DROPLIST!H:H) &amp; RIGHT(C1200,3) &amp; "-" &amp; RIGHT(D1200,5) &amp; "-" &amp; IFERROR(LEFT(#REF!, FIND(" ",#REF!)-1),#REF!) &amp; "-" &amp; _xlfn.XLOOKUP(L:L,DROPLIST!D:D,DROPLIST!E:E)</f>
        <v>#REF!</v>
      </c>
      <c r="R1200" s="88" t="str">
        <f>IF(N:N&lt;&gt;"APROVADO","N/A",IF(IFERROR(_xlfn.XLOOKUP(P:P,PROJETOS!A:A,PROJETOS!A:A),"INSERIR ID DE PROJETO")="INSERIR ID DE PROJETO","INSERIR ID DE PROJETO","PROJETO INSERIDO"))</f>
        <v>N/A</v>
      </c>
    </row>
    <row r="1201" spans="1:18" ht="20.100000000000001" customHeight="1" thickTop="1" thickBot="1" x14ac:dyDescent="0.3">
      <c r="A1201" s="109"/>
      <c r="B1201" s="84"/>
      <c r="C1201" s="84"/>
      <c r="D1201" s="115"/>
      <c r="E1201" s="132" cm="1">
        <f t="array" ref="E1201">_xlfn.XLOOKUP(D1201,Tabela2[[#All],[SAP Code]],Tabela2[[#All],[Supplier Name]])</f>
        <v>0</v>
      </c>
      <c r="F1201" s="85"/>
      <c r="G1201" s="120">
        <v>0</v>
      </c>
      <c r="H1201" s="86"/>
      <c r="I1201" s="86">
        <v>0</v>
      </c>
      <c r="J1201" s="87">
        <f t="shared" si="46"/>
        <v>0</v>
      </c>
      <c r="K1201" s="87">
        <f t="shared" si="47"/>
        <v>0</v>
      </c>
      <c r="L1201" s="85"/>
      <c r="M1201" s="85"/>
      <c r="N1201" s="85"/>
      <c r="O1201" s="109"/>
      <c r="P1201" s="88" t="str">
        <f>IF(D:D&gt;800000000,_xlfn.XLOOKUP(B:B,DROPLIST!G:G,DROPLIST!H:H)&amp;RIGHT(C1201,3)&amp;"-"&amp;RIGHT(D1201,5),_xlfn.XLOOKUP(B:B,DROPLIST!G:G,DROPLIST!H:H)&amp;RIGHT(C1201,3)&amp;"-"&amp;_xlfn.XLOOKUP(D:D,Tabela2[SAP Code],Tabela2[Coluna1]))</f>
        <v>-</v>
      </c>
      <c r="Q1201" s="88" t="e">
        <f>_xlfn.XLOOKUP(B:B,DROPLIST!G:G,DROPLIST!H:H) &amp; RIGHT(C1201,3) &amp; "-" &amp; RIGHT(D1201,5) &amp; "-" &amp; IFERROR(LEFT(#REF!, FIND(" ",#REF!)-1),#REF!) &amp; "-" &amp; _xlfn.XLOOKUP(L:L,DROPLIST!D:D,DROPLIST!E:E)</f>
        <v>#REF!</v>
      </c>
      <c r="R1201" s="88" t="str">
        <f>IF(N:N&lt;&gt;"APROVADO","N/A",IF(IFERROR(_xlfn.XLOOKUP(P:P,PROJETOS!A:A,PROJETOS!A:A),"INSERIR ID DE PROJETO")="INSERIR ID DE PROJETO","INSERIR ID DE PROJETO","PROJETO INSERIDO"))</f>
        <v>N/A</v>
      </c>
    </row>
    <row r="1202" spans="1:18" ht="20.100000000000001" customHeight="1" thickTop="1" thickBot="1" x14ac:dyDescent="0.3">
      <c r="A1202" s="109"/>
      <c r="B1202" s="84"/>
      <c r="C1202" s="84"/>
      <c r="D1202" s="115"/>
      <c r="E1202" s="132" cm="1">
        <f t="array" ref="E1202">_xlfn.XLOOKUP(D1202,Tabela2[[#All],[SAP Code]],Tabela2[[#All],[Supplier Name]])</f>
        <v>0</v>
      </c>
      <c r="F1202" s="85"/>
      <c r="G1202" s="120">
        <v>0</v>
      </c>
      <c r="H1202" s="86"/>
      <c r="I1202" s="86">
        <v>0</v>
      </c>
      <c r="J1202" s="87">
        <f t="shared" si="46"/>
        <v>0</v>
      </c>
      <c r="K1202" s="87">
        <f t="shared" si="47"/>
        <v>0</v>
      </c>
      <c r="L1202" s="85"/>
      <c r="M1202" s="85"/>
      <c r="N1202" s="85"/>
      <c r="O1202" s="109"/>
      <c r="P1202" s="88" t="str">
        <f>IF(D:D&gt;800000000,_xlfn.XLOOKUP(B:B,DROPLIST!G:G,DROPLIST!H:H)&amp;RIGHT(C1202,3)&amp;"-"&amp;RIGHT(D1202,5),_xlfn.XLOOKUP(B:B,DROPLIST!G:G,DROPLIST!H:H)&amp;RIGHT(C1202,3)&amp;"-"&amp;_xlfn.XLOOKUP(D:D,Tabela2[SAP Code],Tabela2[Coluna1]))</f>
        <v>-</v>
      </c>
      <c r="Q1202" s="88" t="e">
        <f>_xlfn.XLOOKUP(B:B,DROPLIST!G:G,DROPLIST!H:H) &amp; RIGHT(C1202,3) &amp; "-" &amp; RIGHT(D1202,5) &amp; "-" &amp; IFERROR(LEFT(#REF!, FIND(" ",#REF!)-1),#REF!) &amp; "-" &amp; _xlfn.XLOOKUP(L:L,DROPLIST!D:D,DROPLIST!E:E)</f>
        <v>#REF!</v>
      </c>
      <c r="R1202" s="88" t="str">
        <f>IF(N:N&lt;&gt;"APROVADO","N/A",IF(IFERROR(_xlfn.XLOOKUP(P:P,PROJETOS!A:A,PROJETOS!A:A),"INSERIR ID DE PROJETO")="INSERIR ID DE PROJETO","INSERIR ID DE PROJETO","PROJETO INSERIDO"))</f>
        <v>N/A</v>
      </c>
    </row>
    <row r="1203" spans="1:18" ht="20.100000000000001" customHeight="1" thickTop="1" thickBot="1" x14ac:dyDescent="0.3">
      <c r="A1203" s="109"/>
      <c r="B1203" s="84"/>
      <c r="C1203" s="84"/>
      <c r="D1203" s="115"/>
      <c r="E1203" s="132" cm="1">
        <f t="array" ref="E1203">_xlfn.XLOOKUP(D1203,Tabela2[[#All],[SAP Code]],Tabela2[[#All],[Supplier Name]])</f>
        <v>0</v>
      </c>
      <c r="F1203" s="85"/>
      <c r="G1203" s="120">
        <v>0</v>
      </c>
      <c r="H1203" s="86"/>
      <c r="I1203" s="86">
        <v>0</v>
      </c>
      <c r="J1203" s="87">
        <f t="shared" si="46"/>
        <v>0</v>
      </c>
      <c r="K1203" s="87">
        <f t="shared" si="47"/>
        <v>0</v>
      </c>
      <c r="L1203" s="85"/>
      <c r="M1203" s="85"/>
      <c r="N1203" s="85"/>
      <c r="O1203" s="109"/>
      <c r="P1203" s="88" t="str">
        <f>IF(D:D&gt;800000000,_xlfn.XLOOKUP(B:B,DROPLIST!G:G,DROPLIST!H:H)&amp;RIGHT(C1203,3)&amp;"-"&amp;RIGHT(D1203,5),_xlfn.XLOOKUP(B:B,DROPLIST!G:G,DROPLIST!H:H)&amp;RIGHT(C1203,3)&amp;"-"&amp;_xlfn.XLOOKUP(D:D,Tabela2[SAP Code],Tabela2[Coluna1]))</f>
        <v>-</v>
      </c>
      <c r="Q1203" s="88" t="e">
        <f>_xlfn.XLOOKUP(B:B,DROPLIST!G:G,DROPLIST!H:H) &amp; RIGHT(C1203,3) &amp; "-" &amp; RIGHT(D1203,5) &amp; "-" &amp; IFERROR(LEFT(#REF!, FIND(" ",#REF!)-1),#REF!) &amp; "-" &amp; _xlfn.XLOOKUP(L:L,DROPLIST!D:D,DROPLIST!E:E)</f>
        <v>#REF!</v>
      </c>
      <c r="R1203" s="88" t="str">
        <f>IF(N:N&lt;&gt;"APROVADO","N/A",IF(IFERROR(_xlfn.XLOOKUP(P:P,PROJETOS!A:A,PROJETOS!A:A),"INSERIR ID DE PROJETO")="INSERIR ID DE PROJETO","INSERIR ID DE PROJETO","PROJETO INSERIDO"))</f>
        <v>N/A</v>
      </c>
    </row>
    <row r="1204" spans="1:18" ht="20.100000000000001" customHeight="1" thickTop="1" thickBot="1" x14ac:dyDescent="0.3">
      <c r="A1204" s="109"/>
      <c r="B1204" s="84"/>
      <c r="C1204" s="84"/>
      <c r="D1204" s="115"/>
      <c r="E1204" s="132" cm="1">
        <f t="array" ref="E1204">_xlfn.XLOOKUP(D1204,Tabela2[[#All],[SAP Code]],Tabela2[[#All],[Supplier Name]])</f>
        <v>0</v>
      </c>
      <c r="F1204" s="85"/>
      <c r="G1204" s="120">
        <v>0</v>
      </c>
      <c r="H1204" s="86"/>
      <c r="I1204" s="86">
        <v>0</v>
      </c>
      <c r="J1204" s="87">
        <f t="shared" si="46"/>
        <v>0</v>
      </c>
      <c r="K1204" s="87">
        <f t="shared" si="47"/>
        <v>0</v>
      </c>
      <c r="L1204" s="85"/>
      <c r="M1204" s="85"/>
      <c r="N1204" s="85"/>
      <c r="O1204" s="109"/>
      <c r="P1204" s="88" t="str">
        <f>IF(D:D&gt;800000000,_xlfn.XLOOKUP(B:B,DROPLIST!G:G,DROPLIST!H:H)&amp;RIGHT(C1204,3)&amp;"-"&amp;RIGHT(D1204,5),_xlfn.XLOOKUP(B:B,DROPLIST!G:G,DROPLIST!H:H)&amp;RIGHT(C1204,3)&amp;"-"&amp;_xlfn.XLOOKUP(D:D,Tabela2[SAP Code],Tabela2[Coluna1]))</f>
        <v>-</v>
      </c>
      <c r="Q1204" s="88" t="e">
        <f>_xlfn.XLOOKUP(B:B,DROPLIST!G:G,DROPLIST!H:H) &amp; RIGHT(C1204,3) &amp; "-" &amp; RIGHT(D1204,5) &amp; "-" &amp; IFERROR(LEFT(#REF!, FIND(" ",#REF!)-1),#REF!) &amp; "-" &amp; _xlfn.XLOOKUP(L:L,DROPLIST!D:D,DROPLIST!E:E)</f>
        <v>#REF!</v>
      </c>
      <c r="R1204" s="88" t="str">
        <f>IF(N:N&lt;&gt;"APROVADO","N/A",IF(IFERROR(_xlfn.XLOOKUP(P:P,PROJETOS!A:A,PROJETOS!A:A),"INSERIR ID DE PROJETO")="INSERIR ID DE PROJETO","INSERIR ID DE PROJETO","PROJETO INSERIDO"))</f>
        <v>N/A</v>
      </c>
    </row>
    <row r="1205" spans="1:18" ht="20.100000000000001" customHeight="1" thickTop="1" thickBot="1" x14ac:dyDescent="0.3">
      <c r="A1205" s="109"/>
      <c r="B1205" s="84"/>
      <c r="C1205" s="84"/>
      <c r="D1205" s="115"/>
      <c r="E1205" s="132" cm="1">
        <f t="array" ref="E1205">_xlfn.XLOOKUP(D1205,Tabela2[[#All],[SAP Code]],Tabela2[[#All],[Supplier Name]])</f>
        <v>0</v>
      </c>
      <c r="F1205" s="85"/>
      <c r="G1205" s="120">
        <v>0</v>
      </c>
      <c r="H1205" s="86"/>
      <c r="I1205" s="86">
        <v>0</v>
      </c>
      <c r="J1205" s="87">
        <f t="shared" si="46"/>
        <v>0</v>
      </c>
      <c r="K1205" s="87">
        <f t="shared" si="47"/>
        <v>0</v>
      </c>
      <c r="L1205" s="85"/>
      <c r="M1205" s="85"/>
      <c r="N1205" s="85"/>
      <c r="O1205" s="109"/>
      <c r="P1205" s="88" t="str">
        <f>IF(D:D&gt;800000000,_xlfn.XLOOKUP(B:B,DROPLIST!G:G,DROPLIST!H:H)&amp;RIGHT(C1205,3)&amp;"-"&amp;RIGHT(D1205,5),_xlfn.XLOOKUP(B:B,DROPLIST!G:G,DROPLIST!H:H)&amp;RIGHT(C1205,3)&amp;"-"&amp;_xlfn.XLOOKUP(D:D,Tabela2[SAP Code],Tabela2[Coluna1]))</f>
        <v>-</v>
      </c>
      <c r="Q1205" s="88" t="e">
        <f>_xlfn.XLOOKUP(B:B,DROPLIST!G:G,DROPLIST!H:H) &amp; RIGHT(C1205,3) &amp; "-" &amp; RIGHT(D1205,5) &amp; "-" &amp; IFERROR(LEFT(#REF!, FIND(" ",#REF!)-1),#REF!) &amp; "-" &amp; _xlfn.XLOOKUP(L:L,DROPLIST!D:D,DROPLIST!E:E)</f>
        <v>#REF!</v>
      </c>
      <c r="R1205" s="88" t="str">
        <f>IF(N:N&lt;&gt;"APROVADO","N/A",IF(IFERROR(_xlfn.XLOOKUP(P:P,PROJETOS!A:A,PROJETOS!A:A),"INSERIR ID DE PROJETO")="INSERIR ID DE PROJETO","INSERIR ID DE PROJETO","PROJETO INSERIDO"))</f>
        <v>N/A</v>
      </c>
    </row>
    <row r="1206" spans="1:18" ht="20.100000000000001" customHeight="1" thickTop="1" thickBot="1" x14ac:dyDescent="0.3">
      <c r="A1206" s="109"/>
      <c r="B1206" s="84"/>
      <c r="C1206" s="84"/>
      <c r="D1206" s="115"/>
      <c r="E1206" s="132" cm="1">
        <f t="array" ref="E1206">_xlfn.XLOOKUP(D1206,Tabela2[[#All],[SAP Code]],Tabela2[[#All],[Supplier Name]])</f>
        <v>0</v>
      </c>
      <c r="F1206" s="85"/>
      <c r="G1206" s="120">
        <v>0</v>
      </c>
      <c r="H1206" s="86"/>
      <c r="I1206" s="86">
        <v>0</v>
      </c>
      <c r="J1206" s="87">
        <f t="shared" si="46"/>
        <v>0</v>
      </c>
      <c r="K1206" s="87">
        <f t="shared" si="47"/>
        <v>0</v>
      </c>
      <c r="L1206" s="85"/>
      <c r="M1206" s="85"/>
      <c r="N1206" s="85"/>
      <c r="O1206" s="109"/>
      <c r="P1206" s="88" t="str">
        <f>IF(D:D&gt;800000000,_xlfn.XLOOKUP(B:B,DROPLIST!G:G,DROPLIST!H:H)&amp;RIGHT(C1206,3)&amp;"-"&amp;RIGHT(D1206,5),_xlfn.XLOOKUP(B:B,DROPLIST!G:G,DROPLIST!H:H)&amp;RIGHT(C1206,3)&amp;"-"&amp;_xlfn.XLOOKUP(D:D,Tabela2[SAP Code],Tabela2[Coluna1]))</f>
        <v>-</v>
      </c>
      <c r="Q1206" s="88" t="e">
        <f>_xlfn.XLOOKUP(B:B,DROPLIST!G:G,DROPLIST!H:H) &amp; RIGHT(C1206,3) &amp; "-" &amp; RIGHT(D1206,5) &amp; "-" &amp; IFERROR(LEFT(#REF!, FIND(" ",#REF!)-1),#REF!) &amp; "-" &amp; _xlfn.XLOOKUP(L:L,DROPLIST!D:D,DROPLIST!E:E)</f>
        <v>#REF!</v>
      </c>
      <c r="R1206" s="88" t="str">
        <f>IF(N:N&lt;&gt;"APROVADO","N/A",IF(IFERROR(_xlfn.XLOOKUP(P:P,PROJETOS!A:A,PROJETOS!A:A),"INSERIR ID DE PROJETO")="INSERIR ID DE PROJETO","INSERIR ID DE PROJETO","PROJETO INSERIDO"))</f>
        <v>N/A</v>
      </c>
    </row>
    <row r="1207" spans="1:18" ht="20.100000000000001" customHeight="1" thickTop="1" thickBot="1" x14ac:dyDescent="0.3">
      <c r="A1207" s="109"/>
      <c r="B1207" s="84"/>
      <c r="C1207" s="84"/>
      <c r="D1207" s="115"/>
      <c r="E1207" s="132" cm="1">
        <f t="array" ref="E1207">_xlfn.XLOOKUP(D1207,Tabela2[[#All],[SAP Code]],Tabela2[[#All],[Supplier Name]])</f>
        <v>0</v>
      </c>
      <c r="F1207" s="85"/>
      <c r="G1207" s="120">
        <v>0</v>
      </c>
      <c r="H1207" s="86"/>
      <c r="I1207" s="86">
        <v>0</v>
      </c>
      <c r="J1207" s="87">
        <f t="shared" si="46"/>
        <v>0</v>
      </c>
      <c r="K1207" s="87">
        <f t="shared" si="47"/>
        <v>0</v>
      </c>
      <c r="L1207" s="85"/>
      <c r="M1207" s="85"/>
      <c r="N1207" s="85"/>
      <c r="O1207" s="109"/>
      <c r="P1207" s="88" t="str">
        <f>IF(D:D&gt;800000000,_xlfn.XLOOKUP(B:B,DROPLIST!G:G,DROPLIST!H:H)&amp;RIGHT(C1207,3)&amp;"-"&amp;RIGHT(D1207,5),_xlfn.XLOOKUP(B:B,DROPLIST!G:G,DROPLIST!H:H)&amp;RIGHT(C1207,3)&amp;"-"&amp;_xlfn.XLOOKUP(D:D,Tabela2[SAP Code],Tabela2[Coluna1]))</f>
        <v>-</v>
      </c>
      <c r="Q1207" s="88" t="e">
        <f>_xlfn.XLOOKUP(B:B,DROPLIST!G:G,DROPLIST!H:H) &amp; RIGHT(C1207,3) &amp; "-" &amp; RIGHT(D1207,5) &amp; "-" &amp; IFERROR(LEFT(#REF!, FIND(" ",#REF!)-1),#REF!) &amp; "-" &amp; _xlfn.XLOOKUP(L:L,DROPLIST!D:D,DROPLIST!E:E)</f>
        <v>#REF!</v>
      </c>
      <c r="R1207" s="88" t="str">
        <f>IF(N:N&lt;&gt;"APROVADO","N/A",IF(IFERROR(_xlfn.XLOOKUP(P:P,PROJETOS!A:A,PROJETOS!A:A),"INSERIR ID DE PROJETO")="INSERIR ID DE PROJETO","INSERIR ID DE PROJETO","PROJETO INSERIDO"))</f>
        <v>N/A</v>
      </c>
    </row>
    <row r="1208" spans="1:18" ht="20.100000000000001" customHeight="1" thickTop="1" thickBot="1" x14ac:dyDescent="0.3">
      <c r="A1208" s="109"/>
      <c r="B1208" s="84"/>
      <c r="C1208" s="84"/>
      <c r="D1208" s="115"/>
      <c r="E1208" s="132" cm="1">
        <f t="array" ref="E1208">_xlfn.XLOOKUP(D1208,Tabela2[[#All],[SAP Code]],Tabela2[[#All],[Supplier Name]])</f>
        <v>0</v>
      </c>
      <c r="F1208" s="85"/>
      <c r="G1208" s="120">
        <v>0</v>
      </c>
      <c r="H1208" s="86"/>
      <c r="I1208" s="86">
        <v>0</v>
      </c>
      <c r="J1208" s="87">
        <f t="shared" si="46"/>
        <v>0</v>
      </c>
      <c r="K1208" s="87">
        <f t="shared" si="47"/>
        <v>0</v>
      </c>
      <c r="L1208" s="85"/>
      <c r="M1208" s="85"/>
      <c r="N1208" s="85"/>
      <c r="O1208" s="109"/>
      <c r="P1208" s="88" t="str">
        <f>IF(D:D&gt;800000000,_xlfn.XLOOKUP(B:B,DROPLIST!G:G,DROPLIST!H:H)&amp;RIGHT(C1208,3)&amp;"-"&amp;RIGHT(D1208,5),_xlfn.XLOOKUP(B:B,DROPLIST!G:G,DROPLIST!H:H)&amp;RIGHT(C1208,3)&amp;"-"&amp;_xlfn.XLOOKUP(D:D,Tabela2[SAP Code],Tabela2[Coluna1]))</f>
        <v>-</v>
      </c>
      <c r="Q1208" s="88" t="e">
        <f>_xlfn.XLOOKUP(B:B,DROPLIST!G:G,DROPLIST!H:H) &amp; RIGHT(C1208,3) &amp; "-" &amp; RIGHT(D1208,5) &amp; "-" &amp; IFERROR(LEFT(#REF!, FIND(" ",#REF!)-1),#REF!) &amp; "-" &amp; _xlfn.XLOOKUP(L:L,DROPLIST!D:D,DROPLIST!E:E)</f>
        <v>#REF!</v>
      </c>
      <c r="R1208" s="88" t="str">
        <f>IF(N:N&lt;&gt;"APROVADO","N/A",IF(IFERROR(_xlfn.XLOOKUP(P:P,PROJETOS!A:A,PROJETOS!A:A),"INSERIR ID DE PROJETO")="INSERIR ID DE PROJETO","INSERIR ID DE PROJETO","PROJETO INSERIDO"))</f>
        <v>N/A</v>
      </c>
    </row>
    <row r="1209" spans="1:18" ht="20.100000000000001" customHeight="1" thickTop="1" thickBot="1" x14ac:dyDescent="0.3">
      <c r="A1209" s="109"/>
      <c r="B1209" s="84"/>
      <c r="C1209" s="84"/>
      <c r="D1209" s="115"/>
      <c r="E1209" s="132" cm="1">
        <f t="array" ref="E1209">_xlfn.XLOOKUP(D1209,Tabela2[[#All],[SAP Code]],Tabela2[[#All],[Supplier Name]])</f>
        <v>0</v>
      </c>
      <c r="F1209" s="85"/>
      <c r="G1209" s="120">
        <v>0</v>
      </c>
      <c r="H1209" s="86"/>
      <c r="I1209" s="86">
        <v>0</v>
      </c>
      <c r="J1209" s="87">
        <f t="shared" si="46"/>
        <v>0</v>
      </c>
      <c r="K1209" s="87">
        <f t="shared" si="47"/>
        <v>0</v>
      </c>
      <c r="L1209" s="85"/>
      <c r="M1209" s="85"/>
      <c r="N1209" s="85"/>
      <c r="O1209" s="109"/>
      <c r="P1209" s="88" t="str">
        <f>IF(D:D&gt;800000000,_xlfn.XLOOKUP(B:B,DROPLIST!G:G,DROPLIST!H:H)&amp;RIGHT(C1209,3)&amp;"-"&amp;RIGHT(D1209,5),_xlfn.XLOOKUP(B:B,DROPLIST!G:G,DROPLIST!H:H)&amp;RIGHT(C1209,3)&amp;"-"&amp;_xlfn.XLOOKUP(D:D,Tabela2[SAP Code],Tabela2[Coluna1]))</f>
        <v>-</v>
      </c>
      <c r="Q1209" s="88" t="e">
        <f>_xlfn.XLOOKUP(B:B,DROPLIST!G:G,DROPLIST!H:H) &amp; RIGHT(C1209,3) &amp; "-" &amp; RIGHT(D1209,5) &amp; "-" &amp; IFERROR(LEFT(#REF!, FIND(" ",#REF!)-1),#REF!) &amp; "-" &amp; _xlfn.XLOOKUP(L:L,DROPLIST!D:D,DROPLIST!E:E)</f>
        <v>#REF!</v>
      </c>
      <c r="R1209" s="88" t="str">
        <f>IF(N:N&lt;&gt;"APROVADO","N/A",IF(IFERROR(_xlfn.XLOOKUP(P:P,PROJETOS!A:A,PROJETOS!A:A),"INSERIR ID DE PROJETO")="INSERIR ID DE PROJETO","INSERIR ID DE PROJETO","PROJETO INSERIDO"))</f>
        <v>N/A</v>
      </c>
    </row>
    <row r="1210" spans="1:18" ht="20.100000000000001" customHeight="1" thickTop="1" thickBot="1" x14ac:dyDescent="0.3">
      <c r="A1210" s="109"/>
      <c r="B1210" s="84"/>
      <c r="C1210" s="84"/>
      <c r="D1210" s="115"/>
      <c r="E1210" s="132" cm="1">
        <f t="array" ref="E1210">_xlfn.XLOOKUP(D1210,Tabela2[[#All],[SAP Code]],Tabela2[[#All],[Supplier Name]])</f>
        <v>0</v>
      </c>
      <c r="F1210" s="85"/>
      <c r="G1210" s="120">
        <v>0</v>
      </c>
      <c r="H1210" s="86"/>
      <c r="I1210" s="86">
        <v>0</v>
      </c>
      <c r="J1210" s="87">
        <f t="shared" si="46"/>
        <v>0</v>
      </c>
      <c r="K1210" s="87">
        <f t="shared" si="47"/>
        <v>0</v>
      </c>
      <c r="L1210" s="85"/>
      <c r="M1210" s="85"/>
      <c r="N1210" s="85"/>
      <c r="O1210" s="109"/>
      <c r="P1210" s="88" t="str">
        <f>IF(D:D&gt;800000000,_xlfn.XLOOKUP(B:B,DROPLIST!G:G,DROPLIST!H:H)&amp;RIGHT(C1210,3)&amp;"-"&amp;RIGHT(D1210,5),_xlfn.XLOOKUP(B:B,DROPLIST!G:G,DROPLIST!H:H)&amp;RIGHT(C1210,3)&amp;"-"&amp;_xlfn.XLOOKUP(D:D,Tabela2[SAP Code],Tabela2[Coluna1]))</f>
        <v>-</v>
      </c>
      <c r="Q1210" s="88" t="e">
        <f>_xlfn.XLOOKUP(B:B,DROPLIST!G:G,DROPLIST!H:H) &amp; RIGHT(C1210,3) &amp; "-" &amp; RIGHT(D1210,5) &amp; "-" &amp; IFERROR(LEFT(#REF!, FIND(" ",#REF!)-1),#REF!) &amp; "-" &amp; _xlfn.XLOOKUP(L:L,DROPLIST!D:D,DROPLIST!E:E)</f>
        <v>#REF!</v>
      </c>
      <c r="R1210" s="88" t="str">
        <f>IF(N:N&lt;&gt;"APROVADO","N/A",IF(IFERROR(_xlfn.XLOOKUP(P:P,PROJETOS!A:A,PROJETOS!A:A),"INSERIR ID DE PROJETO")="INSERIR ID DE PROJETO","INSERIR ID DE PROJETO","PROJETO INSERIDO"))</f>
        <v>N/A</v>
      </c>
    </row>
    <row r="1211" spans="1:18" ht="20.100000000000001" customHeight="1" thickTop="1" thickBot="1" x14ac:dyDescent="0.3">
      <c r="A1211" s="109"/>
      <c r="B1211" s="84"/>
      <c r="C1211" s="84"/>
      <c r="D1211" s="115"/>
      <c r="E1211" s="132" cm="1">
        <f t="array" ref="E1211">_xlfn.XLOOKUP(D1211,Tabela2[[#All],[SAP Code]],Tabela2[[#All],[Supplier Name]])</f>
        <v>0</v>
      </c>
      <c r="F1211" s="85"/>
      <c r="G1211" s="120">
        <v>0</v>
      </c>
      <c r="H1211" s="86"/>
      <c r="I1211" s="86">
        <v>0</v>
      </c>
      <c r="J1211" s="87">
        <f t="shared" si="46"/>
        <v>0</v>
      </c>
      <c r="K1211" s="87">
        <f t="shared" si="47"/>
        <v>0</v>
      </c>
      <c r="L1211" s="85"/>
      <c r="M1211" s="85"/>
      <c r="N1211" s="85"/>
      <c r="O1211" s="109"/>
      <c r="P1211" s="88" t="str">
        <f>IF(D:D&gt;800000000,_xlfn.XLOOKUP(B:B,DROPLIST!G:G,DROPLIST!H:H)&amp;RIGHT(C1211,3)&amp;"-"&amp;RIGHT(D1211,5),_xlfn.XLOOKUP(B:B,DROPLIST!G:G,DROPLIST!H:H)&amp;RIGHT(C1211,3)&amp;"-"&amp;_xlfn.XLOOKUP(D:D,Tabela2[SAP Code],Tabela2[Coluna1]))</f>
        <v>-</v>
      </c>
      <c r="Q1211" s="88" t="e">
        <f>_xlfn.XLOOKUP(B:B,DROPLIST!G:G,DROPLIST!H:H) &amp; RIGHT(C1211,3) &amp; "-" &amp; RIGHT(D1211,5) &amp; "-" &amp; IFERROR(LEFT(#REF!, FIND(" ",#REF!)-1),#REF!) &amp; "-" &amp; _xlfn.XLOOKUP(L:L,DROPLIST!D:D,DROPLIST!E:E)</f>
        <v>#REF!</v>
      </c>
      <c r="R1211" s="88" t="str">
        <f>IF(N:N&lt;&gt;"APROVADO","N/A",IF(IFERROR(_xlfn.XLOOKUP(P:P,PROJETOS!A:A,PROJETOS!A:A),"INSERIR ID DE PROJETO")="INSERIR ID DE PROJETO","INSERIR ID DE PROJETO","PROJETO INSERIDO"))</f>
        <v>N/A</v>
      </c>
    </row>
    <row r="1212" spans="1:18" ht="20.100000000000001" customHeight="1" thickTop="1" thickBot="1" x14ac:dyDescent="0.3">
      <c r="A1212" s="109"/>
      <c r="B1212" s="84"/>
      <c r="C1212" s="84"/>
      <c r="D1212" s="115"/>
      <c r="E1212" s="132" cm="1">
        <f t="array" ref="E1212">_xlfn.XLOOKUP(D1212,Tabela2[[#All],[SAP Code]],Tabela2[[#All],[Supplier Name]])</f>
        <v>0</v>
      </c>
      <c r="F1212" s="85"/>
      <c r="G1212" s="120">
        <v>0</v>
      </c>
      <c r="H1212" s="86"/>
      <c r="I1212" s="86">
        <v>0</v>
      </c>
      <c r="J1212" s="87">
        <f t="shared" ref="J1212:J1275" si="48">H1212-I1212</f>
        <v>0</v>
      </c>
      <c r="K1212" s="87">
        <f t="shared" si="47"/>
        <v>0</v>
      </c>
      <c r="L1212" s="85"/>
      <c r="M1212" s="85"/>
      <c r="N1212" s="85"/>
      <c r="O1212" s="109"/>
      <c r="P1212" s="88" t="str">
        <f>IF(D:D&gt;800000000,_xlfn.XLOOKUP(B:B,DROPLIST!G:G,DROPLIST!H:H)&amp;RIGHT(C1212,3)&amp;"-"&amp;RIGHT(D1212,5),_xlfn.XLOOKUP(B:B,DROPLIST!G:G,DROPLIST!H:H)&amp;RIGHT(C1212,3)&amp;"-"&amp;_xlfn.XLOOKUP(D:D,Tabela2[SAP Code],Tabela2[Coluna1]))</f>
        <v>-</v>
      </c>
      <c r="Q1212" s="88" t="e">
        <f>_xlfn.XLOOKUP(B:B,DROPLIST!G:G,DROPLIST!H:H) &amp; RIGHT(C1212,3) &amp; "-" &amp; RIGHT(D1212,5) &amp; "-" &amp; IFERROR(LEFT(#REF!, FIND(" ",#REF!)-1),#REF!) &amp; "-" &amp; _xlfn.XLOOKUP(L:L,DROPLIST!D:D,DROPLIST!E:E)</f>
        <v>#REF!</v>
      </c>
      <c r="R1212" s="88" t="str">
        <f>IF(N:N&lt;&gt;"APROVADO","N/A",IF(IFERROR(_xlfn.XLOOKUP(P:P,PROJETOS!A:A,PROJETOS!A:A),"INSERIR ID DE PROJETO")="INSERIR ID DE PROJETO","INSERIR ID DE PROJETO","PROJETO INSERIDO"))</f>
        <v>N/A</v>
      </c>
    </row>
    <row r="1213" spans="1:18" ht="20.100000000000001" customHeight="1" thickTop="1" thickBot="1" x14ac:dyDescent="0.3">
      <c r="A1213" s="109"/>
      <c r="B1213" s="84"/>
      <c r="C1213" s="84"/>
      <c r="D1213" s="115"/>
      <c r="E1213" s="132" cm="1">
        <f t="array" ref="E1213">_xlfn.XLOOKUP(D1213,Tabela2[[#All],[SAP Code]],Tabela2[[#All],[Supplier Name]])</f>
        <v>0</v>
      </c>
      <c r="F1213" s="85"/>
      <c r="G1213" s="120">
        <v>0</v>
      </c>
      <c r="H1213" s="86"/>
      <c r="I1213" s="86">
        <v>0</v>
      </c>
      <c r="J1213" s="87">
        <f t="shared" si="48"/>
        <v>0</v>
      </c>
      <c r="K1213" s="87">
        <f t="shared" si="47"/>
        <v>0</v>
      </c>
      <c r="L1213" s="85"/>
      <c r="M1213" s="85"/>
      <c r="N1213" s="85"/>
      <c r="O1213" s="109"/>
      <c r="P1213" s="88" t="str">
        <f>IF(D:D&gt;800000000,_xlfn.XLOOKUP(B:B,DROPLIST!G:G,DROPLIST!H:H)&amp;RIGHT(C1213,3)&amp;"-"&amp;RIGHT(D1213,5),_xlfn.XLOOKUP(B:B,DROPLIST!G:G,DROPLIST!H:H)&amp;RIGHT(C1213,3)&amp;"-"&amp;_xlfn.XLOOKUP(D:D,Tabela2[SAP Code],Tabela2[Coluna1]))</f>
        <v>-</v>
      </c>
      <c r="Q1213" s="88" t="e">
        <f>_xlfn.XLOOKUP(B:B,DROPLIST!G:G,DROPLIST!H:H) &amp; RIGHT(C1213,3) &amp; "-" &amp; RIGHT(D1213,5) &amp; "-" &amp; IFERROR(LEFT(#REF!, FIND(" ",#REF!)-1),#REF!) &amp; "-" &amp; _xlfn.XLOOKUP(L:L,DROPLIST!D:D,DROPLIST!E:E)</f>
        <v>#REF!</v>
      </c>
      <c r="R1213" s="88" t="str">
        <f>IF(N:N&lt;&gt;"APROVADO","N/A",IF(IFERROR(_xlfn.XLOOKUP(P:P,PROJETOS!A:A,PROJETOS!A:A),"INSERIR ID DE PROJETO")="INSERIR ID DE PROJETO","INSERIR ID DE PROJETO","PROJETO INSERIDO"))</f>
        <v>N/A</v>
      </c>
    </row>
    <row r="1214" spans="1:18" ht="20.100000000000001" customHeight="1" thickTop="1" thickBot="1" x14ac:dyDescent="0.3">
      <c r="A1214" s="109"/>
      <c r="B1214" s="84"/>
      <c r="C1214" s="84"/>
      <c r="D1214" s="115"/>
      <c r="E1214" s="132" cm="1">
        <f t="array" ref="E1214">_xlfn.XLOOKUP(D1214,Tabela2[[#All],[SAP Code]],Tabela2[[#All],[Supplier Name]])</f>
        <v>0</v>
      </c>
      <c r="F1214" s="85"/>
      <c r="G1214" s="120">
        <v>0</v>
      </c>
      <c r="H1214" s="86"/>
      <c r="I1214" s="86">
        <v>0</v>
      </c>
      <c r="J1214" s="87">
        <f t="shared" si="48"/>
        <v>0</v>
      </c>
      <c r="K1214" s="87">
        <f t="shared" si="47"/>
        <v>0</v>
      </c>
      <c r="L1214" s="85"/>
      <c r="M1214" s="85"/>
      <c r="N1214" s="85"/>
      <c r="O1214" s="109"/>
      <c r="P1214" s="88" t="str">
        <f>IF(D:D&gt;800000000,_xlfn.XLOOKUP(B:B,DROPLIST!G:G,DROPLIST!H:H)&amp;RIGHT(C1214,3)&amp;"-"&amp;RIGHT(D1214,5),_xlfn.XLOOKUP(B:B,DROPLIST!G:G,DROPLIST!H:H)&amp;RIGHT(C1214,3)&amp;"-"&amp;_xlfn.XLOOKUP(D:D,Tabela2[SAP Code],Tabela2[Coluna1]))</f>
        <v>-</v>
      </c>
      <c r="Q1214" s="88" t="e">
        <f>_xlfn.XLOOKUP(B:B,DROPLIST!G:G,DROPLIST!H:H) &amp; RIGHT(C1214,3) &amp; "-" &amp; RIGHT(D1214,5) &amp; "-" &amp; IFERROR(LEFT(#REF!, FIND(" ",#REF!)-1),#REF!) &amp; "-" &amp; _xlfn.XLOOKUP(L:L,DROPLIST!D:D,DROPLIST!E:E)</f>
        <v>#REF!</v>
      </c>
      <c r="R1214" s="88" t="str">
        <f>IF(N:N&lt;&gt;"APROVADO","N/A",IF(IFERROR(_xlfn.XLOOKUP(P:P,PROJETOS!A:A,PROJETOS!A:A),"INSERIR ID DE PROJETO")="INSERIR ID DE PROJETO","INSERIR ID DE PROJETO","PROJETO INSERIDO"))</f>
        <v>N/A</v>
      </c>
    </row>
    <row r="1215" spans="1:18" ht="20.100000000000001" customHeight="1" thickTop="1" thickBot="1" x14ac:dyDescent="0.3">
      <c r="A1215" s="109"/>
      <c r="B1215" s="84"/>
      <c r="C1215" s="84"/>
      <c r="D1215" s="115"/>
      <c r="E1215" s="132" cm="1">
        <f t="array" ref="E1215">_xlfn.XLOOKUP(D1215,Tabela2[[#All],[SAP Code]],Tabela2[[#All],[Supplier Name]])</f>
        <v>0</v>
      </c>
      <c r="F1215" s="85"/>
      <c r="G1215" s="120">
        <v>0</v>
      </c>
      <c r="H1215" s="86"/>
      <c r="I1215" s="86">
        <v>0</v>
      </c>
      <c r="J1215" s="87">
        <f t="shared" si="48"/>
        <v>0</v>
      </c>
      <c r="K1215" s="87">
        <f t="shared" si="47"/>
        <v>0</v>
      </c>
      <c r="L1215" s="85"/>
      <c r="M1215" s="85"/>
      <c r="N1215" s="85"/>
      <c r="O1215" s="109"/>
      <c r="P1215" s="88" t="str">
        <f>IF(D:D&gt;800000000,_xlfn.XLOOKUP(B:B,DROPLIST!G:G,DROPLIST!H:H)&amp;RIGHT(C1215,3)&amp;"-"&amp;RIGHT(D1215,5),_xlfn.XLOOKUP(B:B,DROPLIST!G:G,DROPLIST!H:H)&amp;RIGHT(C1215,3)&amp;"-"&amp;_xlfn.XLOOKUP(D:D,Tabela2[SAP Code],Tabela2[Coluna1]))</f>
        <v>-</v>
      </c>
      <c r="Q1215" s="88" t="e">
        <f>_xlfn.XLOOKUP(B:B,DROPLIST!G:G,DROPLIST!H:H) &amp; RIGHT(C1215,3) &amp; "-" &amp; RIGHT(D1215,5) &amp; "-" &amp; IFERROR(LEFT(#REF!, FIND(" ",#REF!)-1),#REF!) &amp; "-" &amp; _xlfn.XLOOKUP(L:L,DROPLIST!D:D,DROPLIST!E:E)</f>
        <v>#REF!</v>
      </c>
      <c r="R1215" s="88" t="str">
        <f>IF(N:N&lt;&gt;"APROVADO","N/A",IF(IFERROR(_xlfn.XLOOKUP(P:P,PROJETOS!A:A,PROJETOS!A:A),"INSERIR ID DE PROJETO")="INSERIR ID DE PROJETO","INSERIR ID DE PROJETO","PROJETO INSERIDO"))</f>
        <v>N/A</v>
      </c>
    </row>
    <row r="1216" spans="1:18" ht="20.100000000000001" customHeight="1" thickTop="1" thickBot="1" x14ac:dyDescent="0.3">
      <c r="A1216" s="109"/>
      <c r="B1216" s="84"/>
      <c r="C1216" s="84"/>
      <c r="D1216" s="115"/>
      <c r="E1216" s="132" cm="1">
        <f t="array" ref="E1216">_xlfn.XLOOKUP(D1216,Tabela2[[#All],[SAP Code]],Tabela2[[#All],[Supplier Name]])</f>
        <v>0</v>
      </c>
      <c r="F1216" s="85"/>
      <c r="G1216" s="120">
        <v>0</v>
      </c>
      <c r="H1216" s="86"/>
      <c r="I1216" s="86">
        <v>0</v>
      </c>
      <c r="J1216" s="87">
        <f t="shared" si="48"/>
        <v>0</v>
      </c>
      <c r="K1216" s="87">
        <f t="shared" si="47"/>
        <v>0</v>
      </c>
      <c r="L1216" s="85"/>
      <c r="M1216" s="85"/>
      <c r="N1216" s="85"/>
      <c r="O1216" s="109"/>
      <c r="P1216" s="88" t="str">
        <f>IF(D:D&gt;800000000,_xlfn.XLOOKUP(B:B,DROPLIST!G:G,DROPLIST!H:H)&amp;RIGHT(C1216,3)&amp;"-"&amp;RIGHT(D1216,5),_xlfn.XLOOKUP(B:B,DROPLIST!G:G,DROPLIST!H:H)&amp;RIGHT(C1216,3)&amp;"-"&amp;_xlfn.XLOOKUP(D:D,Tabela2[SAP Code],Tabela2[Coluna1]))</f>
        <v>-</v>
      </c>
      <c r="Q1216" s="88" t="e">
        <f>_xlfn.XLOOKUP(B:B,DROPLIST!G:G,DROPLIST!H:H) &amp; RIGHT(C1216,3) &amp; "-" &amp; RIGHT(D1216,5) &amp; "-" &amp; IFERROR(LEFT(#REF!, FIND(" ",#REF!)-1),#REF!) &amp; "-" &amp; _xlfn.XLOOKUP(L:L,DROPLIST!D:D,DROPLIST!E:E)</f>
        <v>#REF!</v>
      </c>
      <c r="R1216" s="88" t="str">
        <f>IF(N:N&lt;&gt;"APROVADO","N/A",IF(IFERROR(_xlfn.XLOOKUP(P:P,PROJETOS!A:A,PROJETOS!A:A),"INSERIR ID DE PROJETO")="INSERIR ID DE PROJETO","INSERIR ID DE PROJETO","PROJETO INSERIDO"))</f>
        <v>N/A</v>
      </c>
    </row>
    <row r="1217" spans="1:18" ht="20.100000000000001" customHeight="1" thickTop="1" thickBot="1" x14ac:dyDescent="0.3">
      <c r="A1217" s="109"/>
      <c r="B1217" s="84"/>
      <c r="C1217" s="84"/>
      <c r="D1217" s="115"/>
      <c r="E1217" s="132" cm="1">
        <f t="array" ref="E1217">_xlfn.XLOOKUP(D1217,Tabela2[[#All],[SAP Code]],Tabela2[[#All],[Supplier Name]])</f>
        <v>0</v>
      </c>
      <c r="F1217" s="85"/>
      <c r="G1217" s="120">
        <v>0</v>
      </c>
      <c r="H1217" s="86"/>
      <c r="I1217" s="86">
        <v>0</v>
      </c>
      <c r="J1217" s="87">
        <f t="shared" si="48"/>
        <v>0</v>
      </c>
      <c r="K1217" s="87">
        <f t="shared" si="47"/>
        <v>0</v>
      </c>
      <c r="L1217" s="85"/>
      <c r="M1217" s="85"/>
      <c r="N1217" s="85"/>
      <c r="O1217" s="109"/>
      <c r="P1217" s="88" t="str">
        <f>IF(D:D&gt;800000000,_xlfn.XLOOKUP(B:B,DROPLIST!G:G,DROPLIST!H:H)&amp;RIGHT(C1217,3)&amp;"-"&amp;RIGHT(D1217,5),_xlfn.XLOOKUP(B:B,DROPLIST!G:G,DROPLIST!H:H)&amp;RIGHT(C1217,3)&amp;"-"&amp;_xlfn.XLOOKUP(D:D,Tabela2[SAP Code],Tabela2[Coluna1]))</f>
        <v>-</v>
      </c>
      <c r="Q1217" s="88" t="e">
        <f>_xlfn.XLOOKUP(B:B,DROPLIST!G:G,DROPLIST!H:H) &amp; RIGHT(C1217,3) &amp; "-" &amp; RIGHT(D1217,5) &amp; "-" &amp; IFERROR(LEFT(#REF!, FIND(" ",#REF!)-1),#REF!) &amp; "-" &amp; _xlfn.XLOOKUP(L:L,DROPLIST!D:D,DROPLIST!E:E)</f>
        <v>#REF!</v>
      </c>
      <c r="R1217" s="88" t="str">
        <f>IF(N:N&lt;&gt;"APROVADO","N/A",IF(IFERROR(_xlfn.XLOOKUP(P:P,PROJETOS!A:A,PROJETOS!A:A),"INSERIR ID DE PROJETO")="INSERIR ID DE PROJETO","INSERIR ID DE PROJETO","PROJETO INSERIDO"))</f>
        <v>N/A</v>
      </c>
    </row>
    <row r="1218" spans="1:18" ht="20.100000000000001" customHeight="1" thickTop="1" thickBot="1" x14ac:dyDescent="0.3">
      <c r="A1218" s="109"/>
      <c r="B1218" s="84"/>
      <c r="C1218" s="84"/>
      <c r="D1218" s="115"/>
      <c r="E1218" s="132" cm="1">
        <f t="array" ref="E1218">_xlfn.XLOOKUP(D1218,Tabela2[[#All],[SAP Code]],Tabela2[[#All],[Supplier Name]])</f>
        <v>0</v>
      </c>
      <c r="F1218" s="85"/>
      <c r="G1218" s="120">
        <v>0</v>
      </c>
      <c r="H1218" s="86"/>
      <c r="I1218" s="86">
        <v>0</v>
      </c>
      <c r="J1218" s="87">
        <f t="shared" si="48"/>
        <v>0</v>
      </c>
      <c r="K1218" s="87">
        <f t="shared" si="47"/>
        <v>0</v>
      </c>
      <c r="L1218" s="85"/>
      <c r="M1218" s="85"/>
      <c r="N1218" s="85"/>
      <c r="O1218" s="109"/>
      <c r="P1218" s="88" t="str">
        <f>IF(D:D&gt;800000000,_xlfn.XLOOKUP(B:B,DROPLIST!G:G,DROPLIST!H:H)&amp;RIGHT(C1218,3)&amp;"-"&amp;RIGHT(D1218,5),_xlfn.XLOOKUP(B:B,DROPLIST!G:G,DROPLIST!H:H)&amp;RIGHT(C1218,3)&amp;"-"&amp;_xlfn.XLOOKUP(D:D,Tabela2[SAP Code],Tabela2[Coluna1]))</f>
        <v>-</v>
      </c>
      <c r="Q1218" s="88" t="e">
        <f>_xlfn.XLOOKUP(B:B,DROPLIST!G:G,DROPLIST!H:H) &amp; RIGHT(C1218,3) &amp; "-" &amp; RIGHT(D1218,5) &amp; "-" &amp; IFERROR(LEFT(#REF!, FIND(" ",#REF!)-1),#REF!) &amp; "-" &amp; _xlfn.XLOOKUP(L:L,DROPLIST!D:D,DROPLIST!E:E)</f>
        <v>#REF!</v>
      </c>
      <c r="R1218" s="88" t="str">
        <f>IF(N:N&lt;&gt;"APROVADO","N/A",IF(IFERROR(_xlfn.XLOOKUP(P:P,PROJETOS!A:A,PROJETOS!A:A),"INSERIR ID DE PROJETO")="INSERIR ID DE PROJETO","INSERIR ID DE PROJETO","PROJETO INSERIDO"))</f>
        <v>N/A</v>
      </c>
    </row>
    <row r="1219" spans="1:18" ht="20.100000000000001" customHeight="1" thickTop="1" thickBot="1" x14ac:dyDescent="0.3">
      <c r="A1219" s="109"/>
      <c r="B1219" s="84"/>
      <c r="C1219" s="84"/>
      <c r="D1219" s="115"/>
      <c r="E1219" s="132" cm="1">
        <f t="array" ref="E1219">_xlfn.XLOOKUP(D1219,Tabela2[[#All],[SAP Code]],Tabela2[[#All],[Supplier Name]])</f>
        <v>0</v>
      </c>
      <c r="F1219" s="85"/>
      <c r="G1219" s="120">
        <v>0</v>
      </c>
      <c r="H1219" s="86"/>
      <c r="I1219" s="86">
        <v>0</v>
      </c>
      <c r="J1219" s="87">
        <f t="shared" si="48"/>
        <v>0</v>
      </c>
      <c r="K1219" s="87">
        <f t="shared" si="47"/>
        <v>0</v>
      </c>
      <c r="L1219" s="85"/>
      <c r="M1219" s="85"/>
      <c r="N1219" s="85"/>
      <c r="O1219" s="109"/>
      <c r="P1219" s="88" t="str">
        <f>IF(D:D&gt;800000000,_xlfn.XLOOKUP(B:B,DROPLIST!G:G,DROPLIST!H:H)&amp;RIGHT(C1219,3)&amp;"-"&amp;RIGHT(D1219,5),_xlfn.XLOOKUP(B:B,DROPLIST!G:G,DROPLIST!H:H)&amp;RIGHT(C1219,3)&amp;"-"&amp;_xlfn.XLOOKUP(D:D,Tabela2[SAP Code],Tabela2[Coluna1]))</f>
        <v>-</v>
      </c>
      <c r="Q1219" s="88" t="e">
        <f>_xlfn.XLOOKUP(B:B,DROPLIST!G:G,DROPLIST!H:H) &amp; RIGHT(C1219,3) &amp; "-" &amp; RIGHT(D1219,5) &amp; "-" &amp; IFERROR(LEFT(#REF!, FIND(" ",#REF!)-1),#REF!) &amp; "-" &amp; _xlfn.XLOOKUP(L:L,DROPLIST!D:D,DROPLIST!E:E)</f>
        <v>#REF!</v>
      </c>
      <c r="R1219" s="88" t="str">
        <f>IF(N:N&lt;&gt;"APROVADO","N/A",IF(IFERROR(_xlfn.XLOOKUP(P:P,PROJETOS!A:A,PROJETOS!A:A),"INSERIR ID DE PROJETO")="INSERIR ID DE PROJETO","INSERIR ID DE PROJETO","PROJETO INSERIDO"))</f>
        <v>N/A</v>
      </c>
    </row>
    <row r="1220" spans="1:18" ht="20.100000000000001" customHeight="1" thickTop="1" thickBot="1" x14ac:dyDescent="0.3">
      <c r="A1220" s="109"/>
      <c r="B1220" s="84"/>
      <c r="C1220" s="84"/>
      <c r="D1220" s="115"/>
      <c r="E1220" s="132" cm="1">
        <f t="array" ref="E1220">_xlfn.XLOOKUP(D1220,Tabela2[[#All],[SAP Code]],Tabela2[[#All],[Supplier Name]])</f>
        <v>0</v>
      </c>
      <c r="F1220" s="85"/>
      <c r="G1220" s="120">
        <v>0</v>
      </c>
      <c r="H1220" s="86"/>
      <c r="I1220" s="86">
        <v>0</v>
      </c>
      <c r="J1220" s="87">
        <f t="shared" si="48"/>
        <v>0</v>
      </c>
      <c r="K1220" s="87">
        <f t="shared" si="47"/>
        <v>0</v>
      </c>
      <c r="L1220" s="85"/>
      <c r="M1220" s="85"/>
      <c r="N1220" s="85"/>
      <c r="O1220" s="109"/>
      <c r="P1220" s="88" t="str">
        <f>IF(D:D&gt;800000000,_xlfn.XLOOKUP(B:B,DROPLIST!G:G,DROPLIST!H:H)&amp;RIGHT(C1220,3)&amp;"-"&amp;RIGHT(D1220,5),_xlfn.XLOOKUP(B:B,DROPLIST!G:G,DROPLIST!H:H)&amp;RIGHT(C1220,3)&amp;"-"&amp;_xlfn.XLOOKUP(D:D,Tabela2[SAP Code],Tabela2[Coluna1]))</f>
        <v>-</v>
      </c>
      <c r="Q1220" s="88" t="e">
        <f>_xlfn.XLOOKUP(B:B,DROPLIST!G:G,DROPLIST!H:H) &amp; RIGHT(C1220,3) &amp; "-" &amp; RIGHT(D1220,5) &amp; "-" &amp; IFERROR(LEFT(#REF!, FIND(" ",#REF!)-1),#REF!) &amp; "-" &amp; _xlfn.XLOOKUP(L:L,DROPLIST!D:D,DROPLIST!E:E)</f>
        <v>#REF!</v>
      </c>
      <c r="R1220" s="88" t="str">
        <f>IF(N:N&lt;&gt;"APROVADO","N/A",IF(IFERROR(_xlfn.XLOOKUP(P:P,PROJETOS!A:A,PROJETOS!A:A),"INSERIR ID DE PROJETO")="INSERIR ID DE PROJETO","INSERIR ID DE PROJETO","PROJETO INSERIDO"))</f>
        <v>N/A</v>
      </c>
    </row>
    <row r="1221" spans="1:18" ht="20.100000000000001" customHeight="1" thickTop="1" thickBot="1" x14ac:dyDescent="0.3">
      <c r="A1221" s="109"/>
      <c r="B1221" s="84"/>
      <c r="C1221" s="84"/>
      <c r="D1221" s="115"/>
      <c r="E1221" s="132" cm="1">
        <f t="array" ref="E1221">_xlfn.XLOOKUP(D1221,Tabela2[[#All],[SAP Code]],Tabela2[[#All],[Supplier Name]])</f>
        <v>0</v>
      </c>
      <c r="F1221" s="85"/>
      <c r="G1221" s="120">
        <v>0</v>
      </c>
      <c r="H1221" s="86"/>
      <c r="I1221" s="86">
        <v>0</v>
      </c>
      <c r="J1221" s="87">
        <f t="shared" si="48"/>
        <v>0</v>
      </c>
      <c r="K1221" s="87">
        <f t="shared" si="47"/>
        <v>0</v>
      </c>
      <c r="L1221" s="85"/>
      <c r="M1221" s="85"/>
      <c r="N1221" s="85"/>
      <c r="O1221" s="109"/>
      <c r="P1221" s="88" t="str">
        <f>IF(D:D&gt;800000000,_xlfn.XLOOKUP(B:B,DROPLIST!G:G,DROPLIST!H:H)&amp;RIGHT(C1221,3)&amp;"-"&amp;RIGHT(D1221,5),_xlfn.XLOOKUP(B:B,DROPLIST!G:G,DROPLIST!H:H)&amp;RIGHT(C1221,3)&amp;"-"&amp;_xlfn.XLOOKUP(D:D,Tabela2[SAP Code],Tabela2[Coluna1]))</f>
        <v>-</v>
      </c>
      <c r="Q1221" s="88" t="e">
        <f>_xlfn.XLOOKUP(B:B,DROPLIST!G:G,DROPLIST!H:H) &amp; RIGHT(C1221,3) &amp; "-" &amp; RIGHT(D1221,5) &amp; "-" &amp; IFERROR(LEFT(#REF!, FIND(" ",#REF!)-1),#REF!) &amp; "-" &amp; _xlfn.XLOOKUP(L:L,DROPLIST!D:D,DROPLIST!E:E)</f>
        <v>#REF!</v>
      </c>
      <c r="R1221" s="88" t="str">
        <f>IF(N:N&lt;&gt;"APROVADO","N/A",IF(IFERROR(_xlfn.XLOOKUP(P:P,PROJETOS!A:A,PROJETOS!A:A),"INSERIR ID DE PROJETO")="INSERIR ID DE PROJETO","INSERIR ID DE PROJETO","PROJETO INSERIDO"))</f>
        <v>N/A</v>
      </c>
    </row>
    <row r="1222" spans="1:18" ht="20.100000000000001" customHeight="1" thickTop="1" thickBot="1" x14ac:dyDescent="0.3">
      <c r="A1222" s="109"/>
      <c r="B1222" s="84"/>
      <c r="C1222" s="84"/>
      <c r="D1222" s="115"/>
      <c r="E1222" s="132" cm="1">
        <f t="array" ref="E1222">_xlfn.XLOOKUP(D1222,Tabela2[[#All],[SAP Code]],Tabela2[[#All],[Supplier Name]])</f>
        <v>0</v>
      </c>
      <c r="F1222" s="85"/>
      <c r="G1222" s="120">
        <v>0</v>
      </c>
      <c r="H1222" s="86"/>
      <c r="I1222" s="86">
        <v>0</v>
      </c>
      <c r="J1222" s="87">
        <f t="shared" si="48"/>
        <v>0</v>
      </c>
      <c r="K1222" s="87">
        <f t="shared" si="47"/>
        <v>0</v>
      </c>
      <c r="L1222" s="85"/>
      <c r="M1222" s="85"/>
      <c r="N1222" s="85"/>
      <c r="O1222" s="109"/>
      <c r="P1222" s="88" t="str">
        <f>IF(D:D&gt;800000000,_xlfn.XLOOKUP(B:B,DROPLIST!G:G,DROPLIST!H:H)&amp;RIGHT(C1222,3)&amp;"-"&amp;RIGHT(D1222,5),_xlfn.XLOOKUP(B:B,DROPLIST!G:G,DROPLIST!H:H)&amp;RIGHT(C1222,3)&amp;"-"&amp;_xlfn.XLOOKUP(D:D,Tabela2[SAP Code],Tabela2[Coluna1]))</f>
        <v>-</v>
      </c>
      <c r="Q1222" s="88" t="e">
        <f>_xlfn.XLOOKUP(B:B,DROPLIST!G:G,DROPLIST!H:H) &amp; RIGHT(C1222,3) &amp; "-" &amp; RIGHT(D1222,5) &amp; "-" &amp; IFERROR(LEFT(#REF!, FIND(" ",#REF!)-1),#REF!) &amp; "-" &amp; _xlfn.XLOOKUP(L:L,DROPLIST!D:D,DROPLIST!E:E)</f>
        <v>#REF!</v>
      </c>
      <c r="R1222" s="88" t="str">
        <f>IF(N:N&lt;&gt;"APROVADO","N/A",IF(IFERROR(_xlfn.XLOOKUP(P:P,PROJETOS!A:A,PROJETOS!A:A),"INSERIR ID DE PROJETO")="INSERIR ID DE PROJETO","INSERIR ID DE PROJETO","PROJETO INSERIDO"))</f>
        <v>N/A</v>
      </c>
    </row>
    <row r="1223" spans="1:18" ht="20.100000000000001" customHeight="1" thickTop="1" thickBot="1" x14ac:dyDescent="0.3">
      <c r="A1223" s="109"/>
      <c r="B1223" s="84"/>
      <c r="C1223" s="84"/>
      <c r="D1223" s="115"/>
      <c r="E1223" s="132" cm="1">
        <f t="array" ref="E1223">_xlfn.XLOOKUP(D1223,Tabela2[[#All],[SAP Code]],Tabela2[[#All],[Supplier Name]])</f>
        <v>0</v>
      </c>
      <c r="F1223" s="85"/>
      <c r="G1223" s="120">
        <v>0</v>
      </c>
      <c r="H1223" s="86"/>
      <c r="I1223" s="86">
        <v>0</v>
      </c>
      <c r="J1223" s="87">
        <f t="shared" si="48"/>
        <v>0</v>
      </c>
      <c r="K1223" s="87">
        <f t="shared" si="47"/>
        <v>0</v>
      </c>
      <c r="L1223" s="85"/>
      <c r="M1223" s="85"/>
      <c r="N1223" s="85"/>
      <c r="O1223" s="109"/>
      <c r="P1223" s="88" t="str">
        <f>IF(D:D&gt;800000000,_xlfn.XLOOKUP(B:B,DROPLIST!G:G,DROPLIST!H:H)&amp;RIGHT(C1223,3)&amp;"-"&amp;RIGHT(D1223,5),_xlfn.XLOOKUP(B:B,DROPLIST!G:G,DROPLIST!H:H)&amp;RIGHT(C1223,3)&amp;"-"&amp;_xlfn.XLOOKUP(D:D,Tabela2[SAP Code],Tabela2[Coluna1]))</f>
        <v>-</v>
      </c>
      <c r="Q1223" s="88" t="e">
        <f>_xlfn.XLOOKUP(B:B,DROPLIST!G:G,DROPLIST!H:H) &amp; RIGHT(C1223,3) &amp; "-" &amp; RIGHT(D1223,5) &amp; "-" &amp; IFERROR(LEFT(#REF!, FIND(" ",#REF!)-1),#REF!) &amp; "-" &amp; _xlfn.XLOOKUP(L:L,DROPLIST!D:D,DROPLIST!E:E)</f>
        <v>#REF!</v>
      </c>
      <c r="R1223" s="88" t="str">
        <f>IF(N:N&lt;&gt;"APROVADO","N/A",IF(IFERROR(_xlfn.XLOOKUP(P:P,PROJETOS!A:A,PROJETOS!A:A),"INSERIR ID DE PROJETO")="INSERIR ID DE PROJETO","INSERIR ID DE PROJETO","PROJETO INSERIDO"))</f>
        <v>N/A</v>
      </c>
    </row>
    <row r="1224" spans="1:18" ht="20.100000000000001" customHeight="1" thickTop="1" thickBot="1" x14ac:dyDescent="0.3">
      <c r="A1224" s="109"/>
      <c r="B1224" s="84"/>
      <c r="C1224" s="84"/>
      <c r="D1224" s="115"/>
      <c r="E1224" s="132" cm="1">
        <f t="array" ref="E1224">_xlfn.XLOOKUP(D1224,Tabela2[[#All],[SAP Code]],Tabela2[[#All],[Supplier Name]])</f>
        <v>0</v>
      </c>
      <c r="F1224" s="85"/>
      <c r="G1224" s="120">
        <v>0</v>
      </c>
      <c r="H1224" s="86"/>
      <c r="I1224" s="86">
        <v>0</v>
      </c>
      <c r="J1224" s="87">
        <f t="shared" si="48"/>
        <v>0</v>
      </c>
      <c r="K1224" s="87">
        <f t="shared" si="47"/>
        <v>0</v>
      </c>
      <c r="L1224" s="85"/>
      <c r="M1224" s="85"/>
      <c r="N1224" s="85"/>
      <c r="O1224" s="109"/>
      <c r="P1224" s="88" t="str">
        <f>IF(D:D&gt;800000000,_xlfn.XLOOKUP(B:B,DROPLIST!G:G,DROPLIST!H:H)&amp;RIGHT(C1224,3)&amp;"-"&amp;RIGHT(D1224,5),_xlfn.XLOOKUP(B:B,DROPLIST!G:G,DROPLIST!H:H)&amp;RIGHT(C1224,3)&amp;"-"&amp;_xlfn.XLOOKUP(D:D,Tabela2[SAP Code],Tabela2[Coluna1]))</f>
        <v>-</v>
      </c>
      <c r="Q1224" s="88" t="e">
        <f>_xlfn.XLOOKUP(B:B,DROPLIST!G:G,DROPLIST!H:H) &amp; RIGHT(C1224,3) &amp; "-" &amp; RIGHT(D1224,5) &amp; "-" &amp; IFERROR(LEFT(#REF!, FIND(" ",#REF!)-1),#REF!) &amp; "-" &amp; _xlfn.XLOOKUP(L:L,DROPLIST!D:D,DROPLIST!E:E)</f>
        <v>#REF!</v>
      </c>
      <c r="R1224" s="88" t="str">
        <f>IF(N:N&lt;&gt;"APROVADO","N/A",IF(IFERROR(_xlfn.XLOOKUP(P:P,PROJETOS!A:A,PROJETOS!A:A),"INSERIR ID DE PROJETO")="INSERIR ID DE PROJETO","INSERIR ID DE PROJETO","PROJETO INSERIDO"))</f>
        <v>N/A</v>
      </c>
    </row>
    <row r="1225" spans="1:18" ht="20.100000000000001" customHeight="1" thickTop="1" thickBot="1" x14ac:dyDescent="0.3">
      <c r="A1225" s="109"/>
      <c r="B1225" s="84"/>
      <c r="C1225" s="84"/>
      <c r="D1225" s="115"/>
      <c r="E1225" s="132" cm="1">
        <f t="array" ref="E1225">_xlfn.XLOOKUP(D1225,Tabela2[[#All],[SAP Code]],Tabela2[[#All],[Supplier Name]])</f>
        <v>0</v>
      </c>
      <c r="F1225" s="85"/>
      <c r="G1225" s="120">
        <v>0</v>
      </c>
      <c r="H1225" s="86"/>
      <c r="I1225" s="86">
        <v>0</v>
      </c>
      <c r="J1225" s="87">
        <f t="shared" si="48"/>
        <v>0</v>
      </c>
      <c r="K1225" s="87">
        <f t="shared" si="47"/>
        <v>0</v>
      </c>
      <c r="L1225" s="85"/>
      <c r="M1225" s="85"/>
      <c r="N1225" s="85"/>
      <c r="O1225" s="109"/>
      <c r="P1225" s="88" t="str">
        <f>IF(D:D&gt;800000000,_xlfn.XLOOKUP(B:B,DROPLIST!G:G,DROPLIST!H:H)&amp;RIGHT(C1225,3)&amp;"-"&amp;RIGHT(D1225,5),_xlfn.XLOOKUP(B:B,DROPLIST!G:G,DROPLIST!H:H)&amp;RIGHT(C1225,3)&amp;"-"&amp;_xlfn.XLOOKUP(D:D,Tabela2[SAP Code],Tabela2[Coluna1]))</f>
        <v>-</v>
      </c>
      <c r="Q1225" s="88" t="e">
        <f>_xlfn.XLOOKUP(B:B,DROPLIST!G:G,DROPLIST!H:H) &amp; RIGHT(C1225,3) &amp; "-" &amp; RIGHT(D1225,5) &amp; "-" &amp; IFERROR(LEFT(#REF!, FIND(" ",#REF!)-1),#REF!) &amp; "-" &amp; _xlfn.XLOOKUP(L:L,DROPLIST!D:D,DROPLIST!E:E)</f>
        <v>#REF!</v>
      </c>
      <c r="R1225" s="88" t="str">
        <f>IF(N:N&lt;&gt;"APROVADO","N/A",IF(IFERROR(_xlfn.XLOOKUP(P:P,PROJETOS!A:A,PROJETOS!A:A),"INSERIR ID DE PROJETO")="INSERIR ID DE PROJETO","INSERIR ID DE PROJETO","PROJETO INSERIDO"))</f>
        <v>N/A</v>
      </c>
    </row>
    <row r="1226" spans="1:18" ht="20.100000000000001" customHeight="1" thickTop="1" thickBot="1" x14ac:dyDescent="0.3">
      <c r="A1226" s="109"/>
      <c r="B1226" s="84"/>
      <c r="C1226" s="84"/>
      <c r="D1226" s="115"/>
      <c r="E1226" s="132" cm="1">
        <f t="array" ref="E1226">_xlfn.XLOOKUP(D1226,Tabela2[[#All],[SAP Code]],Tabela2[[#All],[Supplier Name]])</f>
        <v>0</v>
      </c>
      <c r="F1226" s="85"/>
      <c r="G1226" s="120">
        <v>0</v>
      </c>
      <c r="H1226" s="86"/>
      <c r="I1226" s="86">
        <v>0</v>
      </c>
      <c r="J1226" s="87">
        <f t="shared" si="48"/>
        <v>0</v>
      </c>
      <c r="K1226" s="87">
        <f t="shared" ref="K1226:K1289" si="49">IF(I1226=0,H1226,J1226)</f>
        <v>0</v>
      </c>
      <c r="L1226" s="85"/>
      <c r="M1226" s="85"/>
      <c r="N1226" s="85"/>
      <c r="O1226" s="109"/>
      <c r="P1226" s="88" t="str">
        <f>IF(D:D&gt;800000000,_xlfn.XLOOKUP(B:B,DROPLIST!G:G,DROPLIST!H:H)&amp;RIGHT(C1226,3)&amp;"-"&amp;RIGHT(D1226,5),_xlfn.XLOOKUP(B:B,DROPLIST!G:G,DROPLIST!H:H)&amp;RIGHT(C1226,3)&amp;"-"&amp;_xlfn.XLOOKUP(D:D,Tabela2[SAP Code],Tabela2[Coluna1]))</f>
        <v>-</v>
      </c>
      <c r="Q1226" s="88" t="e">
        <f>_xlfn.XLOOKUP(B:B,DROPLIST!G:G,DROPLIST!H:H) &amp; RIGHT(C1226,3) &amp; "-" &amp; RIGHT(D1226,5) &amp; "-" &amp; IFERROR(LEFT(#REF!, FIND(" ",#REF!)-1),#REF!) &amp; "-" &amp; _xlfn.XLOOKUP(L:L,DROPLIST!D:D,DROPLIST!E:E)</f>
        <v>#REF!</v>
      </c>
      <c r="R1226" s="88" t="str">
        <f>IF(N:N&lt;&gt;"APROVADO","N/A",IF(IFERROR(_xlfn.XLOOKUP(P:P,PROJETOS!A:A,PROJETOS!A:A),"INSERIR ID DE PROJETO")="INSERIR ID DE PROJETO","INSERIR ID DE PROJETO","PROJETO INSERIDO"))</f>
        <v>N/A</v>
      </c>
    </row>
    <row r="1227" spans="1:18" ht="20.100000000000001" customHeight="1" thickTop="1" thickBot="1" x14ac:dyDescent="0.3">
      <c r="A1227" s="109"/>
      <c r="B1227" s="84"/>
      <c r="C1227" s="84"/>
      <c r="D1227" s="115"/>
      <c r="E1227" s="132" cm="1">
        <f t="array" ref="E1227">_xlfn.XLOOKUP(D1227,Tabela2[[#All],[SAP Code]],Tabela2[[#All],[Supplier Name]])</f>
        <v>0</v>
      </c>
      <c r="F1227" s="85"/>
      <c r="G1227" s="120">
        <v>0</v>
      </c>
      <c r="H1227" s="86"/>
      <c r="I1227" s="86">
        <v>0</v>
      </c>
      <c r="J1227" s="87">
        <f t="shared" si="48"/>
        <v>0</v>
      </c>
      <c r="K1227" s="87">
        <f t="shared" si="49"/>
        <v>0</v>
      </c>
      <c r="L1227" s="85"/>
      <c r="M1227" s="85"/>
      <c r="N1227" s="85"/>
      <c r="O1227" s="109"/>
      <c r="P1227" s="88" t="str">
        <f>IF(D:D&gt;800000000,_xlfn.XLOOKUP(B:B,DROPLIST!G:G,DROPLIST!H:H)&amp;RIGHT(C1227,3)&amp;"-"&amp;RIGHT(D1227,5),_xlfn.XLOOKUP(B:B,DROPLIST!G:G,DROPLIST!H:H)&amp;RIGHT(C1227,3)&amp;"-"&amp;_xlfn.XLOOKUP(D:D,Tabela2[SAP Code],Tabela2[Coluna1]))</f>
        <v>-</v>
      </c>
      <c r="Q1227" s="88" t="e">
        <f>_xlfn.XLOOKUP(B:B,DROPLIST!G:G,DROPLIST!H:H) &amp; RIGHT(C1227,3) &amp; "-" &amp; RIGHT(D1227,5) &amp; "-" &amp; IFERROR(LEFT(#REF!, FIND(" ",#REF!)-1),#REF!) &amp; "-" &amp; _xlfn.XLOOKUP(L:L,DROPLIST!D:D,DROPLIST!E:E)</f>
        <v>#REF!</v>
      </c>
      <c r="R1227" s="88" t="str">
        <f>IF(N:N&lt;&gt;"APROVADO","N/A",IF(IFERROR(_xlfn.XLOOKUP(P:P,PROJETOS!A:A,PROJETOS!A:A),"INSERIR ID DE PROJETO")="INSERIR ID DE PROJETO","INSERIR ID DE PROJETO","PROJETO INSERIDO"))</f>
        <v>N/A</v>
      </c>
    </row>
    <row r="1228" spans="1:18" ht="20.100000000000001" customHeight="1" thickTop="1" thickBot="1" x14ac:dyDescent="0.3">
      <c r="A1228" s="109"/>
      <c r="B1228" s="84"/>
      <c r="C1228" s="84"/>
      <c r="D1228" s="115"/>
      <c r="E1228" s="132" cm="1">
        <f t="array" ref="E1228">_xlfn.XLOOKUP(D1228,Tabela2[[#All],[SAP Code]],Tabela2[[#All],[Supplier Name]])</f>
        <v>0</v>
      </c>
      <c r="F1228" s="85"/>
      <c r="G1228" s="120">
        <v>0</v>
      </c>
      <c r="H1228" s="86"/>
      <c r="I1228" s="86">
        <v>0</v>
      </c>
      <c r="J1228" s="87">
        <f t="shared" si="48"/>
        <v>0</v>
      </c>
      <c r="K1228" s="87">
        <f t="shared" si="49"/>
        <v>0</v>
      </c>
      <c r="L1228" s="85"/>
      <c r="M1228" s="85"/>
      <c r="N1228" s="85"/>
      <c r="O1228" s="109"/>
      <c r="P1228" s="88" t="str">
        <f>IF(D:D&gt;800000000,_xlfn.XLOOKUP(B:B,DROPLIST!G:G,DROPLIST!H:H)&amp;RIGHT(C1228,3)&amp;"-"&amp;RIGHT(D1228,5),_xlfn.XLOOKUP(B:B,DROPLIST!G:G,DROPLIST!H:H)&amp;RIGHT(C1228,3)&amp;"-"&amp;_xlfn.XLOOKUP(D:D,Tabela2[SAP Code],Tabela2[Coluna1]))</f>
        <v>-</v>
      </c>
      <c r="Q1228" s="88" t="e">
        <f>_xlfn.XLOOKUP(B:B,DROPLIST!G:G,DROPLIST!H:H) &amp; RIGHT(C1228,3) &amp; "-" &amp; RIGHT(D1228,5) &amp; "-" &amp; IFERROR(LEFT(#REF!, FIND(" ",#REF!)-1),#REF!) &amp; "-" &amp; _xlfn.XLOOKUP(L:L,DROPLIST!D:D,DROPLIST!E:E)</f>
        <v>#REF!</v>
      </c>
      <c r="R1228" s="88" t="str">
        <f>IF(N:N&lt;&gt;"APROVADO","N/A",IF(IFERROR(_xlfn.XLOOKUP(P:P,PROJETOS!A:A,PROJETOS!A:A),"INSERIR ID DE PROJETO")="INSERIR ID DE PROJETO","INSERIR ID DE PROJETO","PROJETO INSERIDO"))</f>
        <v>N/A</v>
      </c>
    </row>
    <row r="1229" spans="1:18" ht="20.100000000000001" customHeight="1" thickTop="1" thickBot="1" x14ac:dyDescent="0.3">
      <c r="A1229" s="109"/>
      <c r="B1229" s="84"/>
      <c r="C1229" s="84"/>
      <c r="D1229" s="115"/>
      <c r="E1229" s="132" cm="1">
        <f t="array" ref="E1229">_xlfn.XLOOKUP(D1229,Tabela2[[#All],[SAP Code]],Tabela2[[#All],[Supplier Name]])</f>
        <v>0</v>
      </c>
      <c r="F1229" s="85"/>
      <c r="G1229" s="120">
        <v>0</v>
      </c>
      <c r="H1229" s="86"/>
      <c r="I1229" s="86">
        <v>0</v>
      </c>
      <c r="J1229" s="87">
        <f t="shared" si="48"/>
        <v>0</v>
      </c>
      <c r="K1229" s="87">
        <f t="shared" si="49"/>
        <v>0</v>
      </c>
      <c r="L1229" s="85"/>
      <c r="M1229" s="85"/>
      <c r="N1229" s="85"/>
      <c r="O1229" s="109"/>
      <c r="P1229" s="88" t="str">
        <f>IF(D:D&gt;800000000,_xlfn.XLOOKUP(B:B,DROPLIST!G:G,DROPLIST!H:H)&amp;RIGHT(C1229,3)&amp;"-"&amp;RIGHT(D1229,5),_xlfn.XLOOKUP(B:B,DROPLIST!G:G,DROPLIST!H:H)&amp;RIGHT(C1229,3)&amp;"-"&amp;_xlfn.XLOOKUP(D:D,Tabela2[SAP Code],Tabela2[Coluna1]))</f>
        <v>-</v>
      </c>
      <c r="Q1229" s="88" t="e">
        <f>_xlfn.XLOOKUP(B:B,DROPLIST!G:G,DROPLIST!H:H) &amp; RIGHT(C1229,3) &amp; "-" &amp; RIGHT(D1229,5) &amp; "-" &amp; IFERROR(LEFT(#REF!, FIND(" ",#REF!)-1),#REF!) &amp; "-" &amp; _xlfn.XLOOKUP(L:L,DROPLIST!D:D,DROPLIST!E:E)</f>
        <v>#REF!</v>
      </c>
      <c r="R1229" s="88" t="str">
        <f>IF(N:N&lt;&gt;"APROVADO","N/A",IF(IFERROR(_xlfn.XLOOKUP(P:P,PROJETOS!A:A,PROJETOS!A:A),"INSERIR ID DE PROJETO")="INSERIR ID DE PROJETO","INSERIR ID DE PROJETO","PROJETO INSERIDO"))</f>
        <v>N/A</v>
      </c>
    </row>
    <row r="1230" spans="1:18" ht="20.100000000000001" customHeight="1" thickTop="1" thickBot="1" x14ac:dyDescent="0.3">
      <c r="A1230" s="109"/>
      <c r="B1230" s="84"/>
      <c r="C1230" s="84"/>
      <c r="D1230" s="115"/>
      <c r="E1230" s="132" cm="1">
        <f t="array" ref="E1230">_xlfn.XLOOKUP(D1230,Tabela2[[#All],[SAP Code]],Tabela2[[#All],[Supplier Name]])</f>
        <v>0</v>
      </c>
      <c r="F1230" s="85"/>
      <c r="G1230" s="120">
        <v>0</v>
      </c>
      <c r="H1230" s="86"/>
      <c r="I1230" s="86">
        <v>0</v>
      </c>
      <c r="J1230" s="87">
        <f t="shared" si="48"/>
        <v>0</v>
      </c>
      <c r="K1230" s="87">
        <f t="shared" si="49"/>
        <v>0</v>
      </c>
      <c r="L1230" s="85"/>
      <c r="M1230" s="85"/>
      <c r="N1230" s="85"/>
      <c r="O1230" s="109"/>
      <c r="P1230" s="88" t="str">
        <f>IF(D:D&gt;800000000,_xlfn.XLOOKUP(B:B,DROPLIST!G:G,DROPLIST!H:H)&amp;RIGHT(C1230,3)&amp;"-"&amp;RIGHT(D1230,5),_xlfn.XLOOKUP(B:B,DROPLIST!G:G,DROPLIST!H:H)&amp;RIGHT(C1230,3)&amp;"-"&amp;_xlfn.XLOOKUP(D:D,Tabela2[SAP Code],Tabela2[Coluna1]))</f>
        <v>-</v>
      </c>
      <c r="Q1230" s="88" t="e">
        <f>_xlfn.XLOOKUP(B:B,DROPLIST!G:G,DROPLIST!H:H) &amp; RIGHT(C1230,3) &amp; "-" &amp; RIGHT(D1230,5) &amp; "-" &amp; IFERROR(LEFT(#REF!, FIND(" ",#REF!)-1),#REF!) &amp; "-" &amp; _xlfn.XLOOKUP(L:L,DROPLIST!D:D,DROPLIST!E:E)</f>
        <v>#REF!</v>
      </c>
      <c r="R1230" s="88" t="str">
        <f>IF(N:N&lt;&gt;"APROVADO","N/A",IF(IFERROR(_xlfn.XLOOKUP(P:P,PROJETOS!A:A,PROJETOS!A:A),"INSERIR ID DE PROJETO")="INSERIR ID DE PROJETO","INSERIR ID DE PROJETO","PROJETO INSERIDO"))</f>
        <v>N/A</v>
      </c>
    </row>
    <row r="1231" spans="1:18" ht="20.100000000000001" customHeight="1" thickTop="1" thickBot="1" x14ac:dyDescent="0.3">
      <c r="A1231" s="109"/>
      <c r="B1231" s="84"/>
      <c r="C1231" s="84"/>
      <c r="D1231" s="115"/>
      <c r="E1231" s="132" cm="1">
        <f t="array" ref="E1231">_xlfn.XLOOKUP(D1231,Tabela2[[#All],[SAP Code]],Tabela2[[#All],[Supplier Name]])</f>
        <v>0</v>
      </c>
      <c r="F1231" s="85"/>
      <c r="G1231" s="120">
        <v>0</v>
      </c>
      <c r="H1231" s="86"/>
      <c r="I1231" s="86">
        <v>0</v>
      </c>
      <c r="J1231" s="87">
        <f t="shared" si="48"/>
        <v>0</v>
      </c>
      <c r="K1231" s="87">
        <f t="shared" si="49"/>
        <v>0</v>
      </c>
      <c r="L1231" s="85"/>
      <c r="M1231" s="85"/>
      <c r="N1231" s="85"/>
      <c r="O1231" s="109"/>
      <c r="P1231" s="88" t="str">
        <f>IF(D:D&gt;800000000,_xlfn.XLOOKUP(B:B,DROPLIST!G:G,DROPLIST!H:H)&amp;RIGHT(C1231,3)&amp;"-"&amp;RIGHT(D1231,5),_xlfn.XLOOKUP(B:B,DROPLIST!G:G,DROPLIST!H:H)&amp;RIGHT(C1231,3)&amp;"-"&amp;_xlfn.XLOOKUP(D:D,Tabela2[SAP Code],Tabela2[Coluna1]))</f>
        <v>-</v>
      </c>
      <c r="Q1231" s="88" t="e">
        <f>_xlfn.XLOOKUP(B:B,DROPLIST!G:G,DROPLIST!H:H) &amp; RIGHT(C1231,3) &amp; "-" &amp; RIGHT(D1231,5) &amp; "-" &amp; IFERROR(LEFT(#REF!, FIND(" ",#REF!)-1),#REF!) &amp; "-" &amp; _xlfn.XLOOKUP(L:L,DROPLIST!D:D,DROPLIST!E:E)</f>
        <v>#REF!</v>
      </c>
      <c r="R1231" s="88" t="str">
        <f>IF(N:N&lt;&gt;"APROVADO","N/A",IF(IFERROR(_xlfn.XLOOKUP(P:P,PROJETOS!A:A,PROJETOS!A:A),"INSERIR ID DE PROJETO")="INSERIR ID DE PROJETO","INSERIR ID DE PROJETO","PROJETO INSERIDO"))</f>
        <v>N/A</v>
      </c>
    </row>
    <row r="1232" spans="1:18" ht="20.100000000000001" customHeight="1" thickTop="1" thickBot="1" x14ac:dyDescent="0.3">
      <c r="A1232" s="109"/>
      <c r="B1232" s="84"/>
      <c r="C1232" s="84"/>
      <c r="D1232" s="115"/>
      <c r="E1232" s="132" cm="1">
        <f t="array" ref="E1232">_xlfn.XLOOKUP(D1232,Tabela2[[#All],[SAP Code]],Tabela2[[#All],[Supplier Name]])</f>
        <v>0</v>
      </c>
      <c r="F1232" s="85"/>
      <c r="G1232" s="120">
        <v>0</v>
      </c>
      <c r="H1232" s="86"/>
      <c r="I1232" s="86">
        <v>0</v>
      </c>
      <c r="J1232" s="87">
        <f t="shared" si="48"/>
        <v>0</v>
      </c>
      <c r="K1232" s="87">
        <f t="shared" si="49"/>
        <v>0</v>
      </c>
      <c r="L1232" s="85"/>
      <c r="M1232" s="85"/>
      <c r="N1232" s="85"/>
      <c r="O1232" s="109"/>
      <c r="P1232" s="88" t="str">
        <f>IF(D:D&gt;800000000,_xlfn.XLOOKUP(B:B,DROPLIST!G:G,DROPLIST!H:H)&amp;RIGHT(C1232,3)&amp;"-"&amp;RIGHT(D1232,5),_xlfn.XLOOKUP(B:B,DROPLIST!G:G,DROPLIST!H:H)&amp;RIGHT(C1232,3)&amp;"-"&amp;_xlfn.XLOOKUP(D:D,Tabela2[SAP Code],Tabela2[Coluna1]))</f>
        <v>-</v>
      </c>
      <c r="Q1232" s="88" t="e">
        <f>_xlfn.XLOOKUP(B:B,DROPLIST!G:G,DROPLIST!H:H) &amp; RIGHT(C1232,3) &amp; "-" &amp; RIGHT(D1232,5) &amp; "-" &amp; IFERROR(LEFT(#REF!, FIND(" ",#REF!)-1),#REF!) &amp; "-" &amp; _xlfn.XLOOKUP(L:L,DROPLIST!D:D,DROPLIST!E:E)</f>
        <v>#REF!</v>
      </c>
      <c r="R1232" s="88" t="str">
        <f>IF(N:N&lt;&gt;"APROVADO","N/A",IF(IFERROR(_xlfn.XLOOKUP(P:P,PROJETOS!A:A,PROJETOS!A:A),"INSERIR ID DE PROJETO")="INSERIR ID DE PROJETO","INSERIR ID DE PROJETO","PROJETO INSERIDO"))</f>
        <v>N/A</v>
      </c>
    </row>
    <row r="1233" spans="1:18" ht="20.100000000000001" customHeight="1" thickTop="1" thickBot="1" x14ac:dyDescent="0.3">
      <c r="A1233" s="109"/>
      <c r="B1233" s="84"/>
      <c r="C1233" s="84"/>
      <c r="D1233" s="115"/>
      <c r="E1233" s="132" cm="1">
        <f t="array" ref="E1233">_xlfn.XLOOKUP(D1233,Tabela2[[#All],[SAP Code]],Tabela2[[#All],[Supplier Name]])</f>
        <v>0</v>
      </c>
      <c r="F1233" s="85"/>
      <c r="G1233" s="120">
        <v>0</v>
      </c>
      <c r="H1233" s="86"/>
      <c r="I1233" s="86">
        <v>0</v>
      </c>
      <c r="J1233" s="87">
        <f t="shared" si="48"/>
        <v>0</v>
      </c>
      <c r="K1233" s="87">
        <f t="shared" si="49"/>
        <v>0</v>
      </c>
      <c r="L1233" s="85"/>
      <c r="M1233" s="85"/>
      <c r="N1233" s="85"/>
      <c r="O1233" s="109"/>
      <c r="P1233" s="88" t="str">
        <f>IF(D:D&gt;800000000,_xlfn.XLOOKUP(B:B,DROPLIST!G:G,DROPLIST!H:H)&amp;RIGHT(C1233,3)&amp;"-"&amp;RIGHT(D1233,5),_xlfn.XLOOKUP(B:B,DROPLIST!G:G,DROPLIST!H:H)&amp;RIGHT(C1233,3)&amp;"-"&amp;_xlfn.XLOOKUP(D:D,Tabela2[SAP Code],Tabela2[Coluna1]))</f>
        <v>-</v>
      </c>
      <c r="Q1233" s="88" t="e">
        <f>_xlfn.XLOOKUP(B:B,DROPLIST!G:G,DROPLIST!H:H) &amp; RIGHT(C1233,3) &amp; "-" &amp; RIGHT(D1233,5) &amp; "-" &amp; IFERROR(LEFT(#REF!, FIND(" ",#REF!)-1),#REF!) &amp; "-" &amp; _xlfn.XLOOKUP(L:L,DROPLIST!D:D,DROPLIST!E:E)</f>
        <v>#REF!</v>
      </c>
      <c r="R1233" s="88" t="str">
        <f>IF(N:N&lt;&gt;"APROVADO","N/A",IF(IFERROR(_xlfn.XLOOKUP(P:P,PROJETOS!A:A,PROJETOS!A:A),"INSERIR ID DE PROJETO")="INSERIR ID DE PROJETO","INSERIR ID DE PROJETO","PROJETO INSERIDO"))</f>
        <v>N/A</v>
      </c>
    </row>
    <row r="1234" spans="1:18" ht="20.100000000000001" customHeight="1" thickTop="1" thickBot="1" x14ac:dyDescent="0.3">
      <c r="A1234" s="109"/>
      <c r="B1234" s="84"/>
      <c r="C1234" s="84"/>
      <c r="D1234" s="115"/>
      <c r="E1234" s="132" cm="1">
        <f t="array" ref="E1234">_xlfn.XLOOKUP(D1234,Tabela2[[#All],[SAP Code]],Tabela2[[#All],[Supplier Name]])</f>
        <v>0</v>
      </c>
      <c r="F1234" s="85"/>
      <c r="G1234" s="120">
        <v>0</v>
      </c>
      <c r="H1234" s="86"/>
      <c r="I1234" s="86">
        <v>0</v>
      </c>
      <c r="J1234" s="87">
        <f t="shared" si="48"/>
        <v>0</v>
      </c>
      <c r="K1234" s="87">
        <f t="shared" si="49"/>
        <v>0</v>
      </c>
      <c r="L1234" s="85"/>
      <c r="M1234" s="85"/>
      <c r="N1234" s="85"/>
      <c r="O1234" s="109"/>
      <c r="P1234" s="88" t="str">
        <f>IF(D:D&gt;800000000,_xlfn.XLOOKUP(B:B,DROPLIST!G:G,DROPLIST!H:H)&amp;RIGHT(C1234,3)&amp;"-"&amp;RIGHT(D1234,5),_xlfn.XLOOKUP(B:B,DROPLIST!G:G,DROPLIST!H:H)&amp;RIGHT(C1234,3)&amp;"-"&amp;_xlfn.XLOOKUP(D:D,Tabela2[SAP Code],Tabela2[Coluna1]))</f>
        <v>-</v>
      </c>
      <c r="Q1234" s="88" t="e">
        <f>_xlfn.XLOOKUP(B:B,DROPLIST!G:G,DROPLIST!H:H) &amp; RIGHT(C1234,3) &amp; "-" &amp; RIGHT(D1234,5) &amp; "-" &amp; IFERROR(LEFT(#REF!, FIND(" ",#REF!)-1),#REF!) &amp; "-" &amp; _xlfn.XLOOKUP(L:L,DROPLIST!D:D,DROPLIST!E:E)</f>
        <v>#REF!</v>
      </c>
      <c r="R1234" s="88" t="str">
        <f>IF(N:N&lt;&gt;"APROVADO","N/A",IF(IFERROR(_xlfn.XLOOKUP(P:P,PROJETOS!A:A,PROJETOS!A:A),"INSERIR ID DE PROJETO")="INSERIR ID DE PROJETO","INSERIR ID DE PROJETO","PROJETO INSERIDO"))</f>
        <v>N/A</v>
      </c>
    </row>
    <row r="1235" spans="1:18" ht="20.100000000000001" customHeight="1" thickTop="1" thickBot="1" x14ac:dyDescent="0.3">
      <c r="A1235" s="109"/>
      <c r="B1235" s="84"/>
      <c r="C1235" s="84"/>
      <c r="D1235" s="115"/>
      <c r="E1235" s="132" cm="1">
        <f t="array" ref="E1235">_xlfn.XLOOKUP(D1235,Tabela2[[#All],[SAP Code]],Tabela2[[#All],[Supplier Name]])</f>
        <v>0</v>
      </c>
      <c r="F1235" s="85"/>
      <c r="G1235" s="120">
        <v>0</v>
      </c>
      <c r="H1235" s="86"/>
      <c r="I1235" s="86">
        <v>0</v>
      </c>
      <c r="J1235" s="87">
        <f t="shared" si="48"/>
        <v>0</v>
      </c>
      <c r="K1235" s="87">
        <f t="shared" si="49"/>
        <v>0</v>
      </c>
      <c r="L1235" s="85"/>
      <c r="M1235" s="85"/>
      <c r="N1235" s="85"/>
      <c r="O1235" s="109"/>
      <c r="P1235" s="88" t="str">
        <f>IF(D:D&gt;800000000,_xlfn.XLOOKUP(B:B,DROPLIST!G:G,DROPLIST!H:H)&amp;RIGHT(C1235,3)&amp;"-"&amp;RIGHT(D1235,5),_xlfn.XLOOKUP(B:B,DROPLIST!G:G,DROPLIST!H:H)&amp;RIGHT(C1235,3)&amp;"-"&amp;_xlfn.XLOOKUP(D:D,Tabela2[SAP Code],Tabela2[Coluna1]))</f>
        <v>-</v>
      </c>
      <c r="Q1235" s="88" t="e">
        <f>_xlfn.XLOOKUP(B:B,DROPLIST!G:G,DROPLIST!H:H) &amp; RIGHT(C1235,3) &amp; "-" &amp; RIGHT(D1235,5) &amp; "-" &amp; IFERROR(LEFT(#REF!, FIND(" ",#REF!)-1),#REF!) &amp; "-" &amp; _xlfn.XLOOKUP(L:L,DROPLIST!D:D,DROPLIST!E:E)</f>
        <v>#REF!</v>
      </c>
      <c r="R1235" s="88" t="str">
        <f>IF(N:N&lt;&gt;"APROVADO","N/A",IF(IFERROR(_xlfn.XLOOKUP(P:P,PROJETOS!A:A,PROJETOS!A:A),"INSERIR ID DE PROJETO")="INSERIR ID DE PROJETO","INSERIR ID DE PROJETO","PROJETO INSERIDO"))</f>
        <v>N/A</v>
      </c>
    </row>
    <row r="1236" spans="1:18" ht="20.100000000000001" customHeight="1" thickTop="1" thickBot="1" x14ac:dyDescent="0.3">
      <c r="A1236" s="109"/>
      <c r="B1236" s="84"/>
      <c r="C1236" s="84"/>
      <c r="D1236" s="115"/>
      <c r="E1236" s="132" cm="1">
        <f t="array" ref="E1236">_xlfn.XLOOKUP(D1236,Tabela2[[#All],[SAP Code]],Tabela2[[#All],[Supplier Name]])</f>
        <v>0</v>
      </c>
      <c r="F1236" s="85"/>
      <c r="G1236" s="120">
        <v>0</v>
      </c>
      <c r="H1236" s="86"/>
      <c r="I1236" s="86">
        <v>0</v>
      </c>
      <c r="J1236" s="87">
        <f t="shared" si="48"/>
        <v>0</v>
      </c>
      <c r="K1236" s="87">
        <f t="shared" si="49"/>
        <v>0</v>
      </c>
      <c r="L1236" s="85"/>
      <c r="M1236" s="85"/>
      <c r="N1236" s="85"/>
      <c r="O1236" s="109"/>
      <c r="P1236" s="88" t="str">
        <f>IF(D:D&gt;800000000,_xlfn.XLOOKUP(B:B,DROPLIST!G:G,DROPLIST!H:H)&amp;RIGHT(C1236,3)&amp;"-"&amp;RIGHT(D1236,5),_xlfn.XLOOKUP(B:B,DROPLIST!G:G,DROPLIST!H:H)&amp;RIGHT(C1236,3)&amp;"-"&amp;_xlfn.XLOOKUP(D:D,Tabela2[SAP Code],Tabela2[Coluna1]))</f>
        <v>-</v>
      </c>
      <c r="Q1236" s="88" t="e">
        <f>_xlfn.XLOOKUP(B:B,DROPLIST!G:G,DROPLIST!H:H) &amp; RIGHT(C1236,3) &amp; "-" &amp; RIGHT(D1236,5) &amp; "-" &amp; IFERROR(LEFT(#REF!, FIND(" ",#REF!)-1),#REF!) &amp; "-" &amp; _xlfn.XLOOKUP(L:L,DROPLIST!D:D,DROPLIST!E:E)</f>
        <v>#REF!</v>
      </c>
      <c r="R1236" s="88" t="str">
        <f>IF(N:N&lt;&gt;"APROVADO","N/A",IF(IFERROR(_xlfn.XLOOKUP(P:P,PROJETOS!A:A,PROJETOS!A:A),"INSERIR ID DE PROJETO")="INSERIR ID DE PROJETO","INSERIR ID DE PROJETO","PROJETO INSERIDO"))</f>
        <v>N/A</v>
      </c>
    </row>
    <row r="1237" spans="1:18" ht="20.100000000000001" customHeight="1" thickTop="1" thickBot="1" x14ac:dyDescent="0.3">
      <c r="A1237" s="109"/>
      <c r="B1237" s="84"/>
      <c r="C1237" s="84"/>
      <c r="D1237" s="115"/>
      <c r="E1237" s="132" cm="1">
        <f t="array" ref="E1237">_xlfn.XLOOKUP(D1237,Tabela2[[#All],[SAP Code]],Tabela2[[#All],[Supplier Name]])</f>
        <v>0</v>
      </c>
      <c r="F1237" s="85"/>
      <c r="G1237" s="120">
        <v>0</v>
      </c>
      <c r="H1237" s="86"/>
      <c r="I1237" s="86">
        <v>0</v>
      </c>
      <c r="J1237" s="87">
        <f t="shared" si="48"/>
        <v>0</v>
      </c>
      <c r="K1237" s="87">
        <f t="shared" si="49"/>
        <v>0</v>
      </c>
      <c r="L1237" s="85"/>
      <c r="M1237" s="85"/>
      <c r="N1237" s="85"/>
      <c r="O1237" s="109"/>
      <c r="P1237" s="88" t="str">
        <f>IF(D:D&gt;800000000,_xlfn.XLOOKUP(B:B,DROPLIST!G:G,DROPLIST!H:H)&amp;RIGHT(C1237,3)&amp;"-"&amp;RIGHT(D1237,5),_xlfn.XLOOKUP(B:B,DROPLIST!G:G,DROPLIST!H:H)&amp;RIGHT(C1237,3)&amp;"-"&amp;_xlfn.XLOOKUP(D:D,Tabela2[SAP Code],Tabela2[Coluna1]))</f>
        <v>-</v>
      </c>
      <c r="Q1237" s="88" t="e">
        <f>_xlfn.XLOOKUP(B:B,DROPLIST!G:G,DROPLIST!H:H) &amp; RIGHT(C1237,3) &amp; "-" &amp; RIGHT(D1237,5) &amp; "-" &amp; IFERROR(LEFT(#REF!, FIND(" ",#REF!)-1),#REF!) &amp; "-" &amp; _xlfn.XLOOKUP(L:L,DROPLIST!D:D,DROPLIST!E:E)</f>
        <v>#REF!</v>
      </c>
      <c r="R1237" s="88" t="str">
        <f>IF(N:N&lt;&gt;"APROVADO","N/A",IF(IFERROR(_xlfn.XLOOKUP(P:P,PROJETOS!A:A,PROJETOS!A:A),"INSERIR ID DE PROJETO")="INSERIR ID DE PROJETO","INSERIR ID DE PROJETO","PROJETO INSERIDO"))</f>
        <v>N/A</v>
      </c>
    </row>
    <row r="1238" spans="1:18" ht="20.100000000000001" customHeight="1" thickTop="1" thickBot="1" x14ac:dyDescent="0.3">
      <c r="A1238" s="109"/>
      <c r="B1238" s="84"/>
      <c r="C1238" s="84"/>
      <c r="D1238" s="115"/>
      <c r="E1238" s="132" cm="1">
        <f t="array" ref="E1238">_xlfn.XLOOKUP(D1238,Tabela2[[#All],[SAP Code]],Tabela2[[#All],[Supplier Name]])</f>
        <v>0</v>
      </c>
      <c r="F1238" s="85"/>
      <c r="G1238" s="120">
        <v>0</v>
      </c>
      <c r="H1238" s="86"/>
      <c r="I1238" s="86">
        <v>0</v>
      </c>
      <c r="J1238" s="87">
        <f t="shared" si="48"/>
        <v>0</v>
      </c>
      <c r="K1238" s="87">
        <f t="shared" si="49"/>
        <v>0</v>
      </c>
      <c r="L1238" s="85"/>
      <c r="M1238" s="85"/>
      <c r="N1238" s="85"/>
      <c r="O1238" s="109"/>
      <c r="P1238" s="88" t="str">
        <f>IF(D:D&gt;800000000,_xlfn.XLOOKUP(B:B,DROPLIST!G:G,DROPLIST!H:H)&amp;RIGHT(C1238,3)&amp;"-"&amp;RIGHT(D1238,5),_xlfn.XLOOKUP(B:B,DROPLIST!G:G,DROPLIST!H:H)&amp;RIGHT(C1238,3)&amp;"-"&amp;_xlfn.XLOOKUP(D:D,Tabela2[SAP Code],Tabela2[Coluna1]))</f>
        <v>-</v>
      </c>
      <c r="Q1238" s="88" t="e">
        <f>_xlfn.XLOOKUP(B:B,DROPLIST!G:G,DROPLIST!H:H) &amp; RIGHT(C1238,3) &amp; "-" &amp; RIGHT(D1238,5) &amp; "-" &amp; IFERROR(LEFT(#REF!, FIND(" ",#REF!)-1),#REF!) &amp; "-" &amp; _xlfn.XLOOKUP(L:L,DROPLIST!D:D,DROPLIST!E:E)</f>
        <v>#REF!</v>
      </c>
      <c r="R1238" s="88" t="str">
        <f>IF(N:N&lt;&gt;"APROVADO","N/A",IF(IFERROR(_xlfn.XLOOKUP(P:P,PROJETOS!A:A,PROJETOS!A:A),"INSERIR ID DE PROJETO")="INSERIR ID DE PROJETO","INSERIR ID DE PROJETO","PROJETO INSERIDO"))</f>
        <v>N/A</v>
      </c>
    </row>
    <row r="1239" spans="1:18" ht="20.100000000000001" customHeight="1" thickTop="1" thickBot="1" x14ac:dyDescent="0.3">
      <c r="A1239" s="109"/>
      <c r="B1239" s="84"/>
      <c r="C1239" s="84"/>
      <c r="D1239" s="115"/>
      <c r="E1239" s="132" cm="1">
        <f t="array" ref="E1239">_xlfn.XLOOKUP(D1239,Tabela2[[#All],[SAP Code]],Tabela2[[#All],[Supplier Name]])</f>
        <v>0</v>
      </c>
      <c r="F1239" s="85"/>
      <c r="G1239" s="120">
        <v>0</v>
      </c>
      <c r="H1239" s="86"/>
      <c r="I1239" s="86">
        <v>0</v>
      </c>
      <c r="J1239" s="87">
        <f t="shared" si="48"/>
        <v>0</v>
      </c>
      <c r="K1239" s="87">
        <f t="shared" si="49"/>
        <v>0</v>
      </c>
      <c r="L1239" s="85"/>
      <c r="M1239" s="85"/>
      <c r="N1239" s="85"/>
      <c r="O1239" s="109"/>
      <c r="P1239" s="88" t="str">
        <f>IF(D:D&gt;800000000,_xlfn.XLOOKUP(B:B,DROPLIST!G:G,DROPLIST!H:H)&amp;RIGHT(C1239,3)&amp;"-"&amp;RIGHT(D1239,5),_xlfn.XLOOKUP(B:B,DROPLIST!G:G,DROPLIST!H:H)&amp;RIGHT(C1239,3)&amp;"-"&amp;_xlfn.XLOOKUP(D:D,Tabela2[SAP Code],Tabela2[Coluna1]))</f>
        <v>-</v>
      </c>
      <c r="Q1239" s="88" t="e">
        <f>_xlfn.XLOOKUP(B:B,DROPLIST!G:G,DROPLIST!H:H) &amp; RIGHT(C1239,3) &amp; "-" &amp; RIGHT(D1239,5) &amp; "-" &amp; IFERROR(LEFT(#REF!, FIND(" ",#REF!)-1),#REF!) &amp; "-" &amp; _xlfn.XLOOKUP(L:L,DROPLIST!D:D,DROPLIST!E:E)</f>
        <v>#REF!</v>
      </c>
      <c r="R1239" s="88" t="str">
        <f>IF(N:N&lt;&gt;"APROVADO","N/A",IF(IFERROR(_xlfn.XLOOKUP(P:P,PROJETOS!A:A,PROJETOS!A:A),"INSERIR ID DE PROJETO")="INSERIR ID DE PROJETO","INSERIR ID DE PROJETO","PROJETO INSERIDO"))</f>
        <v>N/A</v>
      </c>
    </row>
    <row r="1240" spans="1:18" ht="20.100000000000001" customHeight="1" thickTop="1" thickBot="1" x14ac:dyDescent="0.3">
      <c r="A1240" s="109"/>
      <c r="B1240" s="84"/>
      <c r="C1240" s="84"/>
      <c r="D1240" s="115"/>
      <c r="E1240" s="132" cm="1">
        <f t="array" ref="E1240">_xlfn.XLOOKUP(D1240,Tabela2[[#All],[SAP Code]],Tabela2[[#All],[Supplier Name]])</f>
        <v>0</v>
      </c>
      <c r="F1240" s="85"/>
      <c r="G1240" s="120">
        <v>0</v>
      </c>
      <c r="H1240" s="86"/>
      <c r="I1240" s="86">
        <v>0</v>
      </c>
      <c r="J1240" s="87">
        <f t="shared" si="48"/>
        <v>0</v>
      </c>
      <c r="K1240" s="87">
        <f t="shared" si="49"/>
        <v>0</v>
      </c>
      <c r="L1240" s="85"/>
      <c r="M1240" s="85"/>
      <c r="N1240" s="85"/>
      <c r="O1240" s="109"/>
      <c r="P1240" s="88" t="str">
        <f>IF(D:D&gt;800000000,_xlfn.XLOOKUP(B:B,DROPLIST!G:G,DROPLIST!H:H)&amp;RIGHT(C1240,3)&amp;"-"&amp;RIGHT(D1240,5),_xlfn.XLOOKUP(B:B,DROPLIST!G:G,DROPLIST!H:H)&amp;RIGHT(C1240,3)&amp;"-"&amp;_xlfn.XLOOKUP(D:D,Tabela2[SAP Code],Tabela2[Coluna1]))</f>
        <v>-</v>
      </c>
      <c r="Q1240" s="88" t="e">
        <f>_xlfn.XLOOKUP(B:B,DROPLIST!G:G,DROPLIST!H:H) &amp; RIGHT(C1240,3) &amp; "-" &amp; RIGHT(D1240,5) &amp; "-" &amp; IFERROR(LEFT(#REF!, FIND(" ",#REF!)-1),#REF!) &amp; "-" &amp; _xlfn.XLOOKUP(L:L,DROPLIST!D:D,DROPLIST!E:E)</f>
        <v>#REF!</v>
      </c>
      <c r="R1240" s="88" t="str">
        <f>IF(N:N&lt;&gt;"APROVADO","N/A",IF(IFERROR(_xlfn.XLOOKUP(P:P,PROJETOS!A:A,PROJETOS!A:A),"INSERIR ID DE PROJETO")="INSERIR ID DE PROJETO","INSERIR ID DE PROJETO","PROJETO INSERIDO"))</f>
        <v>N/A</v>
      </c>
    </row>
    <row r="1241" spans="1:18" ht="20.100000000000001" customHeight="1" thickTop="1" thickBot="1" x14ac:dyDescent="0.3">
      <c r="A1241" s="109"/>
      <c r="B1241" s="84"/>
      <c r="C1241" s="84"/>
      <c r="D1241" s="115"/>
      <c r="E1241" s="132" cm="1">
        <f t="array" ref="E1241">_xlfn.XLOOKUP(D1241,Tabela2[[#All],[SAP Code]],Tabela2[[#All],[Supplier Name]])</f>
        <v>0</v>
      </c>
      <c r="F1241" s="85"/>
      <c r="G1241" s="120">
        <v>0</v>
      </c>
      <c r="H1241" s="86"/>
      <c r="I1241" s="86">
        <v>0</v>
      </c>
      <c r="J1241" s="87">
        <f t="shared" si="48"/>
        <v>0</v>
      </c>
      <c r="K1241" s="87">
        <f t="shared" si="49"/>
        <v>0</v>
      </c>
      <c r="L1241" s="85"/>
      <c r="M1241" s="85"/>
      <c r="N1241" s="85"/>
      <c r="O1241" s="109"/>
      <c r="P1241" s="88" t="str">
        <f>IF(D:D&gt;800000000,_xlfn.XLOOKUP(B:B,DROPLIST!G:G,DROPLIST!H:H)&amp;RIGHT(C1241,3)&amp;"-"&amp;RIGHT(D1241,5),_xlfn.XLOOKUP(B:B,DROPLIST!G:G,DROPLIST!H:H)&amp;RIGHT(C1241,3)&amp;"-"&amp;_xlfn.XLOOKUP(D:D,Tabela2[SAP Code],Tabela2[Coluna1]))</f>
        <v>-</v>
      </c>
      <c r="Q1241" s="88" t="e">
        <f>_xlfn.XLOOKUP(B:B,DROPLIST!G:G,DROPLIST!H:H) &amp; RIGHT(C1241,3) &amp; "-" &amp; RIGHT(D1241,5) &amp; "-" &amp; IFERROR(LEFT(#REF!, FIND(" ",#REF!)-1),#REF!) &amp; "-" &amp; _xlfn.XLOOKUP(L:L,DROPLIST!D:D,DROPLIST!E:E)</f>
        <v>#REF!</v>
      </c>
      <c r="R1241" s="88" t="str">
        <f>IF(N:N&lt;&gt;"APROVADO","N/A",IF(IFERROR(_xlfn.XLOOKUP(P:P,PROJETOS!A:A,PROJETOS!A:A),"INSERIR ID DE PROJETO")="INSERIR ID DE PROJETO","INSERIR ID DE PROJETO","PROJETO INSERIDO"))</f>
        <v>N/A</v>
      </c>
    </row>
    <row r="1242" spans="1:18" ht="20.100000000000001" customHeight="1" thickTop="1" thickBot="1" x14ac:dyDescent="0.3">
      <c r="A1242" s="109"/>
      <c r="B1242" s="84"/>
      <c r="C1242" s="84"/>
      <c r="D1242" s="115"/>
      <c r="E1242" s="132" cm="1">
        <f t="array" ref="E1242">_xlfn.XLOOKUP(D1242,Tabela2[[#All],[SAP Code]],Tabela2[[#All],[Supplier Name]])</f>
        <v>0</v>
      </c>
      <c r="F1242" s="85"/>
      <c r="G1242" s="120">
        <v>0</v>
      </c>
      <c r="H1242" s="86"/>
      <c r="I1242" s="86">
        <v>0</v>
      </c>
      <c r="J1242" s="87">
        <f t="shared" si="48"/>
        <v>0</v>
      </c>
      <c r="K1242" s="87">
        <f t="shared" si="49"/>
        <v>0</v>
      </c>
      <c r="L1242" s="85"/>
      <c r="M1242" s="85"/>
      <c r="N1242" s="85"/>
      <c r="O1242" s="109"/>
      <c r="P1242" s="88" t="str">
        <f>IF(D:D&gt;800000000,_xlfn.XLOOKUP(B:B,DROPLIST!G:G,DROPLIST!H:H)&amp;RIGHT(C1242,3)&amp;"-"&amp;RIGHT(D1242,5),_xlfn.XLOOKUP(B:B,DROPLIST!G:G,DROPLIST!H:H)&amp;RIGHT(C1242,3)&amp;"-"&amp;_xlfn.XLOOKUP(D:D,Tabela2[SAP Code],Tabela2[Coluna1]))</f>
        <v>-</v>
      </c>
      <c r="Q1242" s="88" t="e">
        <f>_xlfn.XLOOKUP(B:B,DROPLIST!G:G,DROPLIST!H:H) &amp; RIGHT(C1242,3) &amp; "-" &amp; RIGHT(D1242,5) &amp; "-" &amp; IFERROR(LEFT(#REF!, FIND(" ",#REF!)-1),#REF!) &amp; "-" &amp; _xlfn.XLOOKUP(L:L,DROPLIST!D:D,DROPLIST!E:E)</f>
        <v>#REF!</v>
      </c>
      <c r="R1242" s="88" t="str">
        <f>IF(N:N&lt;&gt;"APROVADO","N/A",IF(IFERROR(_xlfn.XLOOKUP(P:P,PROJETOS!A:A,PROJETOS!A:A),"INSERIR ID DE PROJETO")="INSERIR ID DE PROJETO","INSERIR ID DE PROJETO","PROJETO INSERIDO"))</f>
        <v>N/A</v>
      </c>
    </row>
    <row r="1243" spans="1:18" ht="20.100000000000001" customHeight="1" thickTop="1" thickBot="1" x14ac:dyDescent="0.3">
      <c r="A1243" s="109"/>
      <c r="B1243" s="84"/>
      <c r="C1243" s="84"/>
      <c r="D1243" s="115"/>
      <c r="E1243" s="132" cm="1">
        <f t="array" ref="E1243">_xlfn.XLOOKUP(D1243,Tabela2[[#All],[SAP Code]],Tabela2[[#All],[Supplier Name]])</f>
        <v>0</v>
      </c>
      <c r="F1243" s="85"/>
      <c r="G1243" s="120">
        <v>0</v>
      </c>
      <c r="H1243" s="86"/>
      <c r="I1243" s="86">
        <v>0</v>
      </c>
      <c r="J1243" s="87">
        <f t="shared" si="48"/>
        <v>0</v>
      </c>
      <c r="K1243" s="87">
        <f t="shared" si="49"/>
        <v>0</v>
      </c>
      <c r="L1243" s="85"/>
      <c r="M1243" s="85"/>
      <c r="N1243" s="85"/>
      <c r="O1243" s="109"/>
      <c r="P1243" s="88" t="str">
        <f>IF(D:D&gt;800000000,_xlfn.XLOOKUP(B:B,DROPLIST!G:G,DROPLIST!H:H)&amp;RIGHT(C1243,3)&amp;"-"&amp;RIGHT(D1243,5),_xlfn.XLOOKUP(B:B,DROPLIST!G:G,DROPLIST!H:H)&amp;RIGHT(C1243,3)&amp;"-"&amp;_xlfn.XLOOKUP(D:D,Tabela2[SAP Code],Tabela2[Coluna1]))</f>
        <v>-</v>
      </c>
      <c r="Q1243" s="88" t="e">
        <f>_xlfn.XLOOKUP(B:B,DROPLIST!G:G,DROPLIST!H:H) &amp; RIGHT(C1243,3) &amp; "-" &amp; RIGHT(D1243,5) &amp; "-" &amp; IFERROR(LEFT(#REF!, FIND(" ",#REF!)-1),#REF!) &amp; "-" &amp; _xlfn.XLOOKUP(L:L,DROPLIST!D:D,DROPLIST!E:E)</f>
        <v>#REF!</v>
      </c>
      <c r="R1243" s="88" t="str">
        <f>IF(N:N&lt;&gt;"APROVADO","N/A",IF(IFERROR(_xlfn.XLOOKUP(P:P,PROJETOS!A:A,PROJETOS!A:A),"INSERIR ID DE PROJETO")="INSERIR ID DE PROJETO","INSERIR ID DE PROJETO","PROJETO INSERIDO"))</f>
        <v>N/A</v>
      </c>
    </row>
    <row r="1244" spans="1:18" ht="20.100000000000001" customHeight="1" thickTop="1" thickBot="1" x14ac:dyDescent="0.3">
      <c r="A1244" s="109"/>
      <c r="B1244" s="84"/>
      <c r="C1244" s="84"/>
      <c r="D1244" s="115"/>
      <c r="E1244" s="132" cm="1">
        <f t="array" ref="E1244">_xlfn.XLOOKUP(D1244,Tabela2[[#All],[SAP Code]],Tabela2[[#All],[Supplier Name]])</f>
        <v>0</v>
      </c>
      <c r="F1244" s="85"/>
      <c r="G1244" s="120">
        <v>0</v>
      </c>
      <c r="H1244" s="86"/>
      <c r="I1244" s="86">
        <v>0</v>
      </c>
      <c r="J1244" s="87">
        <f t="shared" si="48"/>
        <v>0</v>
      </c>
      <c r="K1244" s="87">
        <f t="shared" si="49"/>
        <v>0</v>
      </c>
      <c r="L1244" s="85"/>
      <c r="M1244" s="85"/>
      <c r="N1244" s="85"/>
      <c r="O1244" s="109"/>
      <c r="P1244" s="88" t="str">
        <f>IF(D:D&gt;800000000,_xlfn.XLOOKUP(B:B,DROPLIST!G:G,DROPLIST!H:H)&amp;RIGHT(C1244,3)&amp;"-"&amp;RIGHT(D1244,5),_xlfn.XLOOKUP(B:B,DROPLIST!G:G,DROPLIST!H:H)&amp;RIGHT(C1244,3)&amp;"-"&amp;_xlfn.XLOOKUP(D:D,Tabela2[SAP Code],Tabela2[Coluna1]))</f>
        <v>-</v>
      </c>
      <c r="Q1244" s="88" t="e">
        <f>_xlfn.XLOOKUP(B:B,DROPLIST!G:G,DROPLIST!H:H) &amp; RIGHT(C1244,3) &amp; "-" &amp; RIGHT(D1244,5) &amp; "-" &amp; IFERROR(LEFT(#REF!, FIND(" ",#REF!)-1),#REF!) &amp; "-" &amp; _xlfn.XLOOKUP(L:L,DROPLIST!D:D,DROPLIST!E:E)</f>
        <v>#REF!</v>
      </c>
      <c r="R1244" s="88" t="str">
        <f>IF(N:N&lt;&gt;"APROVADO","N/A",IF(IFERROR(_xlfn.XLOOKUP(P:P,PROJETOS!A:A,PROJETOS!A:A),"INSERIR ID DE PROJETO")="INSERIR ID DE PROJETO","INSERIR ID DE PROJETO","PROJETO INSERIDO"))</f>
        <v>N/A</v>
      </c>
    </row>
    <row r="1245" spans="1:18" ht="20.100000000000001" customHeight="1" thickTop="1" thickBot="1" x14ac:dyDescent="0.3">
      <c r="A1245" s="109"/>
      <c r="B1245" s="84"/>
      <c r="C1245" s="84"/>
      <c r="D1245" s="115"/>
      <c r="E1245" s="132" cm="1">
        <f t="array" ref="E1245">_xlfn.XLOOKUP(D1245,Tabela2[[#All],[SAP Code]],Tabela2[[#All],[Supplier Name]])</f>
        <v>0</v>
      </c>
      <c r="F1245" s="85"/>
      <c r="G1245" s="120">
        <v>0</v>
      </c>
      <c r="H1245" s="86"/>
      <c r="I1245" s="86">
        <v>0</v>
      </c>
      <c r="J1245" s="87">
        <f t="shared" si="48"/>
        <v>0</v>
      </c>
      <c r="K1245" s="87">
        <f t="shared" si="49"/>
        <v>0</v>
      </c>
      <c r="L1245" s="85"/>
      <c r="M1245" s="85"/>
      <c r="N1245" s="85"/>
      <c r="O1245" s="109"/>
      <c r="P1245" s="88" t="str">
        <f>IF(D:D&gt;800000000,_xlfn.XLOOKUP(B:B,DROPLIST!G:G,DROPLIST!H:H)&amp;RIGHT(C1245,3)&amp;"-"&amp;RIGHT(D1245,5),_xlfn.XLOOKUP(B:B,DROPLIST!G:G,DROPLIST!H:H)&amp;RIGHT(C1245,3)&amp;"-"&amp;_xlfn.XLOOKUP(D:D,Tabela2[SAP Code],Tabela2[Coluna1]))</f>
        <v>-</v>
      </c>
      <c r="Q1245" s="88" t="e">
        <f>_xlfn.XLOOKUP(B:B,DROPLIST!G:G,DROPLIST!H:H) &amp; RIGHT(C1245,3) &amp; "-" &amp; RIGHT(D1245,5) &amp; "-" &amp; IFERROR(LEFT(#REF!, FIND(" ",#REF!)-1),#REF!) &amp; "-" &amp; _xlfn.XLOOKUP(L:L,DROPLIST!D:D,DROPLIST!E:E)</f>
        <v>#REF!</v>
      </c>
      <c r="R1245" s="88" t="str">
        <f>IF(N:N&lt;&gt;"APROVADO","N/A",IF(IFERROR(_xlfn.XLOOKUP(P:P,PROJETOS!A:A,PROJETOS!A:A),"INSERIR ID DE PROJETO")="INSERIR ID DE PROJETO","INSERIR ID DE PROJETO","PROJETO INSERIDO"))</f>
        <v>N/A</v>
      </c>
    </row>
    <row r="1246" spans="1:18" ht="20.100000000000001" customHeight="1" thickTop="1" thickBot="1" x14ac:dyDescent="0.3">
      <c r="A1246" s="109"/>
      <c r="B1246" s="84"/>
      <c r="C1246" s="84"/>
      <c r="D1246" s="115"/>
      <c r="E1246" s="132" cm="1">
        <f t="array" ref="E1246">_xlfn.XLOOKUP(D1246,Tabela2[[#All],[SAP Code]],Tabela2[[#All],[Supplier Name]])</f>
        <v>0</v>
      </c>
      <c r="F1246" s="85"/>
      <c r="G1246" s="120">
        <v>0</v>
      </c>
      <c r="H1246" s="86"/>
      <c r="I1246" s="86">
        <v>0</v>
      </c>
      <c r="J1246" s="87">
        <f t="shared" si="48"/>
        <v>0</v>
      </c>
      <c r="K1246" s="87">
        <f t="shared" si="49"/>
        <v>0</v>
      </c>
      <c r="L1246" s="85"/>
      <c r="M1246" s="85"/>
      <c r="N1246" s="85"/>
      <c r="O1246" s="109"/>
      <c r="P1246" s="88" t="str">
        <f>IF(D:D&gt;800000000,_xlfn.XLOOKUP(B:B,DROPLIST!G:G,DROPLIST!H:H)&amp;RIGHT(C1246,3)&amp;"-"&amp;RIGHT(D1246,5),_xlfn.XLOOKUP(B:B,DROPLIST!G:G,DROPLIST!H:H)&amp;RIGHT(C1246,3)&amp;"-"&amp;_xlfn.XLOOKUP(D:D,Tabela2[SAP Code],Tabela2[Coluna1]))</f>
        <v>-</v>
      </c>
      <c r="Q1246" s="88" t="e">
        <f>_xlfn.XLOOKUP(B:B,DROPLIST!G:G,DROPLIST!H:H) &amp; RIGHT(C1246,3) &amp; "-" &amp; RIGHT(D1246,5) &amp; "-" &amp; IFERROR(LEFT(#REF!, FIND(" ",#REF!)-1),#REF!) &amp; "-" &amp; _xlfn.XLOOKUP(L:L,DROPLIST!D:D,DROPLIST!E:E)</f>
        <v>#REF!</v>
      </c>
      <c r="R1246" s="88" t="str">
        <f>IF(N:N&lt;&gt;"APROVADO","N/A",IF(IFERROR(_xlfn.XLOOKUP(P:P,PROJETOS!A:A,PROJETOS!A:A),"INSERIR ID DE PROJETO")="INSERIR ID DE PROJETO","INSERIR ID DE PROJETO","PROJETO INSERIDO"))</f>
        <v>N/A</v>
      </c>
    </row>
    <row r="1247" spans="1:18" ht="20.100000000000001" customHeight="1" thickTop="1" thickBot="1" x14ac:dyDescent="0.3">
      <c r="A1247" s="109"/>
      <c r="B1247" s="84"/>
      <c r="C1247" s="84"/>
      <c r="D1247" s="115"/>
      <c r="E1247" s="132" cm="1">
        <f t="array" ref="E1247">_xlfn.XLOOKUP(D1247,Tabela2[[#All],[SAP Code]],Tabela2[[#All],[Supplier Name]])</f>
        <v>0</v>
      </c>
      <c r="F1247" s="85"/>
      <c r="G1247" s="120">
        <v>0</v>
      </c>
      <c r="H1247" s="86"/>
      <c r="I1247" s="86">
        <v>0</v>
      </c>
      <c r="J1247" s="87">
        <f t="shared" si="48"/>
        <v>0</v>
      </c>
      <c r="K1247" s="87">
        <f t="shared" si="49"/>
        <v>0</v>
      </c>
      <c r="L1247" s="85"/>
      <c r="M1247" s="85"/>
      <c r="N1247" s="85"/>
      <c r="O1247" s="109"/>
      <c r="P1247" s="88" t="str">
        <f>IF(D:D&gt;800000000,_xlfn.XLOOKUP(B:B,DROPLIST!G:G,DROPLIST!H:H)&amp;RIGHT(C1247,3)&amp;"-"&amp;RIGHT(D1247,5),_xlfn.XLOOKUP(B:B,DROPLIST!G:G,DROPLIST!H:H)&amp;RIGHT(C1247,3)&amp;"-"&amp;_xlfn.XLOOKUP(D:D,Tabela2[SAP Code],Tabela2[Coluna1]))</f>
        <v>-</v>
      </c>
      <c r="Q1247" s="88" t="e">
        <f>_xlfn.XLOOKUP(B:B,DROPLIST!G:G,DROPLIST!H:H) &amp; RIGHT(C1247,3) &amp; "-" &amp; RIGHT(D1247,5) &amp; "-" &amp; IFERROR(LEFT(#REF!, FIND(" ",#REF!)-1),#REF!) &amp; "-" &amp; _xlfn.XLOOKUP(L:L,DROPLIST!D:D,DROPLIST!E:E)</f>
        <v>#REF!</v>
      </c>
      <c r="R1247" s="88" t="str">
        <f>IF(N:N&lt;&gt;"APROVADO","N/A",IF(IFERROR(_xlfn.XLOOKUP(P:P,PROJETOS!A:A,PROJETOS!A:A),"INSERIR ID DE PROJETO")="INSERIR ID DE PROJETO","INSERIR ID DE PROJETO","PROJETO INSERIDO"))</f>
        <v>N/A</v>
      </c>
    </row>
    <row r="1248" spans="1:18" ht="20.100000000000001" customHeight="1" thickTop="1" thickBot="1" x14ac:dyDescent="0.3">
      <c r="A1248" s="109"/>
      <c r="B1248" s="84"/>
      <c r="C1248" s="84"/>
      <c r="D1248" s="115"/>
      <c r="E1248" s="132" cm="1">
        <f t="array" ref="E1248">_xlfn.XLOOKUP(D1248,Tabela2[[#All],[SAP Code]],Tabela2[[#All],[Supplier Name]])</f>
        <v>0</v>
      </c>
      <c r="F1248" s="85"/>
      <c r="G1248" s="120">
        <v>0</v>
      </c>
      <c r="H1248" s="86"/>
      <c r="I1248" s="86">
        <v>0</v>
      </c>
      <c r="J1248" s="87">
        <f t="shared" si="48"/>
        <v>0</v>
      </c>
      <c r="K1248" s="87">
        <f t="shared" si="49"/>
        <v>0</v>
      </c>
      <c r="L1248" s="85"/>
      <c r="M1248" s="85"/>
      <c r="N1248" s="85"/>
      <c r="O1248" s="109"/>
      <c r="P1248" s="88" t="str">
        <f>IF(D:D&gt;800000000,_xlfn.XLOOKUP(B:B,DROPLIST!G:G,DROPLIST!H:H)&amp;RIGHT(C1248,3)&amp;"-"&amp;RIGHT(D1248,5),_xlfn.XLOOKUP(B:B,DROPLIST!G:G,DROPLIST!H:H)&amp;RIGHT(C1248,3)&amp;"-"&amp;_xlfn.XLOOKUP(D:D,Tabela2[SAP Code],Tabela2[Coluna1]))</f>
        <v>-</v>
      </c>
      <c r="Q1248" s="88" t="e">
        <f>_xlfn.XLOOKUP(B:B,DROPLIST!G:G,DROPLIST!H:H) &amp; RIGHT(C1248,3) &amp; "-" &amp; RIGHT(D1248,5) &amp; "-" &amp; IFERROR(LEFT(#REF!, FIND(" ",#REF!)-1),#REF!) &amp; "-" &amp; _xlfn.XLOOKUP(L:L,DROPLIST!D:D,DROPLIST!E:E)</f>
        <v>#REF!</v>
      </c>
      <c r="R1248" s="88" t="str">
        <f>IF(N:N&lt;&gt;"APROVADO","N/A",IF(IFERROR(_xlfn.XLOOKUP(P:P,PROJETOS!A:A,PROJETOS!A:A),"INSERIR ID DE PROJETO")="INSERIR ID DE PROJETO","INSERIR ID DE PROJETO","PROJETO INSERIDO"))</f>
        <v>N/A</v>
      </c>
    </row>
    <row r="1249" spans="1:18" ht="20.100000000000001" customHeight="1" thickTop="1" thickBot="1" x14ac:dyDescent="0.3">
      <c r="A1249" s="109"/>
      <c r="B1249" s="84"/>
      <c r="C1249" s="84"/>
      <c r="D1249" s="115"/>
      <c r="E1249" s="132" cm="1">
        <f t="array" ref="E1249">_xlfn.XLOOKUP(D1249,Tabela2[[#All],[SAP Code]],Tabela2[[#All],[Supplier Name]])</f>
        <v>0</v>
      </c>
      <c r="F1249" s="85"/>
      <c r="G1249" s="120">
        <v>0</v>
      </c>
      <c r="H1249" s="86"/>
      <c r="I1249" s="86">
        <v>0</v>
      </c>
      <c r="J1249" s="87">
        <f t="shared" si="48"/>
        <v>0</v>
      </c>
      <c r="K1249" s="87">
        <f t="shared" si="49"/>
        <v>0</v>
      </c>
      <c r="L1249" s="85"/>
      <c r="M1249" s="85"/>
      <c r="N1249" s="85"/>
      <c r="O1249" s="109"/>
      <c r="P1249" s="88" t="str">
        <f>IF(D:D&gt;800000000,_xlfn.XLOOKUP(B:B,DROPLIST!G:G,DROPLIST!H:H)&amp;RIGHT(C1249,3)&amp;"-"&amp;RIGHT(D1249,5),_xlfn.XLOOKUP(B:B,DROPLIST!G:G,DROPLIST!H:H)&amp;RIGHT(C1249,3)&amp;"-"&amp;_xlfn.XLOOKUP(D:D,Tabela2[SAP Code],Tabela2[Coluna1]))</f>
        <v>-</v>
      </c>
      <c r="Q1249" s="88" t="e">
        <f>_xlfn.XLOOKUP(B:B,DROPLIST!G:G,DROPLIST!H:H) &amp; RIGHT(C1249,3) &amp; "-" &amp; RIGHT(D1249,5) &amp; "-" &amp; IFERROR(LEFT(#REF!, FIND(" ",#REF!)-1),#REF!) &amp; "-" &amp; _xlfn.XLOOKUP(L:L,DROPLIST!D:D,DROPLIST!E:E)</f>
        <v>#REF!</v>
      </c>
      <c r="R1249" s="88" t="str">
        <f>IF(N:N&lt;&gt;"APROVADO","N/A",IF(IFERROR(_xlfn.XLOOKUP(P:P,PROJETOS!A:A,PROJETOS!A:A),"INSERIR ID DE PROJETO")="INSERIR ID DE PROJETO","INSERIR ID DE PROJETO","PROJETO INSERIDO"))</f>
        <v>N/A</v>
      </c>
    </row>
    <row r="1250" spans="1:18" ht="20.100000000000001" customHeight="1" thickTop="1" thickBot="1" x14ac:dyDescent="0.3">
      <c r="A1250" s="109"/>
      <c r="B1250" s="84"/>
      <c r="C1250" s="84"/>
      <c r="D1250" s="115"/>
      <c r="E1250" s="132" cm="1">
        <f t="array" ref="E1250">_xlfn.XLOOKUP(D1250,Tabela2[[#All],[SAP Code]],Tabela2[[#All],[Supplier Name]])</f>
        <v>0</v>
      </c>
      <c r="F1250" s="85"/>
      <c r="G1250" s="120">
        <v>0</v>
      </c>
      <c r="H1250" s="86"/>
      <c r="I1250" s="86">
        <v>0</v>
      </c>
      <c r="J1250" s="87">
        <f t="shared" si="48"/>
        <v>0</v>
      </c>
      <c r="K1250" s="87">
        <f t="shared" si="49"/>
        <v>0</v>
      </c>
      <c r="L1250" s="85"/>
      <c r="M1250" s="85"/>
      <c r="N1250" s="85"/>
      <c r="O1250" s="109"/>
      <c r="P1250" s="88" t="str">
        <f>IF(D:D&gt;800000000,_xlfn.XLOOKUP(B:B,DROPLIST!G:G,DROPLIST!H:H)&amp;RIGHT(C1250,3)&amp;"-"&amp;RIGHT(D1250,5),_xlfn.XLOOKUP(B:B,DROPLIST!G:G,DROPLIST!H:H)&amp;RIGHT(C1250,3)&amp;"-"&amp;_xlfn.XLOOKUP(D:D,Tabela2[SAP Code],Tabela2[Coluna1]))</f>
        <v>-</v>
      </c>
      <c r="Q1250" s="88" t="e">
        <f>_xlfn.XLOOKUP(B:B,DROPLIST!G:G,DROPLIST!H:H) &amp; RIGHT(C1250,3) &amp; "-" &amp; RIGHT(D1250,5) &amp; "-" &amp; IFERROR(LEFT(#REF!, FIND(" ",#REF!)-1),#REF!) &amp; "-" &amp; _xlfn.XLOOKUP(L:L,DROPLIST!D:D,DROPLIST!E:E)</f>
        <v>#REF!</v>
      </c>
      <c r="R1250" s="88" t="str">
        <f>IF(N:N&lt;&gt;"APROVADO","N/A",IF(IFERROR(_xlfn.XLOOKUP(P:P,PROJETOS!A:A,PROJETOS!A:A),"INSERIR ID DE PROJETO")="INSERIR ID DE PROJETO","INSERIR ID DE PROJETO","PROJETO INSERIDO"))</f>
        <v>N/A</v>
      </c>
    </row>
    <row r="1251" spans="1:18" ht="20.100000000000001" customHeight="1" thickTop="1" thickBot="1" x14ac:dyDescent="0.3">
      <c r="A1251" s="109"/>
      <c r="B1251" s="84"/>
      <c r="C1251" s="84"/>
      <c r="D1251" s="115"/>
      <c r="E1251" s="132" cm="1">
        <f t="array" ref="E1251">_xlfn.XLOOKUP(D1251,Tabela2[[#All],[SAP Code]],Tabela2[[#All],[Supplier Name]])</f>
        <v>0</v>
      </c>
      <c r="F1251" s="85"/>
      <c r="G1251" s="120">
        <v>0</v>
      </c>
      <c r="H1251" s="86"/>
      <c r="I1251" s="86">
        <v>0</v>
      </c>
      <c r="J1251" s="87">
        <f t="shared" si="48"/>
        <v>0</v>
      </c>
      <c r="K1251" s="87">
        <f t="shared" si="49"/>
        <v>0</v>
      </c>
      <c r="L1251" s="85"/>
      <c r="M1251" s="85"/>
      <c r="N1251" s="85"/>
      <c r="O1251" s="109"/>
      <c r="P1251" s="88" t="str">
        <f>IF(D:D&gt;800000000,_xlfn.XLOOKUP(B:B,DROPLIST!G:G,DROPLIST!H:H)&amp;RIGHT(C1251,3)&amp;"-"&amp;RIGHT(D1251,5),_xlfn.XLOOKUP(B:B,DROPLIST!G:G,DROPLIST!H:H)&amp;RIGHT(C1251,3)&amp;"-"&amp;_xlfn.XLOOKUP(D:D,Tabela2[SAP Code],Tabela2[Coluna1]))</f>
        <v>-</v>
      </c>
      <c r="Q1251" s="88" t="e">
        <f>_xlfn.XLOOKUP(B:B,DROPLIST!G:G,DROPLIST!H:H) &amp; RIGHT(C1251,3) &amp; "-" &amp; RIGHT(D1251,5) &amp; "-" &amp; IFERROR(LEFT(#REF!, FIND(" ",#REF!)-1),#REF!) &amp; "-" &amp; _xlfn.XLOOKUP(L:L,DROPLIST!D:D,DROPLIST!E:E)</f>
        <v>#REF!</v>
      </c>
      <c r="R1251" s="88" t="str">
        <f>IF(N:N&lt;&gt;"APROVADO","N/A",IF(IFERROR(_xlfn.XLOOKUP(P:P,PROJETOS!A:A,PROJETOS!A:A),"INSERIR ID DE PROJETO")="INSERIR ID DE PROJETO","INSERIR ID DE PROJETO","PROJETO INSERIDO"))</f>
        <v>N/A</v>
      </c>
    </row>
    <row r="1252" spans="1:18" ht="20.100000000000001" customHeight="1" thickTop="1" thickBot="1" x14ac:dyDescent="0.3">
      <c r="A1252" s="109"/>
      <c r="B1252" s="84"/>
      <c r="C1252" s="84"/>
      <c r="D1252" s="115"/>
      <c r="E1252" s="132" cm="1">
        <f t="array" ref="E1252">_xlfn.XLOOKUP(D1252,Tabela2[[#All],[SAP Code]],Tabela2[[#All],[Supplier Name]])</f>
        <v>0</v>
      </c>
      <c r="F1252" s="85"/>
      <c r="G1252" s="120">
        <v>0</v>
      </c>
      <c r="H1252" s="86"/>
      <c r="I1252" s="86">
        <v>0</v>
      </c>
      <c r="J1252" s="87">
        <f t="shared" si="48"/>
        <v>0</v>
      </c>
      <c r="K1252" s="87">
        <f t="shared" si="49"/>
        <v>0</v>
      </c>
      <c r="L1252" s="85"/>
      <c r="M1252" s="85"/>
      <c r="N1252" s="85"/>
      <c r="O1252" s="109"/>
      <c r="P1252" s="88" t="str">
        <f>IF(D:D&gt;800000000,_xlfn.XLOOKUP(B:B,DROPLIST!G:G,DROPLIST!H:H)&amp;RIGHT(C1252,3)&amp;"-"&amp;RIGHT(D1252,5),_xlfn.XLOOKUP(B:B,DROPLIST!G:G,DROPLIST!H:H)&amp;RIGHT(C1252,3)&amp;"-"&amp;_xlfn.XLOOKUP(D:D,Tabela2[SAP Code],Tabela2[Coluna1]))</f>
        <v>-</v>
      </c>
      <c r="Q1252" s="88" t="e">
        <f>_xlfn.XLOOKUP(B:B,DROPLIST!G:G,DROPLIST!H:H) &amp; RIGHT(C1252,3) &amp; "-" &amp; RIGHT(D1252,5) &amp; "-" &amp; IFERROR(LEFT(#REF!, FIND(" ",#REF!)-1),#REF!) &amp; "-" &amp; _xlfn.XLOOKUP(L:L,DROPLIST!D:D,DROPLIST!E:E)</f>
        <v>#REF!</v>
      </c>
      <c r="R1252" s="88" t="str">
        <f>IF(N:N&lt;&gt;"APROVADO","N/A",IF(IFERROR(_xlfn.XLOOKUP(P:P,PROJETOS!A:A,PROJETOS!A:A),"INSERIR ID DE PROJETO")="INSERIR ID DE PROJETO","INSERIR ID DE PROJETO","PROJETO INSERIDO"))</f>
        <v>N/A</v>
      </c>
    </row>
    <row r="1253" spans="1:18" ht="20.100000000000001" customHeight="1" thickTop="1" thickBot="1" x14ac:dyDescent="0.3">
      <c r="A1253" s="109"/>
      <c r="B1253" s="84"/>
      <c r="C1253" s="84"/>
      <c r="D1253" s="115"/>
      <c r="E1253" s="132" cm="1">
        <f t="array" ref="E1253">_xlfn.XLOOKUP(D1253,Tabela2[[#All],[SAP Code]],Tabela2[[#All],[Supplier Name]])</f>
        <v>0</v>
      </c>
      <c r="F1253" s="85"/>
      <c r="G1253" s="120">
        <v>0</v>
      </c>
      <c r="H1253" s="86"/>
      <c r="I1253" s="86">
        <v>0</v>
      </c>
      <c r="J1253" s="87">
        <f t="shared" si="48"/>
        <v>0</v>
      </c>
      <c r="K1253" s="87">
        <f t="shared" si="49"/>
        <v>0</v>
      </c>
      <c r="L1253" s="85"/>
      <c r="M1253" s="85"/>
      <c r="N1253" s="85"/>
      <c r="O1253" s="109"/>
      <c r="P1253" s="88" t="str">
        <f>IF(D:D&gt;800000000,_xlfn.XLOOKUP(B:B,DROPLIST!G:G,DROPLIST!H:H)&amp;RIGHT(C1253,3)&amp;"-"&amp;RIGHT(D1253,5),_xlfn.XLOOKUP(B:B,DROPLIST!G:G,DROPLIST!H:H)&amp;RIGHT(C1253,3)&amp;"-"&amp;_xlfn.XLOOKUP(D:D,Tabela2[SAP Code],Tabela2[Coluna1]))</f>
        <v>-</v>
      </c>
      <c r="Q1253" s="88" t="e">
        <f>_xlfn.XLOOKUP(B:B,DROPLIST!G:G,DROPLIST!H:H) &amp; RIGHT(C1253,3) &amp; "-" &amp; RIGHT(D1253,5) &amp; "-" &amp; IFERROR(LEFT(#REF!, FIND(" ",#REF!)-1),#REF!) &amp; "-" &amp; _xlfn.XLOOKUP(L:L,DROPLIST!D:D,DROPLIST!E:E)</f>
        <v>#REF!</v>
      </c>
      <c r="R1253" s="88" t="str">
        <f>IF(N:N&lt;&gt;"APROVADO","N/A",IF(IFERROR(_xlfn.XLOOKUP(P:P,PROJETOS!A:A,PROJETOS!A:A),"INSERIR ID DE PROJETO")="INSERIR ID DE PROJETO","INSERIR ID DE PROJETO","PROJETO INSERIDO"))</f>
        <v>N/A</v>
      </c>
    </row>
    <row r="1254" spans="1:18" ht="20.100000000000001" customHeight="1" thickTop="1" thickBot="1" x14ac:dyDescent="0.3">
      <c r="A1254" s="109"/>
      <c r="B1254" s="84"/>
      <c r="C1254" s="84"/>
      <c r="D1254" s="115"/>
      <c r="E1254" s="132" cm="1">
        <f t="array" ref="E1254">_xlfn.XLOOKUP(D1254,Tabela2[[#All],[SAP Code]],Tabela2[[#All],[Supplier Name]])</f>
        <v>0</v>
      </c>
      <c r="F1254" s="85"/>
      <c r="G1254" s="120">
        <v>0</v>
      </c>
      <c r="H1254" s="86"/>
      <c r="I1254" s="86">
        <v>0</v>
      </c>
      <c r="J1254" s="87">
        <f t="shared" si="48"/>
        <v>0</v>
      </c>
      <c r="K1254" s="87">
        <f t="shared" si="49"/>
        <v>0</v>
      </c>
      <c r="L1254" s="85"/>
      <c r="M1254" s="85"/>
      <c r="N1254" s="85"/>
      <c r="O1254" s="109"/>
      <c r="P1254" s="88" t="str">
        <f>IF(D:D&gt;800000000,_xlfn.XLOOKUP(B:B,DROPLIST!G:G,DROPLIST!H:H)&amp;RIGHT(C1254,3)&amp;"-"&amp;RIGHT(D1254,5),_xlfn.XLOOKUP(B:B,DROPLIST!G:G,DROPLIST!H:H)&amp;RIGHT(C1254,3)&amp;"-"&amp;_xlfn.XLOOKUP(D:D,Tabela2[SAP Code],Tabela2[Coluna1]))</f>
        <v>-</v>
      </c>
      <c r="Q1254" s="88" t="e">
        <f>_xlfn.XLOOKUP(B:B,DROPLIST!G:G,DROPLIST!H:H) &amp; RIGHT(C1254,3) &amp; "-" &amp; RIGHT(D1254,5) &amp; "-" &amp; IFERROR(LEFT(#REF!, FIND(" ",#REF!)-1),#REF!) &amp; "-" &amp; _xlfn.XLOOKUP(L:L,DROPLIST!D:D,DROPLIST!E:E)</f>
        <v>#REF!</v>
      </c>
      <c r="R1254" s="88" t="str">
        <f>IF(N:N&lt;&gt;"APROVADO","N/A",IF(IFERROR(_xlfn.XLOOKUP(P:P,PROJETOS!A:A,PROJETOS!A:A),"INSERIR ID DE PROJETO")="INSERIR ID DE PROJETO","INSERIR ID DE PROJETO","PROJETO INSERIDO"))</f>
        <v>N/A</v>
      </c>
    </row>
    <row r="1255" spans="1:18" ht="20.100000000000001" customHeight="1" thickTop="1" thickBot="1" x14ac:dyDescent="0.3">
      <c r="A1255" s="109"/>
      <c r="B1255" s="84"/>
      <c r="C1255" s="84"/>
      <c r="D1255" s="115"/>
      <c r="E1255" s="132" cm="1">
        <f t="array" ref="E1255">_xlfn.XLOOKUP(D1255,Tabela2[[#All],[SAP Code]],Tabela2[[#All],[Supplier Name]])</f>
        <v>0</v>
      </c>
      <c r="F1255" s="85"/>
      <c r="G1255" s="120">
        <v>0</v>
      </c>
      <c r="H1255" s="86"/>
      <c r="I1255" s="86">
        <v>0</v>
      </c>
      <c r="J1255" s="87">
        <f t="shared" si="48"/>
        <v>0</v>
      </c>
      <c r="K1255" s="87">
        <f t="shared" si="49"/>
        <v>0</v>
      </c>
      <c r="L1255" s="85"/>
      <c r="M1255" s="85"/>
      <c r="N1255" s="85"/>
      <c r="O1255" s="109"/>
      <c r="P1255" s="88" t="str">
        <f>IF(D:D&gt;800000000,_xlfn.XLOOKUP(B:B,DROPLIST!G:G,DROPLIST!H:H)&amp;RIGHT(C1255,3)&amp;"-"&amp;RIGHT(D1255,5),_xlfn.XLOOKUP(B:B,DROPLIST!G:G,DROPLIST!H:H)&amp;RIGHT(C1255,3)&amp;"-"&amp;_xlfn.XLOOKUP(D:D,Tabela2[SAP Code],Tabela2[Coluna1]))</f>
        <v>-</v>
      </c>
      <c r="Q1255" s="88" t="e">
        <f>_xlfn.XLOOKUP(B:B,DROPLIST!G:G,DROPLIST!H:H) &amp; RIGHT(C1255,3) &amp; "-" &amp; RIGHT(D1255,5) &amp; "-" &amp; IFERROR(LEFT(#REF!, FIND(" ",#REF!)-1),#REF!) &amp; "-" &amp; _xlfn.XLOOKUP(L:L,DROPLIST!D:D,DROPLIST!E:E)</f>
        <v>#REF!</v>
      </c>
      <c r="R1255" s="88" t="str">
        <f>IF(N:N&lt;&gt;"APROVADO","N/A",IF(IFERROR(_xlfn.XLOOKUP(P:P,PROJETOS!A:A,PROJETOS!A:A),"INSERIR ID DE PROJETO")="INSERIR ID DE PROJETO","INSERIR ID DE PROJETO","PROJETO INSERIDO"))</f>
        <v>N/A</v>
      </c>
    </row>
    <row r="1256" spans="1:18" ht="20.100000000000001" customHeight="1" thickTop="1" thickBot="1" x14ac:dyDescent="0.3">
      <c r="A1256" s="109"/>
      <c r="B1256" s="84"/>
      <c r="C1256" s="84"/>
      <c r="D1256" s="115"/>
      <c r="E1256" s="132" cm="1">
        <f t="array" ref="E1256">_xlfn.XLOOKUP(D1256,Tabela2[[#All],[SAP Code]],Tabela2[[#All],[Supplier Name]])</f>
        <v>0</v>
      </c>
      <c r="F1256" s="85"/>
      <c r="G1256" s="120">
        <v>0</v>
      </c>
      <c r="H1256" s="86"/>
      <c r="I1256" s="86">
        <v>0</v>
      </c>
      <c r="J1256" s="87">
        <f t="shared" si="48"/>
        <v>0</v>
      </c>
      <c r="K1256" s="87">
        <f t="shared" si="49"/>
        <v>0</v>
      </c>
      <c r="L1256" s="85"/>
      <c r="M1256" s="85"/>
      <c r="N1256" s="85"/>
      <c r="O1256" s="109"/>
      <c r="P1256" s="88" t="str">
        <f>IF(D:D&gt;800000000,_xlfn.XLOOKUP(B:B,DROPLIST!G:G,DROPLIST!H:H)&amp;RIGHT(C1256,3)&amp;"-"&amp;RIGHT(D1256,5),_xlfn.XLOOKUP(B:B,DROPLIST!G:G,DROPLIST!H:H)&amp;RIGHT(C1256,3)&amp;"-"&amp;_xlfn.XLOOKUP(D:D,Tabela2[SAP Code],Tabela2[Coluna1]))</f>
        <v>-</v>
      </c>
      <c r="Q1256" s="88" t="e">
        <f>_xlfn.XLOOKUP(B:B,DROPLIST!G:G,DROPLIST!H:H) &amp; RIGHT(C1256,3) &amp; "-" &amp; RIGHT(D1256,5) &amp; "-" &amp; IFERROR(LEFT(#REF!, FIND(" ",#REF!)-1),#REF!) &amp; "-" &amp; _xlfn.XLOOKUP(L:L,DROPLIST!D:D,DROPLIST!E:E)</f>
        <v>#REF!</v>
      </c>
      <c r="R1256" s="88" t="str">
        <f>IF(N:N&lt;&gt;"APROVADO","N/A",IF(IFERROR(_xlfn.XLOOKUP(P:P,PROJETOS!A:A,PROJETOS!A:A),"INSERIR ID DE PROJETO")="INSERIR ID DE PROJETO","INSERIR ID DE PROJETO","PROJETO INSERIDO"))</f>
        <v>N/A</v>
      </c>
    </row>
    <row r="1257" spans="1:18" ht="20.100000000000001" customHeight="1" thickTop="1" thickBot="1" x14ac:dyDescent="0.3">
      <c r="A1257" s="109"/>
      <c r="B1257" s="84"/>
      <c r="C1257" s="84"/>
      <c r="D1257" s="115"/>
      <c r="E1257" s="132" cm="1">
        <f t="array" ref="E1257">_xlfn.XLOOKUP(D1257,Tabela2[[#All],[SAP Code]],Tabela2[[#All],[Supplier Name]])</f>
        <v>0</v>
      </c>
      <c r="F1257" s="85"/>
      <c r="G1257" s="120">
        <v>0</v>
      </c>
      <c r="H1257" s="86"/>
      <c r="I1257" s="86">
        <v>0</v>
      </c>
      <c r="J1257" s="87">
        <f t="shared" si="48"/>
        <v>0</v>
      </c>
      <c r="K1257" s="87">
        <f t="shared" si="49"/>
        <v>0</v>
      </c>
      <c r="L1257" s="85"/>
      <c r="M1257" s="85"/>
      <c r="N1257" s="85"/>
      <c r="O1257" s="109"/>
      <c r="P1257" s="88" t="str">
        <f>IF(D:D&gt;800000000,_xlfn.XLOOKUP(B:B,DROPLIST!G:G,DROPLIST!H:H)&amp;RIGHT(C1257,3)&amp;"-"&amp;RIGHT(D1257,5),_xlfn.XLOOKUP(B:B,DROPLIST!G:G,DROPLIST!H:H)&amp;RIGHT(C1257,3)&amp;"-"&amp;_xlfn.XLOOKUP(D:D,Tabela2[SAP Code],Tabela2[Coluna1]))</f>
        <v>-</v>
      </c>
      <c r="Q1257" s="88" t="e">
        <f>_xlfn.XLOOKUP(B:B,DROPLIST!G:G,DROPLIST!H:H) &amp; RIGHT(C1257,3) &amp; "-" &amp; RIGHT(D1257,5) &amp; "-" &amp; IFERROR(LEFT(#REF!, FIND(" ",#REF!)-1),#REF!) &amp; "-" &amp; _xlfn.XLOOKUP(L:L,DROPLIST!D:D,DROPLIST!E:E)</f>
        <v>#REF!</v>
      </c>
      <c r="R1257" s="88" t="str">
        <f>IF(N:N&lt;&gt;"APROVADO","N/A",IF(IFERROR(_xlfn.XLOOKUP(P:P,PROJETOS!A:A,PROJETOS!A:A),"INSERIR ID DE PROJETO")="INSERIR ID DE PROJETO","INSERIR ID DE PROJETO","PROJETO INSERIDO"))</f>
        <v>N/A</v>
      </c>
    </row>
    <row r="1258" spans="1:18" ht="20.100000000000001" customHeight="1" thickTop="1" thickBot="1" x14ac:dyDescent="0.3">
      <c r="A1258" s="109"/>
      <c r="B1258" s="84"/>
      <c r="C1258" s="84"/>
      <c r="D1258" s="115"/>
      <c r="E1258" s="132" cm="1">
        <f t="array" ref="E1258">_xlfn.XLOOKUP(D1258,Tabela2[[#All],[SAP Code]],Tabela2[[#All],[Supplier Name]])</f>
        <v>0</v>
      </c>
      <c r="F1258" s="85"/>
      <c r="G1258" s="120">
        <v>0</v>
      </c>
      <c r="H1258" s="86"/>
      <c r="I1258" s="86">
        <v>0</v>
      </c>
      <c r="J1258" s="87">
        <f t="shared" si="48"/>
        <v>0</v>
      </c>
      <c r="K1258" s="87">
        <f t="shared" si="49"/>
        <v>0</v>
      </c>
      <c r="L1258" s="85"/>
      <c r="M1258" s="85"/>
      <c r="N1258" s="85"/>
      <c r="O1258" s="109"/>
      <c r="P1258" s="88" t="str">
        <f>IF(D:D&gt;800000000,_xlfn.XLOOKUP(B:B,DROPLIST!G:G,DROPLIST!H:H)&amp;RIGHT(C1258,3)&amp;"-"&amp;RIGHT(D1258,5),_xlfn.XLOOKUP(B:B,DROPLIST!G:G,DROPLIST!H:H)&amp;RIGHT(C1258,3)&amp;"-"&amp;_xlfn.XLOOKUP(D:D,Tabela2[SAP Code],Tabela2[Coluna1]))</f>
        <v>-</v>
      </c>
      <c r="Q1258" s="88" t="e">
        <f>_xlfn.XLOOKUP(B:B,DROPLIST!G:G,DROPLIST!H:H) &amp; RIGHT(C1258,3) &amp; "-" &amp; RIGHT(D1258,5) &amp; "-" &amp; IFERROR(LEFT(#REF!, FIND(" ",#REF!)-1),#REF!) &amp; "-" &amp; _xlfn.XLOOKUP(L:L,DROPLIST!D:D,DROPLIST!E:E)</f>
        <v>#REF!</v>
      </c>
      <c r="R1258" s="88" t="str">
        <f>IF(N:N&lt;&gt;"APROVADO","N/A",IF(IFERROR(_xlfn.XLOOKUP(P:P,PROJETOS!A:A,PROJETOS!A:A),"INSERIR ID DE PROJETO")="INSERIR ID DE PROJETO","INSERIR ID DE PROJETO","PROJETO INSERIDO"))</f>
        <v>N/A</v>
      </c>
    </row>
    <row r="1259" spans="1:18" ht="20.100000000000001" customHeight="1" thickTop="1" thickBot="1" x14ac:dyDescent="0.3">
      <c r="A1259" s="109"/>
      <c r="B1259" s="84"/>
      <c r="C1259" s="84"/>
      <c r="D1259" s="115"/>
      <c r="E1259" s="132" cm="1">
        <f t="array" ref="E1259">_xlfn.XLOOKUP(D1259,Tabela2[[#All],[SAP Code]],Tabela2[[#All],[Supplier Name]])</f>
        <v>0</v>
      </c>
      <c r="F1259" s="85"/>
      <c r="G1259" s="120">
        <v>0</v>
      </c>
      <c r="H1259" s="86"/>
      <c r="I1259" s="86">
        <v>0</v>
      </c>
      <c r="J1259" s="87">
        <f t="shared" si="48"/>
        <v>0</v>
      </c>
      <c r="K1259" s="87">
        <f t="shared" si="49"/>
        <v>0</v>
      </c>
      <c r="L1259" s="85"/>
      <c r="M1259" s="85"/>
      <c r="N1259" s="85"/>
      <c r="O1259" s="109"/>
      <c r="P1259" s="88" t="str">
        <f>IF(D:D&gt;800000000,_xlfn.XLOOKUP(B:B,DROPLIST!G:G,DROPLIST!H:H)&amp;RIGHT(C1259,3)&amp;"-"&amp;RIGHT(D1259,5),_xlfn.XLOOKUP(B:B,DROPLIST!G:G,DROPLIST!H:H)&amp;RIGHT(C1259,3)&amp;"-"&amp;_xlfn.XLOOKUP(D:D,Tabela2[SAP Code],Tabela2[Coluna1]))</f>
        <v>-</v>
      </c>
      <c r="Q1259" s="88" t="e">
        <f>_xlfn.XLOOKUP(B:B,DROPLIST!G:G,DROPLIST!H:H) &amp; RIGHT(C1259,3) &amp; "-" &amp; RIGHT(D1259,5) &amp; "-" &amp; IFERROR(LEFT(#REF!, FIND(" ",#REF!)-1),#REF!) &amp; "-" &amp; _xlfn.XLOOKUP(L:L,DROPLIST!D:D,DROPLIST!E:E)</f>
        <v>#REF!</v>
      </c>
      <c r="R1259" s="88" t="str">
        <f>IF(N:N&lt;&gt;"APROVADO","N/A",IF(IFERROR(_xlfn.XLOOKUP(P:P,PROJETOS!A:A,PROJETOS!A:A),"INSERIR ID DE PROJETO")="INSERIR ID DE PROJETO","INSERIR ID DE PROJETO","PROJETO INSERIDO"))</f>
        <v>N/A</v>
      </c>
    </row>
    <row r="1260" spans="1:18" ht="20.100000000000001" customHeight="1" thickTop="1" thickBot="1" x14ac:dyDescent="0.3">
      <c r="A1260" s="109"/>
      <c r="B1260" s="84"/>
      <c r="C1260" s="84"/>
      <c r="D1260" s="115"/>
      <c r="E1260" s="132" cm="1">
        <f t="array" ref="E1260">_xlfn.XLOOKUP(D1260,Tabela2[[#All],[SAP Code]],Tabela2[[#All],[Supplier Name]])</f>
        <v>0</v>
      </c>
      <c r="F1260" s="85"/>
      <c r="G1260" s="120">
        <v>0</v>
      </c>
      <c r="H1260" s="86"/>
      <c r="I1260" s="86">
        <v>0</v>
      </c>
      <c r="J1260" s="87">
        <f t="shared" si="48"/>
        <v>0</v>
      </c>
      <c r="K1260" s="87">
        <f t="shared" si="49"/>
        <v>0</v>
      </c>
      <c r="L1260" s="85"/>
      <c r="M1260" s="85"/>
      <c r="N1260" s="85"/>
      <c r="O1260" s="109"/>
      <c r="P1260" s="88" t="str">
        <f>IF(D:D&gt;800000000,_xlfn.XLOOKUP(B:B,DROPLIST!G:G,DROPLIST!H:H)&amp;RIGHT(C1260,3)&amp;"-"&amp;RIGHT(D1260,5),_xlfn.XLOOKUP(B:B,DROPLIST!G:G,DROPLIST!H:H)&amp;RIGHT(C1260,3)&amp;"-"&amp;_xlfn.XLOOKUP(D:D,Tabela2[SAP Code],Tabela2[Coluna1]))</f>
        <v>-</v>
      </c>
      <c r="Q1260" s="88" t="e">
        <f>_xlfn.XLOOKUP(B:B,DROPLIST!G:G,DROPLIST!H:H) &amp; RIGHT(C1260,3) &amp; "-" &amp; RIGHT(D1260,5) &amp; "-" &amp; IFERROR(LEFT(#REF!, FIND(" ",#REF!)-1),#REF!) &amp; "-" &amp; _xlfn.XLOOKUP(L:L,DROPLIST!D:D,DROPLIST!E:E)</f>
        <v>#REF!</v>
      </c>
      <c r="R1260" s="88" t="str">
        <f>IF(N:N&lt;&gt;"APROVADO","N/A",IF(IFERROR(_xlfn.XLOOKUP(P:P,PROJETOS!A:A,PROJETOS!A:A),"INSERIR ID DE PROJETO")="INSERIR ID DE PROJETO","INSERIR ID DE PROJETO","PROJETO INSERIDO"))</f>
        <v>N/A</v>
      </c>
    </row>
    <row r="1261" spans="1:18" ht="20.100000000000001" customHeight="1" thickTop="1" thickBot="1" x14ac:dyDescent="0.3">
      <c r="A1261" s="109"/>
      <c r="B1261" s="84"/>
      <c r="C1261" s="84"/>
      <c r="D1261" s="115"/>
      <c r="E1261" s="132" cm="1">
        <f t="array" ref="E1261">_xlfn.XLOOKUP(D1261,Tabela2[[#All],[SAP Code]],Tabela2[[#All],[Supplier Name]])</f>
        <v>0</v>
      </c>
      <c r="F1261" s="85"/>
      <c r="G1261" s="120">
        <v>0</v>
      </c>
      <c r="H1261" s="86"/>
      <c r="I1261" s="86">
        <v>0</v>
      </c>
      <c r="J1261" s="87">
        <f t="shared" si="48"/>
        <v>0</v>
      </c>
      <c r="K1261" s="87">
        <f t="shared" si="49"/>
        <v>0</v>
      </c>
      <c r="L1261" s="85"/>
      <c r="M1261" s="85"/>
      <c r="N1261" s="85"/>
      <c r="O1261" s="109"/>
      <c r="P1261" s="88" t="str">
        <f>IF(D:D&gt;800000000,_xlfn.XLOOKUP(B:B,DROPLIST!G:G,DROPLIST!H:H)&amp;RIGHT(C1261,3)&amp;"-"&amp;RIGHT(D1261,5),_xlfn.XLOOKUP(B:B,DROPLIST!G:G,DROPLIST!H:H)&amp;RIGHT(C1261,3)&amp;"-"&amp;_xlfn.XLOOKUP(D:D,Tabela2[SAP Code],Tabela2[Coluna1]))</f>
        <v>-</v>
      </c>
      <c r="Q1261" s="88" t="e">
        <f>_xlfn.XLOOKUP(B:B,DROPLIST!G:G,DROPLIST!H:H) &amp; RIGHT(C1261,3) &amp; "-" &amp; RIGHT(D1261,5) &amp; "-" &amp; IFERROR(LEFT(#REF!, FIND(" ",#REF!)-1),#REF!) &amp; "-" &amp; _xlfn.XLOOKUP(L:L,DROPLIST!D:D,DROPLIST!E:E)</f>
        <v>#REF!</v>
      </c>
      <c r="R1261" s="88" t="str">
        <f>IF(N:N&lt;&gt;"APROVADO","N/A",IF(IFERROR(_xlfn.XLOOKUP(P:P,PROJETOS!A:A,PROJETOS!A:A),"INSERIR ID DE PROJETO")="INSERIR ID DE PROJETO","INSERIR ID DE PROJETO","PROJETO INSERIDO"))</f>
        <v>N/A</v>
      </c>
    </row>
    <row r="1262" spans="1:18" ht="20.100000000000001" customHeight="1" thickTop="1" thickBot="1" x14ac:dyDescent="0.3">
      <c r="A1262" s="109"/>
      <c r="B1262" s="84"/>
      <c r="C1262" s="84"/>
      <c r="D1262" s="115"/>
      <c r="E1262" s="132" cm="1">
        <f t="array" ref="E1262">_xlfn.XLOOKUP(D1262,Tabela2[[#All],[SAP Code]],Tabela2[[#All],[Supplier Name]])</f>
        <v>0</v>
      </c>
      <c r="F1262" s="85"/>
      <c r="G1262" s="120">
        <v>0</v>
      </c>
      <c r="H1262" s="86"/>
      <c r="I1262" s="86">
        <v>0</v>
      </c>
      <c r="J1262" s="87">
        <f t="shared" si="48"/>
        <v>0</v>
      </c>
      <c r="K1262" s="87">
        <f t="shared" si="49"/>
        <v>0</v>
      </c>
      <c r="L1262" s="85"/>
      <c r="M1262" s="85"/>
      <c r="N1262" s="85"/>
      <c r="O1262" s="109"/>
      <c r="P1262" s="88" t="str">
        <f>IF(D:D&gt;800000000,_xlfn.XLOOKUP(B:B,DROPLIST!G:G,DROPLIST!H:H)&amp;RIGHT(C1262,3)&amp;"-"&amp;RIGHT(D1262,5),_xlfn.XLOOKUP(B:B,DROPLIST!G:G,DROPLIST!H:H)&amp;RIGHT(C1262,3)&amp;"-"&amp;_xlfn.XLOOKUP(D:D,Tabela2[SAP Code],Tabela2[Coluna1]))</f>
        <v>-</v>
      </c>
      <c r="Q1262" s="88" t="e">
        <f>_xlfn.XLOOKUP(B:B,DROPLIST!G:G,DROPLIST!H:H) &amp; RIGHT(C1262,3) &amp; "-" &amp; RIGHT(D1262,5) &amp; "-" &amp; IFERROR(LEFT(#REF!, FIND(" ",#REF!)-1),#REF!) &amp; "-" &amp; _xlfn.XLOOKUP(L:L,DROPLIST!D:D,DROPLIST!E:E)</f>
        <v>#REF!</v>
      </c>
      <c r="R1262" s="88" t="str">
        <f>IF(N:N&lt;&gt;"APROVADO","N/A",IF(IFERROR(_xlfn.XLOOKUP(P:P,PROJETOS!A:A,PROJETOS!A:A),"INSERIR ID DE PROJETO")="INSERIR ID DE PROJETO","INSERIR ID DE PROJETO","PROJETO INSERIDO"))</f>
        <v>N/A</v>
      </c>
    </row>
    <row r="1263" spans="1:18" ht="20.100000000000001" customHeight="1" thickTop="1" thickBot="1" x14ac:dyDescent="0.3">
      <c r="A1263" s="109"/>
      <c r="B1263" s="84"/>
      <c r="C1263" s="84"/>
      <c r="D1263" s="115"/>
      <c r="E1263" s="132" cm="1">
        <f t="array" ref="E1263">_xlfn.XLOOKUP(D1263,Tabela2[[#All],[SAP Code]],Tabela2[[#All],[Supplier Name]])</f>
        <v>0</v>
      </c>
      <c r="F1263" s="85"/>
      <c r="G1263" s="120">
        <v>0</v>
      </c>
      <c r="H1263" s="86"/>
      <c r="I1263" s="86">
        <v>0</v>
      </c>
      <c r="J1263" s="87">
        <f t="shared" si="48"/>
        <v>0</v>
      </c>
      <c r="K1263" s="87">
        <f t="shared" si="49"/>
        <v>0</v>
      </c>
      <c r="L1263" s="85"/>
      <c r="M1263" s="85"/>
      <c r="N1263" s="85"/>
      <c r="O1263" s="109"/>
      <c r="P1263" s="88" t="str">
        <f>IF(D:D&gt;800000000,_xlfn.XLOOKUP(B:B,DROPLIST!G:G,DROPLIST!H:H)&amp;RIGHT(C1263,3)&amp;"-"&amp;RIGHT(D1263,5),_xlfn.XLOOKUP(B:B,DROPLIST!G:G,DROPLIST!H:H)&amp;RIGHT(C1263,3)&amp;"-"&amp;_xlfn.XLOOKUP(D:D,Tabela2[SAP Code],Tabela2[Coluna1]))</f>
        <v>-</v>
      </c>
      <c r="Q1263" s="88" t="e">
        <f>_xlfn.XLOOKUP(B:B,DROPLIST!G:G,DROPLIST!H:H) &amp; RIGHT(C1263,3) &amp; "-" &amp; RIGHT(D1263,5) &amp; "-" &amp; IFERROR(LEFT(#REF!, FIND(" ",#REF!)-1),#REF!) &amp; "-" &amp; _xlfn.XLOOKUP(L:L,DROPLIST!D:D,DROPLIST!E:E)</f>
        <v>#REF!</v>
      </c>
      <c r="R1263" s="88" t="str">
        <f>IF(N:N&lt;&gt;"APROVADO","N/A",IF(IFERROR(_xlfn.XLOOKUP(P:P,PROJETOS!A:A,PROJETOS!A:A),"INSERIR ID DE PROJETO")="INSERIR ID DE PROJETO","INSERIR ID DE PROJETO","PROJETO INSERIDO"))</f>
        <v>N/A</v>
      </c>
    </row>
    <row r="1264" spans="1:18" ht="20.100000000000001" customHeight="1" thickTop="1" thickBot="1" x14ac:dyDescent="0.3">
      <c r="A1264" s="109"/>
      <c r="B1264" s="84"/>
      <c r="C1264" s="84"/>
      <c r="D1264" s="115"/>
      <c r="E1264" s="132" cm="1">
        <f t="array" ref="E1264">_xlfn.XLOOKUP(D1264,Tabela2[[#All],[SAP Code]],Tabela2[[#All],[Supplier Name]])</f>
        <v>0</v>
      </c>
      <c r="F1264" s="85"/>
      <c r="G1264" s="120">
        <v>0</v>
      </c>
      <c r="H1264" s="86"/>
      <c r="I1264" s="86">
        <v>0</v>
      </c>
      <c r="J1264" s="87">
        <f t="shared" si="48"/>
        <v>0</v>
      </c>
      <c r="K1264" s="87">
        <f t="shared" si="49"/>
        <v>0</v>
      </c>
      <c r="L1264" s="85"/>
      <c r="M1264" s="85"/>
      <c r="N1264" s="85"/>
      <c r="O1264" s="109"/>
      <c r="P1264" s="88" t="str">
        <f>IF(D:D&gt;800000000,_xlfn.XLOOKUP(B:B,DROPLIST!G:G,DROPLIST!H:H)&amp;RIGHT(C1264,3)&amp;"-"&amp;RIGHT(D1264,5),_xlfn.XLOOKUP(B:B,DROPLIST!G:G,DROPLIST!H:H)&amp;RIGHT(C1264,3)&amp;"-"&amp;_xlfn.XLOOKUP(D:D,Tabela2[SAP Code],Tabela2[Coluna1]))</f>
        <v>-</v>
      </c>
      <c r="Q1264" s="88" t="e">
        <f>_xlfn.XLOOKUP(B:B,DROPLIST!G:G,DROPLIST!H:H) &amp; RIGHT(C1264,3) &amp; "-" &amp; RIGHT(D1264,5) &amp; "-" &amp; IFERROR(LEFT(#REF!, FIND(" ",#REF!)-1),#REF!) &amp; "-" &amp; _xlfn.XLOOKUP(L:L,DROPLIST!D:D,DROPLIST!E:E)</f>
        <v>#REF!</v>
      </c>
      <c r="R1264" s="88" t="str">
        <f>IF(N:N&lt;&gt;"APROVADO","N/A",IF(IFERROR(_xlfn.XLOOKUP(P:P,PROJETOS!A:A,PROJETOS!A:A),"INSERIR ID DE PROJETO")="INSERIR ID DE PROJETO","INSERIR ID DE PROJETO","PROJETO INSERIDO"))</f>
        <v>N/A</v>
      </c>
    </row>
    <row r="1265" spans="1:18" ht="20.100000000000001" customHeight="1" thickTop="1" thickBot="1" x14ac:dyDescent="0.3">
      <c r="A1265" s="109"/>
      <c r="B1265" s="84"/>
      <c r="C1265" s="84"/>
      <c r="D1265" s="115"/>
      <c r="E1265" s="132" cm="1">
        <f t="array" ref="E1265">_xlfn.XLOOKUP(D1265,Tabela2[[#All],[SAP Code]],Tabela2[[#All],[Supplier Name]])</f>
        <v>0</v>
      </c>
      <c r="F1265" s="85"/>
      <c r="G1265" s="120">
        <v>0</v>
      </c>
      <c r="H1265" s="86"/>
      <c r="I1265" s="86">
        <v>0</v>
      </c>
      <c r="J1265" s="87">
        <f t="shared" si="48"/>
        <v>0</v>
      </c>
      <c r="K1265" s="87">
        <f t="shared" si="49"/>
        <v>0</v>
      </c>
      <c r="L1265" s="85"/>
      <c r="M1265" s="85"/>
      <c r="N1265" s="85"/>
      <c r="O1265" s="109"/>
      <c r="P1265" s="88" t="str">
        <f>IF(D:D&gt;800000000,_xlfn.XLOOKUP(B:B,DROPLIST!G:G,DROPLIST!H:H)&amp;RIGHT(C1265,3)&amp;"-"&amp;RIGHT(D1265,5),_xlfn.XLOOKUP(B:B,DROPLIST!G:G,DROPLIST!H:H)&amp;RIGHT(C1265,3)&amp;"-"&amp;_xlfn.XLOOKUP(D:D,Tabela2[SAP Code],Tabela2[Coluna1]))</f>
        <v>-</v>
      </c>
      <c r="Q1265" s="88" t="e">
        <f>_xlfn.XLOOKUP(B:B,DROPLIST!G:G,DROPLIST!H:H) &amp; RIGHT(C1265,3) &amp; "-" &amp; RIGHT(D1265,5) &amp; "-" &amp; IFERROR(LEFT(#REF!, FIND(" ",#REF!)-1),#REF!) &amp; "-" &amp; _xlfn.XLOOKUP(L:L,DROPLIST!D:D,DROPLIST!E:E)</f>
        <v>#REF!</v>
      </c>
      <c r="R1265" s="88" t="str">
        <f>IF(N:N&lt;&gt;"APROVADO","N/A",IF(IFERROR(_xlfn.XLOOKUP(P:P,PROJETOS!A:A,PROJETOS!A:A),"INSERIR ID DE PROJETO")="INSERIR ID DE PROJETO","INSERIR ID DE PROJETO","PROJETO INSERIDO"))</f>
        <v>N/A</v>
      </c>
    </row>
    <row r="1266" spans="1:18" ht="20.100000000000001" customHeight="1" thickTop="1" thickBot="1" x14ac:dyDescent="0.3">
      <c r="A1266" s="109"/>
      <c r="B1266" s="84"/>
      <c r="C1266" s="84"/>
      <c r="D1266" s="115"/>
      <c r="E1266" s="132" cm="1">
        <f t="array" ref="E1266">_xlfn.XLOOKUP(D1266,Tabela2[[#All],[SAP Code]],Tabela2[[#All],[Supplier Name]])</f>
        <v>0</v>
      </c>
      <c r="F1266" s="85"/>
      <c r="G1266" s="120">
        <v>0</v>
      </c>
      <c r="H1266" s="86"/>
      <c r="I1266" s="86">
        <v>0</v>
      </c>
      <c r="J1266" s="87">
        <f t="shared" si="48"/>
        <v>0</v>
      </c>
      <c r="K1266" s="87">
        <f t="shared" si="49"/>
        <v>0</v>
      </c>
      <c r="L1266" s="85"/>
      <c r="M1266" s="85"/>
      <c r="N1266" s="85"/>
      <c r="O1266" s="109"/>
      <c r="P1266" s="88" t="str">
        <f>IF(D:D&gt;800000000,_xlfn.XLOOKUP(B:B,DROPLIST!G:G,DROPLIST!H:H)&amp;RIGHT(C1266,3)&amp;"-"&amp;RIGHT(D1266,5),_xlfn.XLOOKUP(B:B,DROPLIST!G:G,DROPLIST!H:H)&amp;RIGHT(C1266,3)&amp;"-"&amp;_xlfn.XLOOKUP(D:D,Tabela2[SAP Code],Tabela2[Coluna1]))</f>
        <v>-</v>
      </c>
      <c r="Q1266" s="88" t="e">
        <f>_xlfn.XLOOKUP(B:B,DROPLIST!G:G,DROPLIST!H:H) &amp; RIGHT(C1266,3) &amp; "-" &amp; RIGHT(D1266,5) &amp; "-" &amp; IFERROR(LEFT(#REF!, FIND(" ",#REF!)-1),#REF!) &amp; "-" &amp; _xlfn.XLOOKUP(L:L,DROPLIST!D:D,DROPLIST!E:E)</f>
        <v>#REF!</v>
      </c>
      <c r="R1266" s="88" t="str">
        <f>IF(N:N&lt;&gt;"APROVADO","N/A",IF(IFERROR(_xlfn.XLOOKUP(P:P,PROJETOS!A:A,PROJETOS!A:A),"INSERIR ID DE PROJETO")="INSERIR ID DE PROJETO","INSERIR ID DE PROJETO","PROJETO INSERIDO"))</f>
        <v>N/A</v>
      </c>
    </row>
    <row r="1267" spans="1:18" ht="20.100000000000001" customHeight="1" thickTop="1" thickBot="1" x14ac:dyDescent="0.3">
      <c r="A1267" s="109"/>
      <c r="B1267" s="84"/>
      <c r="C1267" s="84"/>
      <c r="D1267" s="115"/>
      <c r="E1267" s="132" cm="1">
        <f t="array" ref="E1267">_xlfn.XLOOKUP(D1267,Tabela2[[#All],[SAP Code]],Tabela2[[#All],[Supplier Name]])</f>
        <v>0</v>
      </c>
      <c r="F1267" s="85"/>
      <c r="G1267" s="120">
        <v>0</v>
      </c>
      <c r="H1267" s="86"/>
      <c r="I1267" s="86">
        <v>0</v>
      </c>
      <c r="J1267" s="87">
        <f t="shared" si="48"/>
        <v>0</v>
      </c>
      <c r="K1267" s="87">
        <f t="shared" si="49"/>
        <v>0</v>
      </c>
      <c r="L1267" s="85"/>
      <c r="M1267" s="85"/>
      <c r="N1267" s="85"/>
      <c r="O1267" s="109"/>
      <c r="P1267" s="88" t="str">
        <f>IF(D:D&gt;800000000,_xlfn.XLOOKUP(B:B,DROPLIST!G:G,DROPLIST!H:H)&amp;RIGHT(C1267,3)&amp;"-"&amp;RIGHT(D1267,5),_xlfn.XLOOKUP(B:B,DROPLIST!G:G,DROPLIST!H:H)&amp;RIGHT(C1267,3)&amp;"-"&amp;_xlfn.XLOOKUP(D:D,Tabela2[SAP Code],Tabela2[Coluna1]))</f>
        <v>-</v>
      </c>
      <c r="Q1267" s="88" t="e">
        <f>_xlfn.XLOOKUP(B:B,DROPLIST!G:G,DROPLIST!H:H) &amp; RIGHT(C1267,3) &amp; "-" &amp; RIGHT(D1267,5) &amp; "-" &amp; IFERROR(LEFT(#REF!, FIND(" ",#REF!)-1),#REF!) &amp; "-" &amp; _xlfn.XLOOKUP(L:L,DROPLIST!D:D,DROPLIST!E:E)</f>
        <v>#REF!</v>
      </c>
      <c r="R1267" s="88" t="str">
        <f>IF(N:N&lt;&gt;"APROVADO","N/A",IF(IFERROR(_xlfn.XLOOKUP(P:P,PROJETOS!A:A,PROJETOS!A:A),"INSERIR ID DE PROJETO")="INSERIR ID DE PROJETO","INSERIR ID DE PROJETO","PROJETO INSERIDO"))</f>
        <v>N/A</v>
      </c>
    </row>
    <row r="1268" spans="1:18" ht="20.100000000000001" customHeight="1" thickTop="1" thickBot="1" x14ac:dyDescent="0.3">
      <c r="A1268" s="109"/>
      <c r="B1268" s="84"/>
      <c r="C1268" s="84"/>
      <c r="D1268" s="115"/>
      <c r="E1268" s="132" cm="1">
        <f t="array" ref="E1268">_xlfn.XLOOKUP(D1268,Tabela2[[#All],[SAP Code]],Tabela2[[#All],[Supplier Name]])</f>
        <v>0</v>
      </c>
      <c r="F1268" s="85"/>
      <c r="G1268" s="120">
        <v>0</v>
      </c>
      <c r="H1268" s="86"/>
      <c r="I1268" s="86">
        <v>0</v>
      </c>
      <c r="J1268" s="87">
        <f t="shared" si="48"/>
        <v>0</v>
      </c>
      <c r="K1268" s="87">
        <f t="shared" si="49"/>
        <v>0</v>
      </c>
      <c r="L1268" s="85"/>
      <c r="M1268" s="85"/>
      <c r="N1268" s="85"/>
      <c r="O1268" s="109"/>
      <c r="P1268" s="88" t="str">
        <f>IF(D:D&gt;800000000,_xlfn.XLOOKUP(B:B,DROPLIST!G:G,DROPLIST!H:H)&amp;RIGHT(C1268,3)&amp;"-"&amp;RIGHT(D1268,5),_xlfn.XLOOKUP(B:B,DROPLIST!G:G,DROPLIST!H:H)&amp;RIGHT(C1268,3)&amp;"-"&amp;_xlfn.XLOOKUP(D:D,Tabela2[SAP Code],Tabela2[Coluna1]))</f>
        <v>-</v>
      </c>
      <c r="Q1268" s="88" t="e">
        <f>_xlfn.XLOOKUP(B:B,DROPLIST!G:G,DROPLIST!H:H) &amp; RIGHT(C1268,3) &amp; "-" &amp; RIGHT(D1268,5) &amp; "-" &amp; IFERROR(LEFT(#REF!, FIND(" ",#REF!)-1),#REF!) &amp; "-" &amp; _xlfn.XLOOKUP(L:L,DROPLIST!D:D,DROPLIST!E:E)</f>
        <v>#REF!</v>
      </c>
      <c r="R1268" s="88" t="str">
        <f>IF(N:N&lt;&gt;"APROVADO","N/A",IF(IFERROR(_xlfn.XLOOKUP(P:P,PROJETOS!A:A,PROJETOS!A:A),"INSERIR ID DE PROJETO")="INSERIR ID DE PROJETO","INSERIR ID DE PROJETO","PROJETO INSERIDO"))</f>
        <v>N/A</v>
      </c>
    </row>
    <row r="1269" spans="1:18" ht="20.100000000000001" customHeight="1" thickTop="1" thickBot="1" x14ac:dyDescent="0.3">
      <c r="A1269" s="109"/>
      <c r="B1269" s="84"/>
      <c r="C1269" s="84"/>
      <c r="D1269" s="115"/>
      <c r="E1269" s="132" cm="1">
        <f t="array" ref="E1269">_xlfn.XLOOKUP(D1269,Tabela2[[#All],[SAP Code]],Tabela2[[#All],[Supplier Name]])</f>
        <v>0</v>
      </c>
      <c r="F1269" s="85"/>
      <c r="G1269" s="120">
        <v>0</v>
      </c>
      <c r="H1269" s="86"/>
      <c r="I1269" s="86">
        <v>0</v>
      </c>
      <c r="J1269" s="87">
        <f t="shared" si="48"/>
        <v>0</v>
      </c>
      <c r="K1269" s="87">
        <f t="shared" si="49"/>
        <v>0</v>
      </c>
      <c r="L1269" s="85"/>
      <c r="M1269" s="85"/>
      <c r="N1269" s="85"/>
      <c r="O1269" s="109"/>
      <c r="P1269" s="88" t="str">
        <f>IF(D:D&gt;800000000,_xlfn.XLOOKUP(B:B,DROPLIST!G:G,DROPLIST!H:H)&amp;RIGHT(C1269,3)&amp;"-"&amp;RIGHT(D1269,5),_xlfn.XLOOKUP(B:B,DROPLIST!G:G,DROPLIST!H:H)&amp;RIGHT(C1269,3)&amp;"-"&amp;_xlfn.XLOOKUP(D:D,Tabela2[SAP Code],Tabela2[Coluna1]))</f>
        <v>-</v>
      </c>
      <c r="Q1269" s="88" t="e">
        <f>_xlfn.XLOOKUP(B:B,DROPLIST!G:G,DROPLIST!H:H) &amp; RIGHT(C1269,3) &amp; "-" &amp; RIGHT(D1269,5) &amp; "-" &amp; IFERROR(LEFT(#REF!, FIND(" ",#REF!)-1),#REF!) &amp; "-" &amp; _xlfn.XLOOKUP(L:L,DROPLIST!D:D,DROPLIST!E:E)</f>
        <v>#REF!</v>
      </c>
      <c r="R1269" s="88" t="str">
        <f>IF(N:N&lt;&gt;"APROVADO","N/A",IF(IFERROR(_xlfn.XLOOKUP(P:P,PROJETOS!A:A,PROJETOS!A:A),"INSERIR ID DE PROJETO")="INSERIR ID DE PROJETO","INSERIR ID DE PROJETO","PROJETO INSERIDO"))</f>
        <v>N/A</v>
      </c>
    </row>
    <row r="1270" spans="1:18" ht="20.100000000000001" customHeight="1" thickTop="1" thickBot="1" x14ac:dyDescent="0.3">
      <c r="A1270" s="109"/>
      <c r="B1270" s="84"/>
      <c r="C1270" s="84"/>
      <c r="D1270" s="115"/>
      <c r="E1270" s="132" cm="1">
        <f t="array" ref="E1270">_xlfn.XLOOKUP(D1270,Tabela2[[#All],[SAP Code]],Tabela2[[#All],[Supplier Name]])</f>
        <v>0</v>
      </c>
      <c r="F1270" s="85"/>
      <c r="G1270" s="120">
        <v>0</v>
      </c>
      <c r="H1270" s="86"/>
      <c r="I1270" s="86">
        <v>0</v>
      </c>
      <c r="J1270" s="87">
        <f t="shared" si="48"/>
        <v>0</v>
      </c>
      <c r="K1270" s="87">
        <f t="shared" si="49"/>
        <v>0</v>
      </c>
      <c r="L1270" s="85"/>
      <c r="M1270" s="85"/>
      <c r="N1270" s="85"/>
      <c r="O1270" s="109"/>
      <c r="P1270" s="88" t="str">
        <f>IF(D:D&gt;800000000,_xlfn.XLOOKUP(B:B,DROPLIST!G:G,DROPLIST!H:H)&amp;RIGHT(C1270,3)&amp;"-"&amp;RIGHT(D1270,5),_xlfn.XLOOKUP(B:B,DROPLIST!G:G,DROPLIST!H:H)&amp;RIGHT(C1270,3)&amp;"-"&amp;_xlfn.XLOOKUP(D:D,Tabela2[SAP Code],Tabela2[Coluna1]))</f>
        <v>-</v>
      </c>
      <c r="Q1270" s="88" t="e">
        <f>_xlfn.XLOOKUP(B:B,DROPLIST!G:G,DROPLIST!H:H) &amp; RIGHT(C1270,3) &amp; "-" &amp; RIGHT(D1270,5) &amp; "-" &amp; IFERROR(LEFT(#REF!, FIND(" ",#REF!)-1),#REF!) &amp; "-" &amp; _xlfn.XLOOKUP(L:L,DROPLIST!D:D,DROPLIST!E:E)</f>
        <v>#REF!</v>
      </c>
      <c r="R1270" s="88" t="str">
        <f>IF(N:N&lt;&gt;"APROVADO","N/A",IF(IFERROR(_xlfn.XLOOKUP(P:P,PROJETOS!A:A,PROJETOS!A:A),"INSERIR ID DE PROJETO")="INSERIR ID DE PROJETO","INSERIR ID DE PROJETO","PROJETO INSERIDO"))</f>
        <v>N/A</v>
      </c>
    </row>
    <row r="1271" spans="1:18" ht="20.100000000000001" customHeight="1" thickTop="1" thickBot="1" x14ac:dyDescent="0.3">
      <c r="A1271" s="109"/>
      <c r="B1271" s="84"/>
      <c r="C1271" s="84"/>
      <c r="D1271" s="115"/>
      <c r="E1271" s="132" cm="1">
        <f t="array" ref="E1271">_xlfn.XLOOKUP(D1271,Tabela2[[#All],[SAP Code]],Tabela2[[#All],[Supplier Name]])</f>
        <v>0</v>
      </c>
      <c r="F1271" s="85"/>
      <c r="G1271" s="120">
        <v>0</v>
      </c>
      <c r="H1271" s="86"/>
      <c r="I1271" s="86">
        <v>0</v>
      </c>
      <c r="J1271" s="87">
        <f t="shared" si="48"/>
        <v>0</v>
      </c>
      <c r="K1271" s="87">
        <f t="shared" si="49"/>
        <v>0</v>
      </c>
      <c r="L1271" s="85"/>
      <c r="M1271" s="85"/>
      <c r="N1271" s="85"/>
      <c r="O1271" s="109"/>
      <c r="P1271" s="88" t="str">
        <f>IF(D:D&gt;800000000,_xlfn.XLOOKUP(B:B,DROPLIST!G:G,DROPLIST!H:H)&amp;RIGHT(C1271,3)&amp;"-"&amp;RIGHT(D1271,5),_xlfn.XLOOKUP(B:B,DROPLIST!G:G,DROPLIST!H:H)&amp;RIGHT(C1271,3)&amp;"-"&amp;_xlfn.XLOOKUP(D:D,Tabela2[SAP Code],Tabela2[Coluna1]))</f>
        <v>-</v>
      </c>
      <c r="Q1271" s="88" t="e">
        <f>_xlfn.XLOOKUP(B:B,DROPLIST!G:G,DROPLIST!H:H) &amp; RIGHT(C1271,3) &amp; "-" &amp; RIGHT(D1271,5) &amp; "-" &amp; IFERROR(LEFT(#REF!, FIND(" ",#REF!)-1),#REF!) &amp; "-" &amp; _xlfn.XLOOKUP(L:L,DROPLIST!D:D,DROPLIST!E:E)</f>
        <v>#REF!</v>
      </c>
      <c r="R1271" s="88" t="str">
        <f>IF(N:N&lt;&gt;"APROVADO","N/A",IF(IFERROR(_xlfn.XLOOKUP(P:P,PROJETOS!A:A,PROJETOS!A:A),"INSERIR ID DE PROJETO")="INSERIR ID DE PROJETO","INSERIR ID DE PROJETO","PROJETO INSERIDO"))</f>
        <v>N/A</v>
      </c>
    </row>
    <row r="1272" spans="1:18" ht="20.100000000000001" customHeight="1" thickTop="1" thickBot="1" x14ac:dyDescent="0.3">
      <c r="A1272" s="109"/>
      <c r="B1272" s="84"/>
      <c r="C1272" s="84"/>
      <c r="D1272" s="115"/>
      <c r="E1272" s="132" cm="1">
        <f t="array" ref="E1272">_xlfn.XLOOKUP(D1272,Tabela2[[#All],[SAP Code]],Tabela2[[#All],[Supplier Name]])</f>
        <v>0</v>
      </c>
      <c r="F1272" s="85"/>
      <c r="G1272" s="120">
        <v>0</v>
      </c>
      <c r="H1272" s="86"/>
      <c r="I1272" s="86">
        <v>0</v>
      </c>
      <c r="J1272" s="87">
        <f t="shared" si="48"/>
        <v>0</v>
      </c>
      <c r="K1272" s="87">
        <f t="shared" si="49"/>
        <v>0</v>
      </c>
      <c r="L1272" s="85"/>
      <c r="M1272" s="85"/>
      <c r="N1272" s="85"/>
      <c r="O1272" s="109"/>
      <c r="P1272" s="88" t="str">
        <f>IF(D:D&gt;800000000,_xlfn.XLOOKUP(B:B,DROPLIST!G:G,DROPLIST!H:H)&amp;RIGHT(C1272,3)&amp;"-"&amp;RIGHT(D1272,5),_xlfn.XLOOKUP(B:B,DROPLIST!G:G,DROPLIST!H:H)&amp;RIGHT(C1272,3)&amp;"-"&amp;_xlfn.XLOOKUP(D:D,Tabela2[SAP Code],Tabela2[Coluna1]))</f>
        <v>-</v>
      </c>
      <c r="Q1272" s="88" t="e">
        <f>_xlfn.XLOOKUP(B:B,DROPLIST!G:G,DROPLIST!H:H) &amp; RIGHT(C1272,3) &amp; "-" &amp; RIGHT(D1272,5) &amp; "-" &amp; IFERROR(LEFT(#REF!, FIND(" ",#REF!)-1),#REF!) &amp; "-" &amp; _xlfn.XLOOKUP(L:L,DROPLIST!D:D,DROPLIST!E:E)</f>
        <v>#REF!</v>
      </c>
      <c r="R1272" s="88" t="str">
        <f>IF(N:N&lt;&gt;"APROVADO","N/A",IF(IFERROR(_xlfn.XLOOKUP(P:P,PROJETOS!A:A,PROJETOS!A:A),"INSERIR ID DE PROJETO")="INSERIR ID DE PROJETO","INSERIR ID DE PROJETO","PROJETO INSERIDO"))</f>
        <v>N/A</v>
      </c>
    </row>
    <row r="1273" spans="1:18" ht="20.100000000000001" customHeight="1" thickTop="1" thickBot="1" x14ac:dyDescent="0.3">
      <c r="A1273" s="109"/>
      <c r="B1273" s="84"/>
      <c r="C1273" s="84"/>
      <c r="D1273" s="115"/>
      <c r="E1273" s="132" cm="1">
        <f t="array" ref="E1273">_xlfn.XLOOKUP(D1273,Tabela2[[#All],[SAP Code]],Tabela2[[#All],[Supplier Name]])</f>
        <v>0</v>
      </c>
      <c r="F1273" s="85"/>
      <c r="G1273" s="120">
        <v>0</v>
      </c>
      <c r="H1273" s="86"/>
      <c r="I1273" s="86">
        <v>0</v>
      </c>
      <c r="J1273" s="87">
        <f t="shared" si="48"/>
        <v>0</v>
      </c>
      <c r="K1273" s="87">
        <f t="shared" si="49"/>
        <v>0</v>
      </c>
      <c r="L1273" s="85"/>
      <c r="M1273" s="85"/>
      <c r="N1273" s="85"/>
      <c r="O1273" s="109"/>
      <c r="P1273" s="88" t="str">
        <f>IF(D:D&gt;800000000,_xlfn.XLOOKUP(B:B,DROPLIST!G:G,DROPLIST!H:H)&amp;RIGHT(C1273,3)&amp;"-"&amp;RIGHT(D1273,5),_xlfn.XLOOKUP(B:B,DROPLIST!G:G,DROPLIST!H:H)&amp;RIGHT(C1273,3)&amp;"-"&amp;_xlfn.XLOOKUP(D:D,Tabela2[SAP Code],Tabela2[Coluna1]))</f>
        <v>-</v>
      </c>
      <c r="Q1273" s="88" t="e">
        <f>_xlfn.XLOOKUP(B:B,DROPLIST!G:G,DROPLIST!H:H) &amp; RIGHT(C1273,3) &amp; "-" &amp; RIGHT(D1273,5) &amp; "-" &amp; IFERROR(LEFT(#REF!, FIND(" ",#REF!)-1),#REF!) &amp; "-" &amp; _xlfn.XLOOKUP(L:L,DROPLIST!D:D,DROPLIST!E:E)</f>
        <v>#REF!</v>
      </c>
      <c r="R1273" s="88" t="str">
        <f>IF(N:N&lt;&gt;"APROVADO","N/A",IF(IFERROR(_xlfn.XLOOKUP(P:P,PROJETOS!A:A,PROJETOS!A:A),"INSERIR ID DE PROJETO")="INSERIR ID DE PROJETO","INSERIR ID DE PROJETO","PROJETO INSERIDO"))</f>
        <v>N/A</v>
      </c>
    </row>
    <row r="1274" spans="1:18" ht="20.100000000000001" customHeight="1" thickTop="1" thickBot="1" x14ac:dyDescent="0.3">
      <c r="A1274" s="109"/>
      <c r="B1274" s="84"/>
      <c r="C1274" s="84"/>
      <c r="D1274" s="115"/>
      <c r="E1274" s="132" cm="1">
        <f t="array" ref="E1274">_xlfn.XLOOKUP(D1274,Tabela2[[#All],[SAP Code]],Tabela2[[#All],[Supplier Name]])</f>
        <v>0</v>
      </c>
      <c r="F1274" s="85"/>
      <c r="G1274" s="120">
        <v>0</v>
      </c>
      <c r="H1274" s="86"/>
      <c r="I1274" s="86">
        <v>0</v>
      </c>
      <c r="J1274" s="87">
        <f t="shared" si="48"/>
        <v>0</v>
      </c>
      <c r="K1274" s="87">
        <f t="shared" si="49"/>
        <v>0</v>
      </c>
      <c r="L1274" s="85"/>
      <c r="M1274" s="85"/>
      <c r="N1274" s="85"/>
      <c r="O1274" s="109"/>
      <c r="P1274" s="88" t="str">
        <f>IF(D:D&gt;800000000,_xlfn.XLOOKUP(B:B,DROPLIST!G:G,DROPLIST!H:H)&amp;RIGHT(C1274,3)&amp;"-"&amp;RIGHT(D1274,5),_xlfn.XLOOKUP(B:B,DROPLIST!G:G,DROPLIST!H:H)&amp;RIGHT(C1274,3)&amp;"-"&amp;_xlfn.XLOOKUP(D:D,Tabela2[SAP Code],Tabela2[Coluna1]))</f>
        <v>-</v>
      </c>
      <c r="Q1274" s="88" t="e">
        <f>_xlfn.XLOOKUP(B:B,DROPLIST!G:G,DROPLIST!H:H) &amp; RIGHT(C1274,3) &amp; "-" &amp; RIGHT(D1274,5) &amp; "-" &amp; IFERROR(LEFT(#REF!, FIND(" ",#REF!)-1),#REF!) &amp; "-" &amp; _xlfn.XLOOKUP(L:L,DROPLIST!D:D,DROPLIST!E:E)</f>
        <v>#REF!</v>
      </c>
      <c r="R1274" s="88" t="str">
        <f>IF(N:N&lt;&gt;"APROVADO","N/A",IF(IFERROR(_xlfn.XLOOKUP(P:P,PROJETOS!A:A,PROJETOS!A:A),"INSERIR ID DE PROJETO")="INSERIR ID DE PROJETO","INSERIR ID DE PROJETO","PROJETO INSERIDO"))</f>
        <v>N/A</v>
      </c>
    </row>
    <row r="1275" spans="1:18" ht="20.100000000000001" customHeight="1" thickTop="1" thickBot="1" x14ac:dyDescent="0.3">
      <c r="A1275" s="109"/>
      <c r="B1275" s="84"/>
      <c r="C1275" s="84"/>
      <c r="D1275" s="115"/>
      <c r="E1275" s="132" cm="1">
        <f t="array" ref="E1275">_xlfn.XLOOKUP(D1275,Tabela2[[#All],[SAP Code]],Tabela2[[#All],[Supplier Name]])</f>
        <v>0</v>
      </c>
      <c r="F1275" s="85"/>
      <c r="G1275" s="120">
        <v>0</v>
      </c>
      <c r="H1275" s="86"/>
      <c r="I1275" s="86">
        <v>0</v>
      </c>
      <c r="J1275" s="87">
        <f t="shared" si="48"/>
        <v>0</v>
      </c>
      <c r="K1275" s="87">
        <f t="shared" si="49"/>
        <v>0</v>
      </c>
      <c r="L1275" s="85"/>
      <c r="M1275" s="85"/>
      <c r="N1275" s="85"/>
      <c r="O1275" s="109"/>
      <c r="P1275" s="88" t="str">
        <f>IF(D:D&gt;800000000,_xlfn.XLOOKUP(B:B,DROPLIST!G:G,DROPLIST!H:H)&amp;RIGHT(C1275,3)&amp;"-"&amp;RIGHT(D1275,5),_xlfn.XLOOKUP(B:B,DROPLIST!G:G,DROPLIST!H:H)&amp;RIGHT(C1275,3)&amp;"-"&amp;_xlfn.XLOOKUP(D:D,Tabela2[SAP Code],Tabela2[Coluna1]))</f>
        <v>-</v>
      </c>
      <c r="Q1275" s="88" t="e">
        <f>_xlfn.XLOOKUP(B:B,DROPLIST!G:G,DROPLIST!H:H) &amp; RIGHT(C1275,3) &amp; "-" &amp; RIGHT(D1275,5) &amp; "-" &amp; IFERROR(LEFT(#REF!, FIND(" ",#REF!)-1),#REF!) &amp; "-" &amp; _xlfn.XLOOKUP(L:L,DROPLIST!D:D,DROPLIST!E:E)</f>
        <v>#REF!</v>
      </c>
      <c r="R1275" s="88" t="str">
        <f>IF(N:N&lt;&gt;"APROVADO","N/A",IF(IFERROR(_xlfn.XLOOKUP(P:P,PROJETOS!A:A,PROJETOS!A:A),"INSERIR ID DE PROJETO")="INSERIR ID DE PROJETO","INSERIR ID DE PROJETO","PROJETO INSERIDO"))</f>
        <v>N/A</v>
      </c>
    </row>
    <row r="1276" spans="1:18" ht="20.100000000000001" customHeight="1" thickTop="1" thickBot="1" x14ac:dyDescent="0.3">
      <c r="A1276" s="109"/>
      <c r="B1276" s="84"/>
      <c r="C1276" s="84"/>
      <c r="D1276" s="115"/>
      <c r="E1276" s="132" cm="1">
        <f t="array" ref="E1276">_xlfn.XLOOKUP(D1276,Tabela2[[#All],[SAP Code]],Tabela2[[#All],[Supplier Name]])</f>
        <v>0</v>
      </c>
      <c r="F1276" s="85"/>
      <c r="G1276" s="120">
        <v>0</v>
      </c>
      <c r="H1276" s="86"/>
      <c r="I1276" s="86">
        <v>0</v>
      </c>
      <c r="J1276" s="87">
        <f t="shared" ref="J1276:J1339" si="50">H1276-I1276</f>
        <v>0</v>
      </c>
      <c r="K1276" s="87">
        <f t="shared" si="49"/>
        <v>0</v>
      </c>
      <c r="L1276" s="85"/>
      <c r="M1276" s="85"/>
      <c r="N1276" s="85"/>
      <c r="O1276" s="109"/>
      <c r="P1276" s="88" t="str">
        <f>IF(D:D&gt;800000000,_xlfn.XLOOKUP(B:B,DROPLIST!G:G,DROPLIST!H:H)&amp;RIGHT(C1276,3)&amp;"-"&amp;RIGHT(D1276,5),_xlfn.XLOOKUP(B:B,DROPLIST!G:G,DROPLIST!H:H)&amp;RIGHT(C1276,3)&amp;"-"&amp;_xlfn.XLOOKUP(D:D,Tabela2[SAP Code],Tabela2[Coluna1]))</f>
        <v>-</v>
      </c>
      <c r="Q1276" s="88" t="e">
        <f>_xlfn.XLOOKUP(B:B,DROPLIST!G:G,DROPLIST!H:H) &amp; RIGHT(C1276,3) &amp; "-" &amp; RIGHT(D1276,5) &amp; "-" &amp; IFERROR(LEFT(#REF!, FIND(" ",#REF!)-1),#REF!) &amp; "-" &amp; _xlfn.XLOOKUP(L:L,DROPLIST!D:D,DROPLIST!E:E)</f>
        <v>#REF!</v>
      </c>
      <c r="R1276" s="88" t="str">
        <f>IF(N:N&lt;&gt;"APROVADO","N/A",IF(IFERROR(_xlfn.XLOOKUP(P:P,PROJETOS!A:A,PROJETOS!A:A),"INSERIR ID DE PROJETO")="INSERIR ID DE PROJETO","INSERIR ID DE PROJETO","PROJETO INSERIDO"))</f>
        <v>N/A</v>
      </c>
    </row>
    <row r="1277" spans="1:18" ht="20.100000000000001" customHeight="1" thickTop="1" thickBot="1" x14ac:dyDescent="0.3">
      <c r="A1277" s="109"/>
      <c r="B1277" s="84"/>
      <c r="C1277" s="84"/>
      <c r="D1277" s="115"/>
      <c r="E1277" s="132" cm="1">
        <f t="array" ref="E1277">_xlfn.XLOOKUP(D1277,Tabela2[[#All],[SAP Code]],Tabela2[[#All],[Supplier Name]])</f>
        <v>0</v>
      </c>
      <c r="F1277" s="85"/>
      <c r="G1277" s="120">
        <v>0</v>
      </c>
      <c r="H1277" s="86"/>
      <c r="I1277" s="86">
        <v>0</v>
      </c>
      <c r="J1277" s="87">
        <f t="shared" si="50"/>
        <v>0</v>
      </c>
      <c r="K1277" s="87">
        <f t="shared" si="49"/>
        <v>0</v>
      </c>
      <c r="L1277" s="85"/>
      <c r="M1277" s="85"/>
      <c r="N1277" s="85"/>
      <c r="O1277" s="109"/>
      <c r="P1277" s="88" t="str">
        <f>IF(D:D&gt;800000000,_xlfn.XLOOKUP(B:B,DROPLIST!G:G,DROPLIST!H:H)&amp;RIGHT(C1277,3)&amp;"-"&amp;RIGHT(D1277,5),_xlfn.XLOOKUP(B:B,DROPLIST!G:G,DROPLIST!H:H)&amp;RIGHT(C1277,3)&amp;"-"&amp;_xlfn.XLOOKUP(D:D,Tabela2[SAP Code],Tabela2[Coluna1]))</f>
        <v>-</v>
      </c>
      <c r="Q1277" s="88" t="e">
        <f>_xlfn.XLOOKUP(B:B,DROPLIST!G:G,DROPLIST!H:H) &amp; RIGHT(C1277,3) &amp; "-" &amp; RIGHT(D1277,5) &amp; "-" &amp; IFERROR(LEFT(#REF!, FIND(" ",#REF!)-1),#REF!) &amp; "-" &amp; _xlfn.XLOOKUP(L:L,DROPLIST!D:D,DROPLIST!E:E)</f>
        <v>#REF!</v>
      </c>
      <c r="R1277" s="88" t="str">
        <f>IF(N:N&lt;&gt;"APROVADO","N/A",IF(IFERROR(_xlfn.XLOOKUP(P:P,PROJETOS!A:A,PROJETOS!A:A),"INSERIR ID DE PROJETO")="INSERIR ID DE PROJETO","INSERIR ID DE PROJETO","PROJETO INSERIDO"))</f>
        <v>N/A</v>
      </c>
    </row>
    <row r="1278" spans="1:18" ht="20.100000000000001" customHeight="1" thickTop="1" thickBot="1" x14ac:dyDescent="0.3">
      <c r="A1278" s="109"/>
      <c r="B1278" s="84"/>
      <c r="C1278" s="84"/>
      <c r="D1278" s="115"/>
      <c r="E1278" s="132" cm="1">
        <f t="array" ref="E1278">_xlfn.XLOOKUP(D1278,Tabela2[[#All],[SAP Code]],Tabela2[[#All],[Supplier Name]])</f>
        <v>0</v>
      </c>
      <c r="F1278" s="85"/>
      <c r="G1278" s="120">
        <v>0</v>
      </c>
      <c r="H1278" s="86"/>
      <c r="I1278" s="86">
        <v>0</v>
      </c>
      <c r="J1278" s="87">
        <f t="shared" si="50"/>
        <v>0</v>
      </c>
      <c r="K1278" s="87">
        <f t="shared" si="49"/>
        <v>0</v>
      </c>
      <c r="L1278" s="85"/>
      <c r="M1278" s="85"/>
      <c r="N1278" s="85"/>
      <c r="O1278" s="109"/>
      <c r="P1278" s="88" t="str">
        <f>IF(D:D&gt;800000000,_xlfn.XLOOKUP(B:B,DROPLIST!G:G,DROPLIST!H:H)&amp;RIGHT(C1278,3)&amp;"-"&amp;RIGHT(D1278,5),_xlfn.XLOOKUP(B:B,DROPLIST!G:G,DROPLIST!H:H)&amp;RIGHT(C1278,3)&amp;"-"&amp;_xlfn.XLOOKUP(D:D,Tabela2[SAP Code],Tabela2[Coluna1]))</f>
        <v>-</v>
      </c>
      <c r="Q1278" s="88" t="e">
        <f>_xlfn.XLOOKUP(B:B,DROPLIST!G:G,DROPLIST!H:H) &amp; RIGHT(C1278,3) &amp; "-" &amp; RIGHT(D1278,5) &amp; "-" &amp; IFERROR(LEFT(#REF!, FIND(" ",#REF!)-1),#REF!) &amp; "-" &amp; _xlfn.XLOOKUP(L:L,DROPLIST!D:D,DROPLIST!E:E)</f>
        <v>#REF!</v>
      </c>
      <c r="R1278" s="88" t="str">
        <f>IF(N:N&lt;&gt;"APROVADO","N/A",IF(IFERROR(_xlfn.XLOOKUP(P:P,PROJETOS!A:A,PROJETOS!A:A),"INSERIR ID DE PROJETO")="INSERIR ID DE PROJETO","INSERIR ID DE PROJETO","PROJETO INSERIDO"))</f>
        <v>N/A</v>
      </c>
    </row>
    <row r="1279" spans="1:18" ht="20.100000000000001" customHeight="1" thickTop="1" thickBot="1" x14ac:dyDescent="0.3">
      <c r="A1279" s="109"/>
      <c r="B1279" s="84"/>
      <c r="C1279" s="84"/>
      <c r="D1279" s="115"/>
      <c r="E1279" s="132" cm="1">
        <f t="array" ref="E1279">_xlfn.XLOOKUP(D1279,Tabela2[[#All],[SAP Code]],Tabela2[[#All],[Supplier Name]])</f>
        <v>0</v>
      </c>
      <c r="F1279" s="85"/>
      <c r="G1279" s="120">
        <v>0</v>
      </c>
      <c r="H1279" s="86"/>
      <c r="I1279" s="86">
        <v>0</v>
      </c>
      <c r="J1279" s="87">
        <f t="shared" si="50"/>
        <v>0</v>
      </c>
      <c r="K1279" s="87">
        <f t="shared" si="49"/>
        <v>0</v>
      </c>
      <c r="L1279" s="85"/>
      <c r="M1279" s="85"/>
      <c r="N1279" s="85"/>
      <c r="O1279" s="109"/>
      <c r="P1279" s="88" t="str">
        <f>IF(D:D&gt;800000000,_xlfn.XLOOKUP(B:B,DROPLIST!G:G,DROPLIST!H:H)&amp;RIGHT(C1279,3)&amp;"-"&amp;RIGHT(D1279,5),_xlfn.XLOOKUP(B:B,DROPLIST!G:G,DROPLIST!H:H)&amp;RIGHT(C1279,3)&amp;"-"&amp;_xlfn.XLOOKUP(D:D,Tabela2[SAP Code],Tabela2[Coluna1]))</f>
        <v>-</v>
      </c>
      <c r="Q1279" s="88" t="e">
        <f>_xlfn.XLOOKUP(B:B,DROPLIST!G:G,DROPLIST!H:H) &amp; RIGHT(C1279,3) &amp; "-" &amp; RIGHT(D1279,5) &amp; "-" &amp; IFERROR(LEFT(#REF!, FIND(" ",#REF!)-1),#REF!) &amp; "-" &amp; _xlfn.XLOOKUP(L:L,DROPLIST!D:D,DROPLIST!E:E)</f>
        <v>#REF!</v>
      </c>
      <c r="R1279" s="88" t="str">
        <f>IF(N:N&lt;&gt;"APROVADO","N/A",IF(IFERROR(_xlfn.XLOOKUP(P:P,PROJETOS!A:A,PROJETOS!A:A),"INSERIR ID DE PROJETO")="INSERIR ID DE PROJETO","INSERIR ID DE PROJETO","PROJETO INSERIDO"))</f>
        <v>N/A</v>
      </c>
    </row>
    <row r="1280" spans="1:18" ht="20.100000000000001" customHeight="1" thickTop="1" thickBot="1" x14ac:dyDescent="0.3">
      <c r="A1280" s="109"/>
      <c r="B1280" s="84"/>
      <c r="C1280" s="84"/>
      <c r="D1280" s="115"/>
      <c r="E1280" s="132" cm="1">
        <f t="array" ref="E1280">_xlfn.XLOOKUP(D1280,Tabela2[[#All],[SAP Code]],Tabela2[[#All],[Supplier Name]])</f>
        <v>0</v>
      </c>
      <c r="F1280" s="85"/>
      <c r="G1280" s="120">
        <v>0</v>
      </c>
      <c r="H1280" s="86"/>
      <c r="I1280" s="86">
        <v>0</v>
      </c>
      <c r="J1280" s="87">
        <f t="shared" si="50"/>
        <v>0</v>
      </c>
      <c r="K1280" s="87">
        <f t="shared" si="49"/>
        <v>0</v>
      </c>
      <c r="L1280" s="85"/>
      <c r="M1280" s="85"/>
      <c r="N1280" s="85"/>
      <c r="O1280" s="109"/>
      <c r="P1280" s="88" t="str">
        <f>IF(D:D&gt;800000000,_xlfn.XLOOKUP(B:B,DROPLIST!G:G,DROPLIST!H:H)&amp;RIGHT(C1280,3)&amp;"-"&amp;RIGHT(D1280,5),_xlfn.XLOOKUP(B:B,DROPLIST!G:G,DROPLIST!H:H)&amp;RIGHT(C1280,3)&amp;"-"&amp;_xlfn.XLOOKUP(D:D,Tabela2[SAP Code],Tabela2[Coluna1]))</f>
        <v>-</v>
      </c>
      <c r="Q1280" s="88" t="e">
        <f>_xlfn.XLOOKUP(B:B,DROPLIST!G:G,DROPLIST!H:H) &amp; RIGHT(C1280,3) &amp; "-" &amp; RIGHT(D1280,5) &amp; "-" &amp; IFERROR(LEFT(#REF!, FIND(" ",#REF!)-1),#REF!) &amp; "-" &amp; _xlfn.XLOOKUP(L:L,DROPLIST!D:D,DROPLIST!E:E)</f>
        <v>#REF!</v>
      </c>
      <c r="R1280" s="88" t="str">
        <f>IF(N:N&lt;&gt;"APROVADO","N/A",IF(IFERROR(_xlfn.XLOOKUP(P:P,PROJETOS!A:A,PROJETOS!A:A),"INSERIR ID DE PROJETO")="INSERIR ID DE PROJETO","INSERIR ID DE PROJETO","PROJETO INSERIDO"))</f>
        <v>N/A</v>
      </c>
    </row>
    <row r="1281" spans="1:18" ht="20.100000000000001" customHeight="1" thickTop="1" thickBot="1" x14ac:dyDescent="0.3">
      <c r="A1281" s="109"/>
      <c r="B1281" s="84"/>
      <c r="C1281" s="84"/>
      <c r="D1281" s="115"/>
      <c r="E1281" s="132" cm="1">
        <f t="array" ref="E1281">_xlfn.XLOOKUP(D1281,Tabela2[[#All],[SAP Code]],Tabela2[[#All],[Supplier Name]])</f>
        <v>0</v>
      </c>
      <c r="F1281" s="85"/>
      <c r="G1281" s="120">
        <v>0</v>
      </c>
      <c r="H1281" s="86"/>
      <c r="I1281" s="86">
        <v>0</v>
      </c>
      <c r="J1281" s="87">
        <f t="shared" si="50"/>
        <v>0</v>
      </c>
      <c r="K1281" s="87">
        <f t="shared" si="49"/>
        <v>0</v>
      </c>
      <c r="L1281" s="85"/>
      <c r="M1281" s="85"/>
      <c r="N1281" s="85"/>
      <c r="O1281" s="109"/>
      <c r="P1281" s="88" t="str">
        <f>IF(D:D&gt;800000000,_xlfn.XLOOKUP(B:B,DROPLIST!G:G,DROPLIST!H:H)&amp;RIGHT(C1281,3)&amp;"-"&amp;RIGHT(D1281,5),_xlfn.XLOOKUP(B:B,DROPLIST!G:G,DROPLIST!H:H)&amp;RIGHT(C1281,3)&amp;"-"&amp;_xlfn.XLOOKUP(D:D,Tabela2[SAP Code],Tabela2[Coluna1]))</f>
        <v>-</v>
      </c>
      <c r="Q1281" s="88" t="e">
        <f>_xlfn.XLOOKUP(B:B,DROPLIST!G:G,DROPLIST!H:H) &amp; RIGHT(C1281,3) &amp; "-" &amp; RIGHT(D1281,5) &amp; "-" &amp; IFERROR(LEFT(#REF!, FIND(" ",#REF!)-1),#REF!) &amp; "-" &amp; _xlfn.XLOOKUP(L:L,DROPLIST!D:D,DROPLIST!E:E)</f>
        <v>#REF!</v>
      </c>
      <c r="R1281" s="88" t="str">
        <f>IF(N:N&lt;&gt;"APROVADO","N/A",IF(IFERROR(_xlfn.XLOOKUP(P:P,PROJETOS!A:A,PROJETOS!A:A),"INSERIR ID DE PROJETO")="INSERIR ID DE PROJETO","INSERIR ID DE PROJETO","PROJETO INSERIDO"))</f>
        <v>N/A</v>
      </c>
    </row>
    <row r="1282" spans="1:18" ht="20.100000000000001" customHeight="1" thickTop="1" thickBot="1" x14ac:dyDescent="0.3">
      <c r="A1282" s="109"/>
      <c r="B1282" s="84"/>
      <c r="C1282" s="84"/>
      <c r="D1282" s="115"/>
      <c r="E1282" s="132" cm="1">
        <f t="array" ref="E1282">_xlfn.XLOOKUP(D1282,Tabela2[[#All],[SAP Code]],Tabela2[[#All],[Supplier Name]])</f>
        <v>0</v>
      </c>
      <c r="F1282" s="85"/>
      <c r="G1282" s="120">
        <v>0</v>
      </c>
      <c r="H1282" s="86"/>
      <c r="I1282" s="86">
        <v>0</v>
      </c>
      <c r="J1282" s="87">
        <f t="shared" si="50"/>
        <v>0</v>
      </c>
      <c r="K1282" s="87">
        <f t="shared" si="49"/>
        <v>0</v>
      </c>
      <c r="L1282" s="85"/>
      <c r="M1282" s="85"/>
      <c r="N1282" s="85"/>
      <c r="O1282" s="109"/>
      <c r="P1282" s="88" t="str">
        <f>IF(D:D&gt;800000000,_xlfn.XLOOKUP(B:B,DROPLIST!G:G,DROPLIST!H:H)&amp;RIGHT(C1282,3)&amp;"-"&amp;RIGHT(D1282,5),_xlfn.XLOOKUP(B:B,DROPLIST!G:G,DROPLIST!H:H)&amp;RIGHT(C1282,3)&amp;"-"&amp;_xlfn.XLOOKUP(D:D,Tabela2[SAP Code],Tabela2[Coluna1]))</f>
        <v>-</v>
      </c>
      <c r="Q1282" s="88" t="e">
        <f>_xlfn.XLOOKUP(B:B,DROPLIST!G:G,DROPLIST!H:H) &amp; RIGHT(C1282,3) &amp; "-" &amp; RIGHT(D1282,5) &amp; "-" &amp; IFERROR(LEFT(#REF!, FIND(" ",#REF!)-1),#REF!) &amp; "-" &amp; _xlfn.XLOOKUP(L:L,DROPLIST!D:D,DROPLIST!E:E)</f>
        <v>#REF!</v>
      </c>
      <c r="R1282" s="88" t="str">
        <f>IF(N:N&lt;&gt;"APROVADO","N/A",IF(IFERROR(_xlfn.XLOOKUP(P:P,PROJETOS!A:A,PROJETOS!A:A),"INSERIR ID DE PROJETO")="INSERIR ID DE PROJETO","INSERIR ID DE PROJETO","PROJETO INSERIDO"))</f>
        <v>N/A</v>
      </c>
    </row>
    <row r="1283" spans="1:18" ht="20.100000000000001" customHeight="1" thickTop="1" thickBot="1" x14ac:dyDescent="0.3">
      <c r="A1283" s="109"/>
      <c r="B1283" s="84"/>
      <c r="C1283" s="84"/>
      <c r="D1283" s="115"/>
      <c r="E1283" s="132" cm="1">
        <f t="array" ref="E1283">_xlfn.XLOOKUP(D1283,Tabela2[[#All],[SAP Code]],Tabela2[[#All],[Supplier Name]])</f>
        <v>0</v>
      </c>
      <c r="F1283" s="85"/>
      <c r="G1283" s="120">
        <v>0</v>
      </c>
      <c r="H1283" s="86"/>
      <c r="I1283" s="86">
        <v>0</v>
      </c>
      <c r="J1283" s="87">
        <f t="shared" si="50"/>
        <v>0</v>
      </c>
      <c r="K1283" s="87">
        <f t="shared" si="49"/>
        <v>0</v>
      </c>
      <c r="L1283" s="85"/>
      <c r="M1283" s="85"/>
      <c r="N1283" s="85"/>
      <c r="O1283" s="109"/>
      <c r="P1283" s="88" t="str">
        <f>IF(D:D&gt;800000000,_xlfn.XLOOKUP(B:B,DROPLIST!G:G,DROPLIST!H:H)&amp;RIGHT(C1283,3)&amp;"-"&amp;RIGHT(D1283,5),_xlfn.XLOOKUP(B:B,DROPLIST!G:G,DROPLIST!H:H)&amp;RIGHT(C1283,3)&amp;"-"&amp;_xlfn.XLOOKUP(D:D,Tabela2[SAP Code],Tabela2[Coluna1]))</f>
        <v>-</v>
      </c>
      <c r="Q1283" s="88" t="e">
        <f>_xlfn.XLOOKUP(B:B,DROPLIST!G:G,DROPLIST!H:H) &amp; RIGHT(C1283,3) &amp; "-" &amp; RIGHT(D1283,5) &amp; "-" &amp; IFERROR(LEFT(#REF!, FIND(" ",#REF!)-1),#REF!) &amp; "-" &amp; _xlfn.XLOOKUP(L:L,DROPLIST!D:D,DROPLIST!E:E)</f>
        <v>#REF!</v>
      </c>
      <c r="R1283" s="88" t="str">
        <f>IF(N:N&lt;&gt;"APROVADO","N/A",IF(IFERROR(_xlfn.XLOOKUP(P:P,PROJETOS!A:A,PROJETOS!A:A),"INSERIR ID DE PROJETO")="INSERIR ID DE PROJETO","INSERIR ID DE PROJETO","PROJETO INSERIDO"))</f>
        <v>N/A</v>
      </c>
    </row>
    <row r="1284" spans="1:18" ht="20.100000000000001" customHeight="1" thickTop="1" thickBot="1" x14ac:dyDescent="0.3">
      <c r="A1284" s="109"/>
      <c r="B1284" s="84"/>
      <c r="C1284" s="84"/>
      <c r="D1284" s="115"/>
      <c r="E1284" s="132" cm="1">
        <f t="array" ref="E1284">_xlfn.XLOOKUP(D1284,Tabela2[[#All],[SAP Code]],Tabela2[[#All],[Supplier Name]])</f>
        <v>0</v>
      </c>
      <c r="F1284" s="85"/>
      <c r="G1284" s="120">
        <v>0</v>
      </c>
      <c r="H1284" s="86"/>
      <c r="I1284" s="86">
        <v>0</v>
      </c>
      <c r="J1284" s="87">
        <f t="shared" si="50"/>
        <v>0</v>
      </c>
      <c r="K1284" s="87">
        <f t="shared" si="49"/>
        <v>0</v>
      </c>
      <c r="L1284" s="85"/>
      <c r="M1284" s="85"/>
      <c r="N1284" s="85"/>
      <c r="O1284" s="109"/>
      <c r="P1284" s="88" t="str">
        <f>IF(D:D&gt;800000000,_xlfn.XLOOKUP(B:B,DROPLIST!G:G,DROPLIST!H:H)&amp;RIGHT(C1284,3)&amp;"-"&amp;RIGHT(D1284,5),_xlfn.XLOOKUP(B:B,DROPLIST!G:G,DROPLIST!H:H)&amp;RIGHT(C1284,3)&amp;"-"&amp;_xlfn.XLOOKUP(D:D,Tabela2[SAP Code],Tabela2[Coluna1]))</f>
        <v>-</v>
      </c>
      <c r="Q1284" s="88" t="e">
        <f>_xlfn.XLOOKUP(B:B,DROPLIST!G:G,DROPLIST!H:H) &amp; RIGHT(C1284,3) &amp; "-" &amp; RIGHT(D1284,5) &amp; "-" &amp; IFERROR(LEFT(#REF!, FIND(" ",#REF!)-1),#REF!) &amp; "-" &amp; _xlfn.XLOOKUP(L:L,DROPLIST!D:D,DROPLIST!E:E)</f>
        <v>#REF!</v>
      </c>
      <c r="R1284" s="88" t="str">
        <f>IF(N:N&lt;&gt;"APROVADO","N/A",IF(IFERROR(_xlfn.XLOOKUP(P:P,PROJETOS!A:A,PROJETOS!A:A),"INSERIR ID DE PROJETO")="INSERIR ID DE PROJETO","INSERIR ID DE PROJETO","PROJETO INSERIDO"))</f>
        <v>N/A</v>
      </c>
    </row>
    <row r="1285" spans="1:18" ht="20.100000000000001" customHeight="1" thickTop="1" thickBot="1" x14ac:dyDescent="0.3">
      <c r="A1285" s="109"/>
      <c r="B1285" s="84"/>
      <c r="C1285" s="84"/>
      <c r="D1285" s="115"/>
      <c r="E1285" s="132" cm="1">
        <f t="array" ref="E1285">_xlfn.XLOOKUP(D1285,Tabela2[[#All],[SAP Code]],Tabela2[[#All],[Supplier Name]])</f>
        <v>0</v>
      </c>
      <c r="F1285" s="85"/>
      <c r="G1285" s="120">
        <v>0</v>
      </c>
      <c r="H1285" s="86"/>
      <c r="I1285" s="86">
        <v>0</v>
      </c>
      <c r="J1285" s="87">
        <f t="shared" si="50"/>
        <v>0</v>
      </c>
      <c r="K1285" s="87">
        <f t="shared" si="49"/>
        <v>0</v>
      </c>
      <c r="L1285" s="85"/>
      <c r="M1285" s="85"/>
      <c r="N1285" s="85"/>
      <c r="O1285" s="109"/>
      <c r="P1285" s="88" t="str">
        <f>IF(D:D&gt;800000000,_xlfn.XLOOKUP(B:B,DROPLIST!G:G,DROPLIST!H:H)&amp;RIGHT(C1285,3)&amp;"-"&amp;RIGHT(D1285,5),_xlfn.XLOOKUP(B:B,DROPLIST!G:G,DROPLIST!H:H)&amp;RIGHT(C1285,3)&amp;"-"&amp;_xlfn.XLOOKUP(D:D,Tabela2[SAP Code],Tabela2[Coluna1]))</f>
        <v>-</v>
      </c>
      <c r="Q1285" s="88" t="e">
        <f>_xlfn.XLOOKUP(B:B,DROPLIST!G:G,DROPLIST!H:H) &amp; RIGHT(C1285,3) &amp; "-" &amp; RIGHT(D1285,5) &amp; "-" &amp; IFERROR(LEFT(#REF!, FIND(" ",#REF!)-1),#REF!) &amp; "-" &amp; _xlfn.XLOOKUP(L:L,DROPLIST!D:D,DROPLIST!E:E)</f>
        <v>#REF!</v>
      </c>
      <c r="R1285" s="88" t="str">
        <f>IF(N:N&lt;&gt;"APROVADO","N/A",IF(IFERROR(_xlfn.XLOOKUP(P:P,PROJETOS!A:A,PROJETOS!A:A),"INSERIR ID DE PROJETO")="INSERIR ID DE PROJETO","INSERIR ID DE PROJETO","PROJETO INSERIDO"))</f>
        <v>N/A</v>
      </c>
    </row>
    <row r="1286" spans="1:18" ht="20.100000000000001" customHeight="1" thickTop="1" thickBot="1" x14ac:dyDescent="0.3">
      <c r="A1286" s="109"/>
      <c r="B1286" s="84"/>
      <c r="C1286" s="84"/>
      <c r="D1286" s="115"/>
      <c r="E1286" s="132" cm="1">
        <f t="array" ref="E1286">_xlfn.XLOOKUP(D1286,Tabela2[[#All],[SAP Code]],Tabela2[[#All],[Supplier Name]])</f>
        <v>0</v>
      </c>
      <c r="F1286" s="85"/>
      <c r="G1286" s="120">
        <v>0</v>
      </c>
      <c r="H1286" s="86"/>
      <c r="I1286" s="86">
        <v>0</v>
      </c>
      <c r="J1286" s="87">
        <f t="shared" si="50"/>
        <v>0</v>
      </c>
      <c r="K1286" s="87">
        <f t="shared" si="49"/>
        <v>0</v>
      </c>
      <c r="L1286" s="85"/>
      <c r="M1286" s="85"/>
      <c r="N1286" s="85"/>
      <c r="O1286" s="109"/>
      <c r="P1286" s="88" t="str">
        <f>IF(D:D&gt;800000000,_xlfn.XLOOKUP(B:B,DROPLIST!G:G,DROPLIST!H:H)&amp;RIGHT(C1286,3)&amp;"-"&amp;RIGHT(D1286,5),_xlfn.XLOOKUP(B:B,DROPLIST!G:G,DROPLIST!H:H)&amp;RIGHT(C1286,3)&amp;"-"&amp;_xlfn.XLOOKUP(D:D,Tabela2[SAP Code],Tabela2[Coluna1]))</f>
        <v>-</v>
      </c>
      <c r="Q1286" s="88" t="e">
        <f>_xlfn.XLOOKUP(B:B,DROPLIST!G:G,DROPLIST!H:H) &amp; RIGHT(C1286,3) &amp; "-" &amp; RIGHT(D1286,5) &amp; "-" &amp; IFERROR(LEFT(#REF!, FIND(" ",#REF!)-1),#REF!) &amp; "-" &amp; _xlfn.XLOOKUP(L:L,DROPLIST!D:D,DROPLIST!E:E)</f>
        <v>#REF!</v>
      </c>
      <c r="R1286" s="88" t="str">
        <f>IF(N:N&lt;&gt;"APROVADO","N/A",IF(IFERROR(_xlfn.XLOOKUP(P:P,PROJETOS!A:A,PROJETOS!A:A),"INSERIR ID DE PROJETO")="INSERIR ID DE PROJETO","INSERIR ID DE PROJETO","PROJETO INSERIDO"))</f>
        <v>N/A</v>
      </c>
    </row>
    <row r="1287" spans="1:18" ht="20.100000000000001" customHeight="1" thickTop="1" thickBot="1" x14ac:dyDescent="0.3">
      <c r="A1287" s="109"/>
      <c r="B1287" s="84"/>
      <c r="C1287" s="84"/>
      <c r="D1287" s="115"/>
      <c r="E1287" s="132" cm="1">
        <f t="array" ref="E1287">_xlfn.XLOOKUP(D1287,Tabela2[[#All],[SAP Code]],Tabela2[[#All],[Supplier Name]])</f>
        <v>0</v>
      </c>
      <c r="F1287" s="85"/>
      <c r="G1287" s="120">
        <v>0</v>
      </c>
      <c r="H1287" s="86"/>
      <c r="I1287" s="86">
        <v>0</v>
      </c>
      <c r="J1287" s="87">
        <f t="shared" si="50"/>
        <v>0</v>
      </c>
      <c r="K1287" s="87">
        <f t="shared" si="49"/>
        <v>0</v>
      </c>
      <c r="L1287" s="85"/>
      <c r="M1287" s="85"/>
      <c r="N1287" s="85"/>
      <c r="O1287" s="109"/>
      <c r="P1287" s="88" t="str">
        <f>IF(D:D&gt;800000000,_xlfn.XLOOKUP(B:B,DROPLIST!G:G,DROPLIST!H:H)&amp;RIGHT(C1287,3)&amp;"-"&amp;RIGHT(D1287,5),_xlfn.XLOOKUP(B:B,DROPLIST!G:G,DROPLIST!H:H)&amp;RIGHT(C1287,3)&amp;"-"&amp;_xlfn.XLOOKUP(D:D,Tabela2[SAP Code],Tabela2[Coluna1]))</f>
        <v>-</v>
      </c>
      <c r="Q1287" s="88" t="e">
        <f>_xlfn.XLOOKUP(B:B,DROPLIST!G:G,DROPLIST!H:H) &amp; RIGHT(C1287,3) &amp; "-" &amp; RIGHT(D1287,5) &amp; "-" &amp; IFERROR(LEFT(#REF!, FIND(" ",#REF!)-1),#REF!) &amp; "-" &amp; _xlfn.XLOOKUP(L:L,DROPLIST!D:D,DROPLIST!E:E)</f>
        <v>#REF!</v>
      </c>
      <c r="R1287" s="88" t="str">
        <f>IF(N:N&lt;&gt;"APROVADO","N/A",IF(IFERROR(_xlfn.XLOOKUP(P:P,PROJETOS!A:A,PROJETOS!A:A),"INSERIR ID DE PROJETO")="INSERIR ID DE PROJETO","INSERIR ID DE PROJETO","PROJETO INSERIDO"))</f>
        <v>N/A</v>
      </c>
    </row>
    <row r="1288" spans="1:18" ht="20.100000000000001" customHeight="1" thickTop="1" thickBot="1" x14ac:dyDescent="0.3">
      <c r="A1288" s="109"/>
      <c r="B1288" s="84"/>
      <c r="C1288" s="84"/>
      <c r="D1288" s="115"/>
      <c r="E1288" s="132" cm="1">
        <f t="array" ref="E1288">_xlfn.XLOOKUP(D1288,Tabela2[[#All],[SAP Code]],Tabela2[[#All],[Supplier Name]])</f>
        <v>0</v>
      </c>
      <c r="F1288" s="85"/>
      <c r="G1288" s="120">
        <v>0</v>
      </c>
      <c r="H1288" s="86"/>
      <c r="I1288" s="86">
        <v>0</v>
      </c>
      <c r="J1288" s="87">
        <f t="shared" si="50"/>
        <v>0</v>
      </c>
      <c r="K1288" s="87">
        <f t="shared" si="49"/>
        <v>0</v>
      </c>
      <c r="L1288" s="85"/>
      <c r="M1288" s="85"/>
      <c r="N1288" s="85"/>
      <c r="O1288" s="109"/>
      <c r="P1288" s="88" t="str">
        <f>IF(D:D&gt;800000000,_xlfn.XLOOKUP(B:B,DROPLIST!G:G,DROPLIST!H:H)&amp;RIGHT(C1288,3)&amp;"-"&amp;RIGHT(D1288,5),_xlfn.XLOOKUP(B:B,DROPLIST!G:G,DROPLIST!H:H)&amp;RIGHT(C1288,3)&amp;"-"&amp;_xlfn.XLOOKUP(D:D,Tabela2[SAP Code],Tabela2[Coluna1]))</f>
        <v>-</v>
      </c>
      <c r="Q1288" s="88" t="e">
        <f>_xlfn.XLOOKUP(B:B,DROPLIST!G:G,DROPLIST!H:H) &amp; RIGHT(C1288,3) &amp; "-" &amp; RIGHT(D1288,5) &amp; "-" &amp; IFERROR(LEFT(#REF!, FIND(" ",#REF!)-1),#REF!) &amp; "-" &amp; _xlfn.XLOOKUP(L:L,DROPLIST!D:D,DROPLIST!E:E)</f>
        <v>#REF!</v>
      </c>
      <c r="R1288" s="88" t="str">
        <f>IF(N:N&lt;&gt;"APROVADO","N/A",IF(IFERROR(_xlfn.XLOOKUP(P:P,PROJETOS!A:A,PROJETOS!A:A),"INSERIR ID DE PROJETO")="INSERIR ID DE PROJETO","INSERIR ID DE PROJETO","PROJETO INSERIDO"))</f>
        <v>N/A</v>
      </c>
    </row>
    <row r="1289" spans="1:18" ht="20.100000000000001" customHeight="1" thickTop="1" thickBot="1" x14ac:dyDescent="0.3">
      <c r="A1289" s="109"/>
      <c r="B1289" s="84"/>
      <c r="C1289" s="84"/>
      <c r="D1289" s="115"/>
      <c r="E1289" s="132" cm="1">
        <f t="array" ref="E1289">_xlfn.XLOOKUP(D1289,Tabela2[[#All],[SAP Code]],Tabela2[[#All],[Supplier Name]])</f>
        <v>0</v>
      </c>
      <c r="F1289" s="85"/>
      <c r="G1289" s="120">
        <v>0</v>
      </c>
      <c r="H1289" s="86"/>
      <c r="I1289" s="86">
        <v>0</v>
      </c>
      <c r="J1289" s="87">
        <f t="shared" si="50"/>
        <v>0</v>
      </c>
      <c r="K1289" s="87">
        <f t="shared" si="49"/>
        <v>0</v>
      </c>
      <c r="L1289" s="85"/>
      <c r="M1289" s="85"/>
      <c r="N1289" s="85"/>
      <c r="O1289" s="109"/>
      <c r="P1289" s="88" t="str">
        <f>IF(D:D&gt;800000000,_xlfn.XLOOKUP(B:B,DROPLIST!G:G,DROPLIST!H:H)&amp;RIGHT(C1289,3)&amp;"-"&amp;RIGHT(D1289,5),_xlfn.XLOOKUP(B:B,DROPLIST!G:G,DROPLIST!H:H)&amp;RIGHT(C1289,3)&amp;"-"&amp;_xlfn.XLOOKUP(D:D,Tabela2[SAP Code],Tabela2[Coluna1]))</f>
        <v>-</v>
      </c>
      <c r="Q1289" s="88" t="e">
        <f>_xlfn.XLOOKUP(B:B,DROPLIST!G:G,DROPLIST!H:H) &amp; RIGHT(C1289,3) &amp; "-" &amp; RIGHT(D1289,5) &amp; "-" &amp; IFERROR(LEFT(#REF!, FIND(" ",#REF!)-1),#REF!) &amp; "-" &amp; _xlfn.XLOOKUP(L:L,DROPLIST!D:D,DROPLIST!E:E)</f>
        <v>#REF!</v>
      </c>
      <c r="R1289" s="88" t="str">
        <f>IF(N:N&lt;&gt;"APROVADO","N/A",IF(IFERROR(_xlfn.XLOOKUP(P:P,PROJETOS!A:A,PROJETOS!A:A),"INSERIR ID DE PROJETO")="INSERIR ID DE PROJETO","INSERIR ID DE PROJETO","PROJETO INSERIDO"))</f>
        <v>N/A</v>
      </c>
    </row>
    <row r="1290" spans="1:18" ht="20.100000000000001" customHeight="1" thickTop="1" thickBot="1" x14ac:dyDescent="0.3">
      <c r="A1290" s="109"/>
      <c r="B1290" s="84"/>
      <c r="C1290" s="84"/>
      <c r="D1290" s="115"/>
      <c r="E1290" s="132" cm="1">
        <f t="array" ref="E1290">_xlfn.XLOOKUP(D1290,Tabela2[[#All],[SAP Code]],Tabela2[[#All],[Supplier Name]])</f>
        <v>0</v>
      </c>
      <c r="F1290" s="85"/>
      <c r="G1290" s="120">
        <v>0</v>
      </c>
      <c r="H1290" s="86"/>
      <c r="I1290" s="86">
        <v>0</v>
      </c>
      <c r="J1290" s="87">
        <f t="shared" si="50"/>
        <v>0</v>
      </c>
      <c r="K1290" s="87">
        <f t="shared" ref="K1290:K1353" si="51">IF(I1290=0,H1290,J1290)</f>
        <v>0</v>
      </c>
      <c r="L1290" s="85"/>
      <c r="M1290" s="85"/>
      <c r="N1290" s="85"/>
      <c r="O1290" s="109"/>
      <c r="P1290" s="88" t="str">
        <f>IF(D:D&gt;800000000,_xlfn.XLOOKUP(B:B,DROPLIST!G:G,DROPLIST!H:H)&amp;RIGHT(C1290,3)&amp;"-"&amp;RIGHT(D1290,5),_xlfn.XLOOKUP(B:B,DROPLIST!G:G,DROPLIST!H:H)&amp;RIGHT(C1290,3)&amp;"-"&amp;_xlfn.XLOOKUP(D:D,Tabela2[SAP Code],Tabela2[Coluna1]))</f>
        <v>-</v>
      </c>
      <c r="Q1290" s="88" t="e">
        <f>_xlfn.XLOOKUP(B:B,DROPLIST!G:G,DROPLIST!H:H) &amp; RIGHT(C1290,3) &amp; "-" &amp; RIGHT(D1290,5) &amp; "-" &amp; IFERROR(LEFT(#REF!, FIND(" ",#REF!)-1),#REF!) &amp; "-" &amp; _xlfn.XLOOKUP(L:L,DROPLIST!D:D,DROPLIST!E:E)</f>
        <v>#REF!</v>
      </c>
      <c r="R1290" s="88" t="str">
        <f>IF(N:N&lt;&gt;"APROVADO","N/A",IF(IFERROR(_xlfn.XLOOKUP(P:P,PROJETOS!A:A,PROJETOS!A:A),"INSERIR ID DE PROJETO")="INSERIR ID DE PROJETO","INSERIR ID DE PROJETO","PROJETO INSERIDO"))</f>
        <v>N/A</v>
      </c>
    </row>
    <row r="1291" spans="1:18" ht="20.100000000000001" customHeight="1" thickTop="1" thickBot="1" x14ac:dyDescent="0.3">
      <c r="A1291" s="109"/>
      <c r="B1291" s="84"/>
      <c r="C1291" s="84"/>
      <c r="D1291" s="115"/>
      <c r="E1291" s="132" cm="1">
        <f t="array" ref="E1291">_xlfn.XLOOKUP(D1291,Tabela2[[#All],[SAP Code]],Tabela2[[#All],[Supplier Name]])</f>
        <v>0</v>
      </c>
      <c r="F1291" s="85"/>
      <c r="G1291" s="120">
        <v>0</v>
      </c>
      <c r="H1291" s="86"/>
      <c r="I1291" s="86">
        <v>0</v>
      </c>
      <c r="J1291" s="87">
        <f t="shared" si="50"/>
        <v>0</v>
      </c>
      <c r="K1291" s="87">
        <f t="shared" si="51"/>
        <v>0</v>
      </c>
      <c r="L1291" s="85"/>
      <c r="M1291" s="85"/>
      <c r="N1291" s="85"/>
      <c r="O1291" s="109"/>
      <c r="P1291" s="88" t="str">
        <f>IF(D:D&gt;800000000,_xlfn.XLOOKUP(B:B,DROPLIST!G:G,DROPLIST!H:H)&amp;RIGHT(C1291,3)&amp;"-"&amp;RIGHT(D1291,5),_xlfn.XLOOKUP(B:B,DROPLIST!G:G,DROPLIST!H:H)&amp;RIGHT(C1291,3)&amp;"-"&amp;_xlfn.XLOOKUP(D:D,Tabela2[SAP Code],Tabela2[Coluna1]))</f>
        <v>-</v>
      </c>
      <c r="Q1291" s="88" t="e">
        <f>_xlfn.XLOOKUP(B:B,DROPLIST!G:G,DROPLIST!H:H) &amp; RIGHT(C1291,3) &amp; "-" &amp; RIGHT(D1291,5) &amp; "-" &amp; IFERROR(LEFT(#REF!, FIND(" ",#REF!)-1),#REF!) &amp; "-" &amp; _xlfn.XLOOKUP(L:L,DROPLIST!D:D,DROPLIST!E:E)</f>
        <v>#REF!</v>
      </c>
      <c r="R1291" s="88" t="str">
        <f>IF(N:N&lt;&gt;"APROVADO","N/A",IF(IFERROR(_xlfn.XLOOKUP(P:P,PROJETOS!A:A,PROJETOS!A:A),"INSERIR ID DE PROJETO")="INSERIR ID DE PROJETO","INSERIR ID DE PROJETO","PROJETO INSERIDO"))</f>
        <v>N/A</v>
      </c>
    </row>
    <row r="1292" spans="1:18" ht="20.100000000000001" customHeight="1" thickTop="1" thickBot="1" x14ac:dyDescent="0.3">
      <c r="A1292" s="109"/>
      <c r="B1292" s="84"/>
      <c r="C1292" s="84"/>
      <c r="D1292" s="115"/>
      <c r="E1292" s="132" cm="1">
        <f t="array" ref="E1292">_xlfn.XLOOKUP(D1292,Tabela2[[#All],[SAP Code]],Tabela2[[#All],[Supplier Name]])</f>
        <v>0</v>
      </c>
      <c r="F1292" s="85"/>
      <c r="G1292" s="120">
        <v>0</v>
      </c>
      <c r="H1292" s="86"/>
      <c r="I1292" s="86">
        <v>0</v>
      </c>
      <c r="J1292" s="87">
        <f t="shared" si="50"/>
        <v>0</v>
      </c>
      <c r="K1292" s="87">
        <f t="shared" si="51"/>
        <v>0</v>
      </c>
      <c r="L1292" s="85"/>
      <c r="M1292" s="85"/>
      <c r="N1292" s="85"/>
      <c r="O1292" s="109"/>
      <c r="P1292" s="88" t="str">
        <f>IF(D:D&gt;800000000,_xlfn.XLOOKUP(B:B,DROPLIST!G:G,DROPLIST!H:H)&amp;RIGHT(C1292,3)&amp;"-"&amp;RIGHT(D1292,5),_xlfn.XLOOKUP(B:B,DROPLIST!G:G,DROPLIST!H:H)&amp;RIGHT(C1292,3)&amp;"-"&amp;_xlfn.XLOOKUP(D:D,Tabela2[SAP Code],Tabela2[Coluna1]))</f>
        <v>-</v>
      </c>
      <c r="Q1292" s="88" t="e">
        <f>_xlfn.XLOOKUP(B:B,DROPLIST!G:G,DROPLIST!H:H) &amp; RIGHT(C1292,3) &amp; "-" &amp; RIGHT(D1292,5) &amp; "-" &amp; IFERROR(LEFT(#REF!, FIND(" ",#REF!)-1),#REF!) &amp; "-" &amp; _xlfn.XLOOKUP(L:L,DROPLIST!D:D,DROPLIST!E:E)</f>
        <v>#REF!</v>
      </c>
      <c r="R1292" s="88" t="str">
        <f>IF(N:N&lt;&gt;"APROVADO","N/A",IF(IFERROR(_xlfn.XLOOKUP(P:P,PROJETOS!A:A,PROJETOS!A:A),"INSERIR ID DE PROJETO")="INSERIR ID DE PROJETO","INSERIR ID DE PROJETO","PROJETO INSERIDO"))</f>
        <v>N/A</v>
      </c>
    </row>
    <row r="1293" spans="1:18" ht="20.100000000000001" customHeight="1" thickTop="1" thickBot="1" x14ac:dyDescent="0.3">
      <c r="A1293" s="109"/>
      <c r="B1293" s="84"/>
      <c r="C1293" s="84"/>
      <c r="D1293" s="115"/>
      <c r="E1293" s="132" cm="1">
        <f t="array" ref="E1293">_xlfn.XLOOKUP(D1293,Tabela2[[#All],[SAP Code]],Tabela2[[#All],[Supplier Name]])</f>
        <v>0</v>
      </c>
      <c r="F1293" s="85"/>
      <c r="G1293" s="120">
        <v>0</v>
      </c>
      <c r="H1293" s="86"/>
      <c r="I1293" s="86">
        <v>0</v>
      </c>
      <c r="J1293" s="87">
        <f t="shared" si="50"/>
        <v>0</v>
      </c>
      <c r="K1293" s="87">
        <f t="shared" si="51"/>
        <v>0</v>
      </c>
      <c r="L1293" s="85"/>
      <c r="M1293" s="85"/>
      <c r="N1293" s="85"/>
      <c r="O1293" s="109"/>
      <c r="P1293" s="88" t="str">
        <f>IF(D:D&gt;800000000,_xlfn.XLOOKUP(B:B,DROPLIST!G:G,DROPLIST!H:H)&amp;RIGHT(C1293,3)&amp;"-"&amp;RIGHT(D1293,5),_xlfn.XLOOKUP(B:B,DROPLIST!G:G,DROPLIST!H:H)&amp;RIGHT(C1293,3)&amp;"-"&amp;_xlfn.XLOOKUP(D:D,Tabela2[SAP Code],Tabela2[Coluna1]))</f>
        <v>-</v>
      </c>
      <c r="Q1293" s="88" t="e">
        <f>_xlfn.XLOOKUP(B:B,DROPLIST!G:G,DROPLIST!H:H) &amp; RIGHT(C1293,3) &amp; "-" &amp; RIGHT(D1293,5) &amp; "-" &amp; IFERROR(LEFT(#REF!, FIND(" ",#REF!)-1),#REF!) &amp; "-" &amp; _xlfn.XLOOKUP(L:L,DROPLIST!D:D,DROPLIST!E:E)</f>
        <v>#REF!</v>
      </c>
      <c r="R1293" s="88" t="str">
        <f>IF(N:N&lt;&gt;"APROVADO","N/A",IF(IFERROR(_xlfn.XLOOKUP(P:P,PROJETOS!A:A,PROJETOS!A:A),"INSERIR ID DE PROJETO")="INSERIR ID DE PROJETO","INSERIR ID DE PROJETO","PROJETO INSERIDO"))</f>
        <v>N/A</v>
      </c>
    </row>
    <row r="1294" spans="1:18" ht="20.100000000000001" customHeight="1" thickTop="1" thickBot="1" x14ac:dyDescent="0.3">
      <c r="A1294" s="109"/>
      <c r="B1294" s="84"/>
      <c r="C1294" s="84"/>
      <c r="D1294" s="115"/>
      <c r="E1294" s="132" cm="1">
        <f t="array" ref="E1294">_xlfn.XLOOKUP(D1294,Tabela2[[#All],[SAP Code]],Tabela2[[#All],[Supplier Name]])</f>
        <v>0</v>
      </c>
      <c r="F1294" s="85"/>
      <c r="G1294" s="120">
        <v>0</v>
      </c>
      <c r="H1294" s="86"/>
      <c r="I1294" s="86">
        <v>0</v>
      </c>
      <c r="J1294" s="87">
        <f t="shared" si="50"/>
        <v>0</v>
      </c>
      <c r="K1294" s="87">
        <f t="shared" si="51"/>
        <v>0</v>
      </c>
      <c r="L1294" s="85"/>
      <c r="M1294" s="85"/>
      <c r="N1294" s="85"/>
      <c r="O1294" s="109"/>
      <c r="P1294" s="88" t="str">
        <f>IF(D:D&gt;800000000,_xlfn.XLOOKUP(B:B,DROPLIST!G:G,DROPLIST!H:H)&amp;RIGHT(C1294,3)&amp;"-"&amp;RIGHT(D1294,5),_xlfn.XLOOKUP(B:B,DROPLIST!G:G,DROPLIST!H:H)&amp;RIGHT(C1294,3)&amp;"-"&amp;_xlfn.XLOOKUP(D:D,Tabela2[SAP Code],Tabela2[Coluna1]))</f>
        <v>-</v>
      </c>
      <c r="Q1294" s="88" t="e">
        <f>_xlfn.XLOOKUP(B:B,DROPLIST!G:G,DROPLIST!H:H) &amp; RIGHT(C1294,3) &amp; "-" &amp; RIGHT(D1294,5) &amp; "-" &amp; IFERROR(LEFT(#REF!, FIND(" ",#REF!)-1),#REF!) &amp; "-" &amp; _xlfn.XLOOKUP(L:L,DROPLIST!D:D,DROPLIST!E:E)</f>
        <v>#REF!</v>
      </c>
      <c r="R1294" s="88" t="str">
        <f>IF(N:N&lt;&gt;"APROVADO","N/A",IF(IFERROR(_xlfn.XLOOKUP(P:P,PROJETOS!A:A,PROJETOS!A:A),"INSERIR ID DE PROJETO")="INSERIR ID DE PROJETO","INSERIR ID DE PROJETO","PROJETO INSERIDO"))</f>
        <v>N/A</v>
      </c>
    </row>
    <row r="1295" spans="1:18" ht="20.100000000000001" customHeight="1" thickTop="1" thickBot="1" x14ac:dyDescent="0.3">
      <c r="A1295" s="109"/>
      <c r="B1295" s="84"/>
      <c r="C1295" s="84"/>
      <c r="D1295" s="115"/>
      <c r="E1295" s="132" cm="1">
        <f t="array" ref="E1295">_xlfn.XLOOKUP(D1295,Tabela2[[#All],[SAP Code]],Tabela2[[#All],[Supplier Name]])</f>
        <v>0</v>
      </c>
      <c r="F1295" s="85"/>
      <c r="G1295" s="120">
        <v>0</v>
      </c>
      <c r="H1295" s="86"/>
      <c r="I1295" s="86">
        <v>0</v>
      </c>
      <c r="J1295" s="87">
        <f t="shared" si="50"/>
        <v>0</v>
      </c>
      <c r="K1295" s="87">
        <f t="shared" si="51"/>
        <v>0</v>
      </c>
      <c r="L1295" s="85"/>
      <c r="M1295" s="85"/>
      <c r="N1295" s="85"/>
      <c r="O1295" s="109"/>
      <c r="P1295" s="88" t="str">
        <f>IF(D:D&gt;800000000,_xlfn.XLOOKUP(B:B,DROPLIST!G:G,DROPLIST!H:H)&amp;RIGHT(C1295,3)&amp;"-"&amp;RIGHT(D1295,5),_xlfn.XLOOKUP(B:B,DROPLIST!G:G,DROPLIST!H:H)&amp;RIGHT(C1295,3)&amp;"-"&amp;_xlfn.XLOOKUP(D:D,Tabela2[SAP Code],Tabela2[Coluna1]))</f>
        <v>-</v>
      </c>
      <c r="Q1295" s="88" t="e">
        <f>_xlfn.XLOOKUP(B:B,DROPLIST!G:G,DROPLIST!H:H) &amp; RIGHT(C1295,3) &amp; "-" &amp; RIGHT(D1295,5) &amp; "-" &amp; IFERROR(LEFT(#REF!, FIND(" ",#REF!)-1),#REF!) &amp; "-" &amp; _xlfn.XLOOKUP(L:L,DROPLIST!D:D,DROPLIST!E:E)</f>
        <v>#REF!</v>
      </c>
      <c r="R1295" s="88" t="str">
        <f>IF(N:N&lt;&gt;"APROVADO","N/A",IF(IFERROR(_xlfn.XLOOKUP(P:P,PROJETOS!A:A,PROJETOS!A:A),"INSERIR ID DE PROJETO")="INSERIR ID DE PROJETO","INSERIR ID DE PROJETO","PROJETO INSERIDO"))</f>
        <v>N/A</v>
      </c>
    </row>
    <row r="1296" spans="1:18" ht="20.100000000000001" customHeight="1" thickTop="1" thickBot="1" x14ac:dyDescent="0.3">
      <c r="A1296" s="109"/>
      <c r="B1296" s="84"/>
      <c r="C1296" s="84"/>
      <c r="D1296" s="115"/>
      <c r="E1296" s="132" cm="1">
        <f t="array" ref="E1296">_xlfn.XLOOKUP(D1296,Tabela2[[#All],[SAP Code]],Tabela2[[#All],[Supplier Name]])</f>
        <v>0</v>
      </c>
      <c r="F1296" s="85"/>
      <c r="G1296" s="120">
        <v>0</v>
      </c>
      <c r="H1296" s="86"/>
      <c r="I1296" s="86">
        <v>0</v>
      </c>
      <c r="J1296" s="87">
        <f t="shared" si="50"/>
        <v>0</v>
      </c>
      <c r="K1296" s="87">
        <f t="shared" si="51"/>
        <v>0</v>
      </c>
      <c r="L1296" s="85"/>
      <c r="M1296" s="85"/>
      <c r="N1296" s="85"/>
      <c r="O1296" s="109"/>
      <c r="P1296" s="88" t="str">
        <f>IF(D:D&gt;800000000,_xlfn.XLOOKUP(B:B,DROPLIST!G:G,DROPLIST!H:H)&amp;RIGHT(C1296,3)&amp;"-"&amp;RIGHT(D1296,5),_xlfn.XLOOKUP(B:B,DROPLIST!G:G,DROPLIST!H:H)&amp;RIGHT(C1296,3)&amp;"-"&amp;_xlfn.XLOOKUP(D:D,Tabela2[SAP Code],Tabela2[Coluna1]))</f>
        <v>-</v>
      </c>
      <c r="Q1296" s="88" t="e">
        <f>_xlfn.XLOOKUP(B:B,DROPLIST!G:G,DROPLIST!H:H) &amp; RIGHT(C1296,3) &amp; "-" &amp; RIGHT(D1296,5) &amp; "-" &amp; IFERROR(LEFT(#REF!, FIND(" ",#REF!)-1),#REF!) &amp; "-" &amp; _xlfn.XLOOKUP(L:L,DROPLIST!D:D,DROPLIST!E:E)</f>
        <v>#REF!</v>
      </c>
      <c r="R1296" s="88" t="str">
        <f>IF(N:N&lt;&gt;"APROVADO","N/A",IF(IFERROR(_xlfn.XLOOKUP(P:P,PROJETOS!A:A,PROJETOS!A:A),"INSERIR ID DE PROJETO")="INSERIR ID DE PROJETO","INSERIR ID DE PROJETO","PROJETO INSERIDO"))</f>
        <v>N/A</v>
      </c>
    </row>
    <row r="1297" spans="1:18" ht="20.100000000000001" customHeight="1" thickTop="1" thickBot="1" x14ac:dyDescent="0.3">
      <c r="A1297" s="109"/>
      <c r="B1297" s="84"/>
      <c r="C1297" s="84"/>
      <c r="D1297" s="115"/>
      <c r="E1297" s="132" cm="1">
        <f t="array" ref="E1297">_xlfn.XLOOKUP(D1297,Tabela2[[#All],[SAP Code]],Tabela2[[#All],[Supplier Name]])</f>
        <v>0</v>
      </c>
      <c r="F1297" s="85"/>
      <c r="G1297" s="120">
        <v>0</v>
      </c>
      <c r="H1297" s="86"/>
      <c r="I1297" s="86">
        <v>0</v>
      </c>
      <c r="J1297" s="87">
        <f t="shared" si="50"/>
        <v>0</v>
      </c>
      <c r="K1297" s="87">
        <f t="shared" si="51"/>
        <v>0</v>
      </c>
      <c r="L1297" s="85"/>
      <c r="M1297" s="85"/>
      <c r="N1297" s="85"/>
      <c r="O1297" s="109"/>
      <c r="P1297" s="88" t="str">
        <f>IF(D:D&gt;800000000,_xlfn.XLOOKUP(B:B,DROPLIST!G:G,DROPLIST!H:H)&amp;RIGHT(C1297,3)&amp;"-"&amp;RIGHT(D1297,5),_xlfn.XLOOKUP(B:B,DROPLIST!G:G,DROPLIST!H:H)&amp;RIGHT(C1297,3)&amp;"-"&amp;_xlfn.XLOOKUP(D:D,Tabela2[SAP Code],Tabela2[Coluna1]))</f>
        <v>-</v>
      </c>
      <c r="Q1297" s="88" t="e">
        <f>_xlfn.XLOOKUP(B:B,DROPLIST!G:G,DROPLIST!H:H) &amp; RIGHT(C1297,3) &amp; "-" &amp; RIGHT(D1297,5) &amp; "-" &amp; IFERROR(LEFT(#REF!, FIND(" ",#REF!)-1),#REF!) &amp; "-" &amp; _xlfn.XLOOKUP(L:L,DROPLIST!D:D,DROPLIST!E:E)</f>
        <v>#REF!</v>
      </c>
      <c r="R1297" s="88" t="str">
        <f>IF(N:N&lt;&gt;"APROVADO","N/A",IF(IFERROR(_xlfn.XLOOKUP(P:P,PROJETOS!A:A,PROJETOS!A:A),"INSERIR ID DE PROJETO")="INSERIR ID DE PROJETO","INSERIR ID DE PROJETO","PROJETO INSERIDO"))</f>
        <v>N/A</v>
      </c>
    </row>
    <row r="1298" spans="1:18" ht="20.100000000000001" customHeight="1" thickTop="1" thickBot="1" x14ac:dyDescent="0.3">
      <c r="A1298" s="109"/>
      <c r="B1298" s="84"/>
      <c r="C1298" s="84"/>
      <c r="D1298" s="115"/>
      <c r="E1298" s="132" cm="1">
        <f t="array" ref="E1298">_xlfn.XLOOKUP(D1298,Tabela2[[#All],[SAP Code]],Tabela2[[#All],[Supplier Name]])</f>
        <v>0</v>
      </c>
      <c r="F1298" s="85"/>
      <c r="G1298" s="120">
        <v>0</v>
      </c>
      <c r="H1298" s="86"/>
      <c r="I1298" s="86">
        <v>0</v>
      </c>
      <c r="J1298" s="87">
        <f t="shared" si="50"/>
        <v>0</v>
      </c>
      <c r="K1298" s="87">
        <f t="shared" si="51"/>
        <v>0</v>
      </c>
      <c r="L1298" s="85"/>
      <c r="M1298" s="85"/>
      <c r="N1298" s="85"/>
      <c r="O1298" s="109"/>
      <c r="P1298" s="88" t="str">
        <f>IF(D:D&gt;800000000,_xlfn.XLOOKUP(B:B,DROPLIST!G:G,DROPLIST!H:H)&amp;RIGHT(C1298,3)&amp;"-"&amp;RIGHT(D1298,5),_xlfn.XLOOKUP(B:B,DROPLIST!G:G,DROPLIST!H:H)&amp;RIGHT(C1298,3)&amp;"-"&amp;_xlfn.XLOOKUP(D:D,Tabela2[SAP Code],Tabela2[Coluna1]))</f>
        <v>-</v>
      </c>
      <c r="Q1298" s="88" t="e">
        <f>_xlfn.XLOOKUP(B:B,DROPLIST!G:G,DROPLIST!H:H) &amp; RIGHT(C1298,3) &amp; "-" &amp; RIGHT(D1298,5) &amp; "-" &amp; IFERROR(LEFT(#REF!, FIND(" ",#REF!)-1),#REF!) &amp; "-" &amp; _xlfn.XLOOKUP(L:L,DROPLIST!D:D,DROPLIST!E:E)</f>
        <v>#REF!</v>
      </c>
      <c r="R1298" s="88" t="str">
        <f>IF(N:N&lt;&gt;"APROVADO","N/A",IF(IFERROR(_xlfn.XLOOKUP(P:P,PROJETOS!A:A,PROJETOS!A:A),"INSERIR ID DE PROJETO")="INSERIR ID DE PROJETO","INSERIR ID DE PROJETO","PROJETO INSERIDO"))</f>
        <v>N/A</v>
      </c>
    </row>
    <row r="1299" spans="1:18" ht="20.100000000000001" customHeight="1" thickTop="1" thickBot="1" x14ac:dyDescent="0.3">
      <c r="A1299" s="109"/>
      <c r="B1299" s="84"/>
      <c r="C1299" s="84"/>
      <c r="D1299" s="115"/>
      <c r="E1299" s="132" cm="1">
        <f t="array" ref="E1299">_xlfn.XLOOKUP(D1299,Tabela2[[#All],[SAP Code]],Tabela2[[#All],[Supplier Name]])</f>
        <v>0</v>
      </c>
      <c r="F1299" s="85"/>
      <c r="G1299" s="120">
        <v>0</v>
      </c>
      <c r="H1299" s="86"/>
      <c r="I1299" s="86">
        <v>0</v>
      </c>
      <c r="J1299" s="87">
        <f t="shared" si="50"/>
        <v>0</v>
      </c>
      <c r="K1299" s="87">
        <f t="shared" si="51"/>
        <v>0</v>
      </c>
      <c r="L1299" s="85"/>
      <c r="M1299" s="85"/>
      <c r="N1299" s="85"/>
      <c r="O1299" s="109"/>
      <c r="P1299" s="88" t="str">
        <f>IF(D:D&gt;800000000,_xlfn.XLOOKUP(B:B,DROPLIST!G:G,DROPLIST!H:H)&amp;RIGHT(C1299,3)&amp;"-"&amp;RIGHT(D1299,5),_xlfn.XLOOKUP(B:B,DROPLIST!G:G,DROPLIST!H:H)&amp;RIGHT(C1299,3)&amp;"-"&amp;_xlfn.XLOOKUP(D:D,Tabela2[SAP Code],Tabela2[Coluna1]))</f>
        <v>-</v>
      </c>
      <c r="Q1299" s="88" t="e">
        <f>_xlfn.XLOOKUP(B:B,DROPLIST!G:G,DROPLIST!H:H) &amp; RIGHT(C1299,3) &amp; "-" &amp; RIGHT(D1299,5) &amp; "-" &amp; IFERROR(LEFT(#REF!, FIND(" ",#REF!)-1),#REF!) &amp; "-" &amp; _xlfn.XLOOKUP(L:L,DROPLIST!D:D,DROPLIST!E:E)</f>
        <v>#REF!</v>
      </c>
      <c r="R1299" s="88" t="str">
        <f>IF(N:N&lt;&gt;"APROVADO","N/A",IF(IFERROR(_xlfn.XLOOKUP(P:P,PROJETOS!A:A,PROJETOS!A:A),"INSERIR ID DE PROJETO")="INSERIR ID DE PROJETO","INSERIR ID DE PROJETO","PROJETO INSERIDO"))</f>
        <v>N/A</v>
      </c>
    </row>
    <row r="1300" spans="1:18" ht="20.100000000000001" customHeight="1" thickTop="1" thickBot="1" x14ac:dyDescent="0.3">
      <c r="A1300" s="109"/>
      <c r="B1300" s="84"/>
      <c r="C1300" s="84"/>
      <c r="D1300" s="115"/>
      <c r="E1300" s="132" cm="1">
        <f t="array" ref="E1300">_xlfn.XLOOKUP(D1300,Tabela2[[#All],[SAP Code]],Tabela2[[#All],[Supplier Name]])</f>
        <v>0</v>
      </c>
      <c r="F1300" s="85"/>
      <c r="G1300" s="120">
        <v>0</v>
      </c>
      <c r="H1300" s="86"/>
      <c r="I1300" s="86">
        <v>0</v>
      </c>
      <c r="J1300" s="87">
        <f t="shared" si="50"/>
        <v>0</v>
      </c>
      <c r="K1300" s="87">
        <f t="shared" si="51"/>
        <v>0</v>
      </c>
      <c r="L1300" s="85"/>
      <c r="M1300" s="85"/>
      <c r="N1300" s="85"/>
      <c r="O1300" s="109"/>
      <c r="P1300" s="88" t="str">
        <f>IF(D:D&gt;800000000,_xlfn.XLOOKUP(B:B,DROPLIST!G:G,DROPLIST!H:H)&amp;RIGHT(C1300,3)&amp;"-"&amp;RIGHT(D1300,5),_xlfn.XLOOKUP(B:B,DROPLIST!G:G,DROPLIST!H:H)&amp;RIGHT(C1300,3)&amp;"-"&amp;_xlfn.XLOOKUP(D:D,Tabela2[SAP Code],Tabela2[Coluna1]))</f>
        <v>-</v>
      </c>
      <c r="Q1300" s="88" t="e">
        <f>_xlfn.XLOOKUP(B:B,DROPLIST!G:G,DROPLIST!H:H) &amp; RIGHT(C1300,3) &amp; "-" &amp; RIGHT(D1300,5) &amp; "-" &amp; IFERROR(LEFT(#REF!, FIND(" ",#REF!)-1),#REF!) &amp; "-" &amp; _xlfn.XLOOKUP(L:L,DROPLIST!D:D,DROPLIST!E:E)</f>
        <v>#REF!</v>
      </c>
      <c r="R1300" s="88" t="str">
        <f>IF(N:N&lt;&gt;"APROVADO","N/A",IF(IFERROR(_xlfn.XLOOKUP(P:P,PROJETOS!A:A,PROJETOS!A:A),"INSERIR ID DE PROJETO")="INSERIR ID DE PROJETO","INSERIR ID DE PROJETO","PROJETO INSERIDO"))</f>
        <v>N/A</v>
      </c>
    </row>
    <row r="1301" spans="1:18" ht="20.100000000000001" customHeight="1" thickTop="1" thickBot="1" x14ac:dyDescent="0.3">
      <c r="A1301" s="109"/>
      <c r="B1301" s="84"/>
      <c r="C1301" s="84"/>
      <c r="D1301" s="115"/>
      <c r="E1301" s="132" cm="1">
        <f t="array" ref="E1301">_xlfn.XLOOKUP(D1301,Tabela2[[#All],[SAP Code]],Tabela2[[#All],[Supplier Name]])</f>
        <v>0</v>
      </c>
      <c r="F1301" s="85"/>
      <c r="G1301" s="120">
        <v>0</v>
      </c>
      <c r="H1301" s="86"/>
      <c r="I1301" s="86">
        <v>0</v>
      </c>
      <c r="J1301" s="87">
        <f t="shared" si="50"/>
        <v>0</v>
      </c>
      <c r="K1301" s="87">
        <f t="shared" si="51"/>
        <v>0</v>
      </c>
      <c r="L1301" s="85"/>
      <c r="M1301" s="85"/>
      <c r="N1301" s="85"/>
      <c r="O1301" s="109"/>
      <c r="P1301" s="88" t="str">
        <f>IF(D:D&gt;800000000,_xlfn.XLOOKUP(B:B,DROPLIST!G:G,DROPLIST!H:H)&amp;RIGHT(C1301,3)&amp;"-"&amp;RIGHT(D1301,5),_xlfn.XLOOKUP(B:B,DROPLIST!G:G,DROPLIST!H:H)&amp;RIGHT(C1301,3)&amp;"-"&amp;_xlfn.XLOOKUP(D:D,Tabela2[SAP Code],Tabela2[Coluna1]))</f>
        <v>-</v>
      </c>
      <c r="Q1301" s="88" t="e">
        <f>_xlfn.XLOOKUP(B:B,DROPLIST!G:G,DROPLIST!H:H) &amp; RIGHT(C1301,3) &amp; "-" &amp; RIGHT(D1301,5) &amp; "-" &amp; IFERROR(LEFT(#REF!, FIND(" ",#REF!)-1),#REF!) &amp; "-" &amp; _xlfn.XLOOKUP(L:L,DROPLIST!D:D,DROPLIST!E:E)</f>
        <v>#REF!</v>
      </c>
      <c r="R1301" s="88" t="str">
        <f>IF(N:N&lt;&gt;"APROVADO","N/A",IF(IFERROR(_xlfn.XLOOKUP(P:P,PROJETOS!A:A,PROJETOS!A:A),"INSERIR ID DE PROJETO")="INSERIR ID DE PROJETO","INSERIR ID DE PROJETO","PROJETO INSERIDO"))</f>
        <v>N/A</v>
      </c>
    </row>
    <row r="1302" spans="1:18" ht="20.100000000000001" customHeight="1" thickTop="1" thickBot="1" x14ac:dyDescent="0.3">
      <c r="A1302" s="109"/>
      <c r="B1302" s="84"/>
      <c r="C1302" s="84"/>
      <c r="D1302" s="115"/>
      <c r="E1302" s="132" cm="1">
        <f t="array" ref="E1302">_xlfn.XLOOKUP(D1302,Tabela2[[#All],[SAP Code]],Tabela2[[#All],[Supplier Name]])</f>
        <v>0</v>
      </c>
      <c r="F1302" s="85"/>
      <c r="G1302" s="120">
        <v>0</v>
      </c>
      <c r="H1302" s="86"/>
      <c r="I1302" s="86">
        <v>0</v>
      </c>
      <c r="J1302" s="87">
        <f t="shared" si="50"/>
        <v>0</v>
      </c>
      <c r="K1302" s="87">
        <f t="shared" si="51"/>
        <v>0</v>
      </c>
      <c r="L1302" s="85"/>
      <c r="M1302" s="85"/>
      <c r="N1302" s="85"/>
      <c r="O1302" s="109"/>
      <c r="P1302" s="88" t="str">
        <f>IF(D:D&gt;800000000,_xlfn.XLOOKUP(B:B,DROPLIST!G:G,DROPLIST!H:H)&amp;RIGHT(C1302,3)&amp;"-"&amp;RIGHT(D1302,5),_xlfn.XLOOKUP(B:B,DROPLIST!G:G,DROPLIST!H:H)&amp;RIGHT(C1302,3)&amp;"-"&amp;_xlfn.XLOOKUP(D:D,Tabela2[SAP Code],Tabela2[Coluna1]))</f>
        <v>-</v>
      </c>
      <c r="Q1302" s="88" t="e">
        <f>_xlfn.XLOOKUP(B:B,DROPLIST!G:G,DROPLIST!H:H) &amp; RIGHT(C1302,3) &amp; "-" &amp; RIGHT(D1302,5) &amp; "-" &amp; IFERROR(LEFT(#REF!, FIND(" ",#REF!)-1),#REF!) &amp; "-" &amp; _xlfn.XLOOKUP(L:L,DROPLIST!D:D,DROPLIST!E:E)</f>
        <v>#REF!</v>
      </c>
      <c r="R1302" s="88" t="str">
        <f>IF(N:N&lt;&gt;"APROVADO","N/A",IF(IFERROR(_xlfn.XLOOKUP(P:P,PROJETOS!A:A,PROJETOS!A:A),"INSERIR ID DE PROJETO")="INSERIR ID DE PROJETO","INSERIR ID DE PROJETO","PROJETO INSERIDO"))</f>
        <v>N/A</v>
      </c>
    </row>
    <row r="1303" spans="1:18" ht="20.100000000000001" customHeight="1" thickTop="1" thickBot="1" x14ac:dyDescent="0.3">
      <c r="A1303" s="109"/>
      <c r="B1303" s="84"/>
      <c r="C1303" s="84"/>
      <c r="D1303" s="115"/>
      <c r="E1303" s="132" cm="1">
        <f t="array" ref="E1303">_xlfn.XLOOKUP(D1303,Tabela2[[#All],[SAP Code]],Tabela2[[#All],[Supplier Name]])</f>
        <v>0</v>
      </c>
      <c r="F1303" s="85"/>
      <c r="G1303" s="120">
        <v>0</v>
      </c>
      <c r="H1303" s="86"/>
      <c r="I1303" s="86">
        <v>0</v>
      </c>
      <c r="J1303" s="87">
        <f t="shared" si="50"/>
        <v>0</v>
      </c>
      <c r="K1303" s="87">
        <f t="shared" si="51"/>
        <v>0</v>
      </c>
      <c r="L1303" s="85"/>
      <c r="M1303" s="85"/>
      <c r="N1303" s="85"/>
      <c r="O1303" s="109"/>
      <c r="P1303" s="88" t="str">
        <f>IF(D:D&gt;800000000,_xlfn.XLOOKUP(B:B,DROPLIST!G:G,DROPLIST!H:H)&amp;RIGHT(C1303,3)&amp;"-"&amp;RIGHT(D1303,5),_xlfn.XLOOKUP(B:B,DROPLIST!G:G,DROPLIST!H:H)&amp;RIGHT(C1303,3)&amp;"-"&amp;_xlfn.XLOOKUP(D:D,Tabela2[SAP Code],Tabela2[Coluna1]))</f>
        <v>-</v>
      </c>
      <c r="Q1303" s="88" t="e">
        <f>_xlfn.XLOOKUP(B:B,DROPLIST!G:G,DROPLIST!H:H) &amp; RIGHT(C1303,3) &amp; "-" &amp; RIGHT(D1303,5) &amp; "-" &amp; IFERROR(LEFT(#REF!, FIND(" ",#REF!)-1),#REF!) &amp; "-" &amp; _xlfn.XLOOKUP(L:L,DROPLIST!D:D,DROPLIST!E:E)</f>
        <v>#REF!</v>
      </c>
      <c r="R1303" s="88" t="str">
        <f>IF(N:N&lt;&gt;"APROVADO","N/A",IF(IFERROR(_xlfn.XLOOKUP(P:P,PROJETOS!A:A,PROJETOS!A:A),"INSERIR ID DE PROJETO")="INSERIR ID DE PROJETO","INSERIR ID DE PROJETO","PROJETO INSERIDO"))</f>
        <v>N/A</v>
      </c>
    </row>
    <row r="1304" spans="1:18" ht="20.100000000000001" customHeight="1" thickTop="1" thickBot="1" x14ac:dyDescent="0.3">
      <c r="A1304" s="109"/>
      <c r="B1304" s="84"/>
      <c r="C1304" s="84"/>
      <c r="D1304" s="115"/>
      <c r="E1304" s="132" cm="1">
        <f t="array" ref="E1304">_xlfn.XLOOKUP(D1304,Tabela2[[#All],[SAP Code]],Tabela2[[#All],[Supplier Name]])</f>
        <v>0</v>
      </c>
      <c r="F1304" s="85"/>
      <c r="G1304" s="120">
        <v>0</v>
      </c>
      <c r="H1304" s="86"/>
      <c r="I1304" s="86">
        <v>0</v>
      </c>
      <c r="J1304" s="87">
        <f t="shared" si="50"/>
        <v>0</v>
      </c>
      <c r="K1304" s="87">
        <f t="shared" si="51"/>
        <v>0</v>
      </c>
      <c r="L1304" s="85"/>
      <c r="M1304" s="85"/>
      <c r="N1304" s="85"/>
      <c r="O1304" s="109"/>
      <c r="P1304" s="88" t="str">
        <f>IF(D:D&gt;800000000,_xlfn.XLOOKUP(B:B,DROPLIST!G:G,DROPLIST!H:H)&amp;RIGHT(C1304,3)&amp;"-"&amp;RIGHT(D1304,5),_xlfn.XLOOKUP(B:B,DROPLIST!G:G,DROPLIST!H:H)&amp;RIGHT(C1304,3)&amp;"-"&amp;_xlfn.XLOOKUP(D:D,Tabela2[SAP Code],Tabela2[Coluna1]))</f>
        <v>-</v>
      </c>
      <c r="Q1304" s="88" t="e">
        <f>_xlfn.XLOOKUP(B:B,DROPLIST!G:G,DROPLIST!H:H) &amp; RIGHT(C1304,3) &amp; "-" &amp; RIGHT(D1304,5) &amp; "-" &amp; IFERROR(LEFT(#REF!, FIND(" ",#REF!)-1),#REF!) &amp; "-" &amp; _xlfn.XLOOKUP(L:L,DROPLIST!D:D,DROPLIST!E:E)</f>
        <v>#REF!</v>
      </c>
      <c r="R1304" s="88" t="str">
        <f>IF(N:N&lt;&gt;"APROVADO","N/A",IF(IFERROR(_xlfn.XLOOKUP(P:P,PROJETOS!A:A,PROJETOS!A:A),"INSERIR ID DE PROJETO")="INSERIR ID DE PROJETO","INSERIR ID DE PROJETO","PROJETO INSERIDO"))</f>
        <v>N/A</v>
      </c>
    </row>
    <row r="1305" spans="1:18" ht="20.100000000000001" customHeight="1" thickTop="1" thickBot="1" x14ac:dyDescent="0.3">
      <c r="A1305" s="109"/>
      <c r="B1305" s="84"/>
      <c r="C1305" s="84"/>
      <c r="D1305" s="115"/>
      <c r="E1305" s="132" cm="1">
        <f t="array" ref="E1305">_xlfn.XLOOKUP(D1305,Tabela2[[#All],[SAP Code]],Tabela2[[#All],[Supplier Name]])</f>
        <v>0</v>
      </c>
      <c r="F1305" s="85"/>
      <c r="G1305" s="120">
        <v>0</v>
      </c>
      <c r="H1305" s="86"/>
      <c r="I1305" s="86">
        <v>0</v>
      </c>
      <c r="J1305" s="87">
        <f t="shared" si="50"/>
        <v>0</v>
      </c>
      <c r="K1305" s="87">
        <f t="shared" si="51"/>
        <v>0</v>
      </c>
      <c r="L1305" s="85"/>
      <c r="M1305" s="85"/>
      <c r="N1305" s="85"/>
      <c r="O1305" s="109"/>
      <c r="P1305" s="88" t="str">
        <f>IF(D:D&gt;800000000,_xlfn.XLOOKUP(B:B,DROPLIST!G:G,DROPLIST!H:H)&amp;RIGHT(C1305,3)&amp;"-"&amp;RIGHT(D1305,5),_xlfn.XLOOKUP(B:B,DROPLIST!G:G,DROPLIST!H:H)&amp;RIGHT(C1305,3)&amp;"-"&amp;_xlfn.XLOOKUP(D:D,Tabela2[SAP Code],Tabela2[Coluna1]))</f>
        <v>-</v>
      </c>
      <c r="Q1305" s="88" t="e">
        <f>_xlfn.XLOOKUP(B:B,DROPLIST!G:G,DROPLIST!H:H) &amp; RIGHT(C1305,3) &amp; "-" &amp; RIGHT(D1305,5) &amp; "-" &amp; IFERROR(LEFT(#REF!, FIND(" ",#REF!)-1),#REF!) &amp; "-" &amp; _xlfn.XLOOKUP(L:L,DROPLIST!D:D,DROPLIST!E:E)</f>
        <v>#REF!</v>
      </c>
      <c r="R1305" s="88" t="str">
        <f>IF(N:N&lt;&gt;"APROVADO","N/A",IF(IFERROR(_xlfn.XLOOKUP(P:P,PROJETOS!A:A,PROJETOS!A:A),"INSERIR ID DE PROJETO")="INSERIR ID DE PROJETO","INSERIR ID DE PROJETO","PROJETO INSERIDO"))</f>
        <v>N/A</v>
      </c>
    </row>
    <row r="1306" spans="1:18" ht="20.100000000000001" customHeight="1" thickTop="1" thickBot="1" x14ac:dyDescent="0.3">
      <c r="A1306" s="109"/>
      <c r="B1306" s="84"/>
      <c r="C1306" s="84"/>
      <c r="D1306" s="115"/>
      <c r="E1306" s="132" cm="1">
        <f t="array" ref="E1306">_xlfn.XLOOKUP(D1306,Tabela2[[#All],[SAP Code]],Tabela2[[#All],[Supplier Name]])</f>
        <v>0</v>
      </c>
      <c r="F1306" s="85"/>
      <c r="G1306" s="120">
        <v>0</v>
      </c>
      <c r="H1306" s="86"/>
      <c r="I1306" s="86">
        <v>0</v>
      </c>
      <c r="J1306" s="87">
        <f t="shared" si="50"/>
        <v>0</v>
      </c>
      <c r="K1306" s="87">
        <f t="shared" si="51"/>
        <v>0</v>
      </c>
      <c r="L1306" s="85"/>
      <c r="M1306" s="85"/>
      <c r="N1306" s="85"/>
      <c r="O1306" s="109"/>
      <c r="P1306" s="88" t="str">
        <f>IF(D:D&gt;800000000,_xlfn.XLOOKUP(B:B,DROPLIST!G:G,DROPLIST!H:H)&amp;RIGHT(C1306,3)&amp;"-"&amp;RIGHT(D1306,5),_xlfn.XLOOKUP(B:B,DROPLIST!G:G,DROPLIST!H:H)&amp;RIGHT(C1306,3)&amp;"-"&amp;_xlfn.XLOOKUP(D:D,Tabela2[SAP Code],Tabela2[Coluna1]))</f>
        <v>-</v>
      </c>
      <c r="Q1306" s="88" t="e">
        <f>_xlfn.XLOOKUP(B:B,DROPLIST!G:G,DROPLIST!H:H) &amp; RIGHT(C1306,3) &amp; "-" &amp; RIGHT(D1306,5) &amp; "-" &amp; IFERROR(LEFT(#REF!, FIND(" ",#REF!)-1),#REF!) &amp; "-" &amp; _xlfn.XLOOKUP(L:L,DROPLIST!D:D,DROPLIST!E:E)</f>
        <v>#REF!</v>
      </c>
      <c r="R1306" s="88" t="str">
        <f>IF(N:N&lt;&gt;"APROVADO","N/A",IF(IFERROR(_xlfn.XLOOKUP(P:P,PROJETOS!A:A,PROJETOS!A:A),"INSERIR ID DE PROJETO")="INSERIR ID DE PROJETO","INSERIR ID DE PROJETO","PROJETO INSERIDO"))</f>
        <v>N/A</v>
      </c>
    </row>
    <row r="1307" spans="1:18" ht="20.100000000000001" customHeight="1" thickTop="1" thickBot="1" x14ac:dyDescent="0.3">
      <c r="A1307" s="109"/>
      <c r="B1307" s="84"/>
      <c r="C1307" s="84"/>
      <c r="D1307" s="115"/>
      <c r="E1307" s="132" cm="1">
        <f t="array" ref="E1307">_xlfn.XLOOKUP(D1307,Tabela2[[#All],[SAP Code]],Tabela2[[#All],[Supplier Name]])</f>
        <v>0</v>
      </c>
      <c r="F1307" s="85"/>
      <c r="G1307" s="120">
        <v>0</v>
      </c>
      <c r="H1307" s="86"/>
      <c r="I1307" s="86">
        <v>0</v>
      </c>
      <c r="J1307" s="87">
        <f t="shared" si="50"/>
        <v>0</v>
      </c>
      <c r="K1307" s="87">
        <f t="shared" si="51"/>
        <v>0</v>
      </c>
      <c r="L1307" s="85"/>
      <c r="M1307" s="85"/>
      <c r="N1307" s="85"/>
      <c r="O1307" s="109"/>
      <c r="P1307" s="88" t="str">
        <f>IF(D:D&gt;800000000,_xlfn.XLOOKUP(B:B,DROPLIST!G:G,DROPLIST!H:H)&amp;RIGHT(C1307,3)&amp;"-"&amp;RIGHT(D1307,5),_xlfn.XLOOKUP(B:B,DROPLIST!G:G,DROPLIST!H:H)&amp;RIGHT(C1307,3)&amp;"-"&amp;_xlfn.XLOOKUP(D:D,Tabela2[SAP Code],Tabela2[Coluna1]))</f>
        <v>-</v>
      </c>
      <c r="Q1307" s="88" t="e">
        <f>_xlfn.XLOOKUP(B:B,DROPLIST!G:G,DROPLIST!H:H) &amp; RIGHT(C1307,3) &amp; "-" &amp; RIGHT(D1307,5) &amp; "-" &amp; IFERROR(LEFT(#REF!, FIND(" ",#REF!)-1),#REF!) &amp; "-" &amp; _xlfn.XLOOKUP(L:L,DROPLIST!D:D,DROPLIST!E:E)</f>
        <v>#REF!</v>
      </c>
      <c r="R1307" s="88" t="str">
        <f>IF(N:N&lt;&gt;"APROVADO","N/A",IF(IFERROR(_xlfn.XLOOKUP(P:P,PROJETOS!A:A,PROJETOS!A:A),"INSERIR ID DE PROJETO")="INSERIR ID DE PROJETO","INSERIR ID DE PROJETO","PROJETO INSERIDO"))</f>
        <v>N/A</v>
      </c>
    </row>
    <row r="1308" spans="1:18" ht="20.100000000000001" customHeight="1" thickTop="1" thickBot="1" x14ac:dyDescent="0.3">
      <c r="A1308" s="109"/>
      <c r="B1308" s="84"/>
      <c r="C1308" s="84"/>
      <c r="D1308" s="115"/>
      <c r="E1308" s="132" cm="1">
        <f t="array" ref="E1308">_xlfn.XLOOKUP(D1308,Tabela2[[#All],[SAP Code]],Tabela2[[#All],[Supplier Name]])</f>
        <v>0</v>
      </c>
      <c r="F1308" s="85"/>
      <c r="G1308" s="120">
        <v>0</v>
      </c>
      <c r="H1308" s="86"/>
      <c r="I1308" s="86">
        <v>0</v>
      </c>
      <c r="J1308" s="87">
        <f t="shared" si="50"/>
        <v>0</v>
      </c>
      <c r="K1308" s="87">
        <f t="shared" si="51"/>
        <v>0</v>
      </c>
      <c r="L1308" s="85"/>
      <c r="M1308" s="85"/>
      <c r="N1308" s="85"/>
      <c r="O1308" s="109"/>
      <c r="P1308" s="88" t="str">
        <f>IF(D:D&gt;800000000,_xlfn.XLOOKUP(B:B,DROPLIST!G:G,DROPLIST!H:H)&amp;RIGHT(C1308,3)&amp;"-"&amp;RIGHT(D1308,5),_xlfn.XLOOKUP(B:B,DROPLIST!G:G,DROPLIST!H:H)&amp;RIGHT(C1308,3)&amp;"-"&amp;_xlfn.XLOOKUP(D:D,Tabela2[SAP Code],Tabela2[Coluna1]))</f>
        <v>-</v>
      </c>
      <c r="Q1308" s="88" t="e">
        <f>_xlfn.XLOOKUP(B:B,DROPLIST!G:G,DROPLIST!H:H) &amp; RIGHT(C1308,3) &amp; "-" &amp; RIGHT(D1308,5) &amp; "-" &amp; IFERROR(LEFT(#REF!, FIND(" ",#REF!)-1),#REF!) &amp; "-" &amp; _xlfn.XLOOKUP(L:L,DROPLIST!D:D,DROPLIST!E:E)</f>
        <v>#REF!</v>
      </c>
      <c r="R1308" s="88" t="str">
        <f>IF(N:N&lt;&gt;"APROVADO","N/A",IF(IFERROR(_xlfn.XLOOKUP(P:P,PROJETOS!A:A,PROJETOS!A:A),"INSERIR ID DE PROJETO")="INSERIR ID DE PROJETO","INSERIR ID DE PROJETO","PROJETO INSERIDO"))</f>
        <v>N/A</v>
      </c>
    </row>
    <row r="1309" spans="1:18" ht="20.100000000000001" customHeight="1" thickTop="1" thickBot="1" x14ac:dyDescent="0.3">
      <c r="A1309" s="109"/>
      <c r="B1309" s="84"/>
      <c r="C1309" s="84"/>
      <c r="D1309" s="115"/>
      <c r="E1309" s="132" cm="1">
        <f t="array" ref="E1309">_xlfn.XLOOKUP(D1309,Tabela2[[#All],[SAP Code]],Tabela2[[#All],[Supplier Name]])</f>
        <v>0</v>
      </c>
      <c r="F1309" s="85"/>
      <c r="G1309" s="120">
        <v>0</v>
      </c>
      <c r="H1309" s="86"/>
      <c r="I1309" s="86">
        <v>0</v>
      </c>
      <c r="J1309" s="87">
        <f t="shared" si="50"/>
        <v>0</v>
      </c>
      <c r="K1309" s="87">
        <f t="shared" si="51"/>
        <v>0</v>
      </c>
      <c r="L1309" s="85"/>
      <c r="M1309" s="85"/>
      <c r="N1309" s="85"/>
      <c r="O1309" s="109"/>
      <c r="P1309" s="88" t="str">
        <f>IF(D:D&gt;800000000,_xlfn.XLOOKUP(B:B,DROPLIST!G:G,DROPLIST!H:H)&amp;RIGHT(C1309,3)&amp;"-"&amp;RIGHT(D1309,5),_xlfn.XLOOKUP(B:B,DROPLIST!G:G,DROPLIST!H:H)&amp;RIGHT(C1309,3)&amp;"-"&amp;_xlfn.XLOOKUP(D:D,Tabela2[SAP Code],Tabela2[Coluna1]))</f>
        <v>-</v>
      </c>
      <c r="Q1309" s="88" t="e">
        <f>_xlfn.XLOOKUP(B:B,DROPLIST!G:G,DROPLIST!H:H) &amp; RIGHT(C1309,3) &amp; "-" &amp; RIGHT(D1309,5) &amp; "-" &amp; IFERROR(LEFT(#REF!, FIND(" ",#REF!)-1),#REF!) &amp; "-" &amp; _xlfn.XLOOKUP(L:L,DROPLIST!D:D,DROPLIST!E:E)</f>
        <v>#REF!</v>
      </c>
      <c r="R1309" s="88" t="str">
        <f>IF(N:N&lt;&gt;"APROVADO","N/A",IF(IFERROR(_xlfn.XLOOKUP(P:P,PROJETOS!A:A,PROJETOS!A:A),"INSERIR ID DE PROJETO")="INSERIR ID DE PROJETO","INSERIR ID DE PROJETO","PROJETO INSERIDO"))</f>
        <v>N/A</v>
      </c>
    </row>
    <row r="1310" spans="1:18" ht="20.100000000000001" customHeight="1" thickTop="1" thickBot="1" x14ac:dyDescent="0.3">
      <c r="A1310" s="109"/>
      <c r="B1310" s="84"/>
      <c r="C1310" s="84"/>
      <c r="D1310" s="115"/>
      <c r="E1310" s="132" cm="1">
        <f t="array" ref="E1310">_xlfn.XLOOKUP(D1310,Tabela2[[#All],[SAP Code]],Tabela2[[#All],[Supplier Name]])</f>
        <v>0</v>
      </c>
      <c r="F1310" s="85"/>
      <c r="G1310" s="120">
        <v>0</v>
      </c>
      <c r="H1310" s="86"/>
      <c r="I1310" s="86">
        <v>0</v>
      </c>
      <c r="J1310" s="87">
        <f t="shared" si="50"/>
        <v>0</v>
      </c>
      <c r="K1310" s="87">
        <f t="shared" si="51"/>
        <v>0</v>
      </c>
      <c r="L1310" s="85"/>
      <c r="M1310" s="85"/>
      <c r="N1310" s="85"/>
      <c r="O1310" s="109"/>
      <c r="P1310" s="88" t="str">
        <f>IF(D:D&gt;800000000,_xlfn.XLOOKUP(B:B,DROPLIST!G:G,DROPLIST!H:H)&amp;RIGHT(C1310,3)&amp;"-"&amp;RIGHT(D1310,5),_xlfn.XLOOKUP(B:B,DROPLIST!G:G,DROPLIST!H:H)&amp;RIGHT(C1310,3)&amp;"-"&amp;_xlfn.XLOOKUP(D:D,Tabela2[SAP Code],Tabela2[Coluna1]))</f>
        <v>-</v>
      </c>
      <c r="Q1310" s="88" t="e">
        <f>_xlfn.XLOOKUP(B:B,DROPLIST!G:G,DROPLIST!H:H) &amp; RIGHT(C1310,3) &amp; "-" &amp; RIGHT(D1310,5) &amp; "-" &amp; IFERROR(LEFT(#REF!, FIND(" ",#REF!)-1),#REF!) &amp; "-" &amp; _xlfn.XLOOKUP(L:L,DROPLIST!D:D,DROPLIST!E:E)</f>
        <v>#REF!</v>
      </c>
      <c r="R1310" s="88" t="str">
        <f>IF(N:N&lt;&gt;"APROVADO","N/A",IF(IFERROR(_xlfn.XLOOKUP(P:P,PROJETOS!A:A,PROJETOS!A:A),"INSERIR ID DE PROJETO")="INSERIR ID DE PROJETO","INSERIR ID DE PROJETO","PROJETO INSERIDO"))</f>
        <v>N/A</v>
      </c>
    </row>
    <row r="1311" spans="1:18" ht="20.100000000000001" customHeight="1" thickTop="1" thickBot="1" x14ac:dyDescent="0.3">
      <c r="A1311" s="109"/>
      <c r="B1311" s="84"/>
      <c r="C1311" s="84"/>
      <c r="D1311" s="115"/>
      <c r="E1311" s="132" cm="1">
        <f t="array" ref="E1311">_xlfn.XLOOKUP(D1311,Tabela2[[#All],[SAP Code]],Tabela2[[#All],[Supplier Name]])</f>
        <v>0</v>
      </c>
      <c r="F1311" s="85"/>
      <c r="G1311" s="120">
        <v>0</v>
      </c>
      <c r="H1311" s="86"/>
      <c r="I1311" s="86">
        <v>0</v>
      </c>
      <c r="J1311" s="87">
        <f t="shared" si="50"/>
        <v>0</v>
      </c>
      <c r="K1311" s="87">
        <f t="shared" si="51"/>
        <v>0</v>
      </c>
      <c r="L1311" s="85"/>
      <c r="M1311" s="85"/>
      <c r="N1311" s="85"/>
      <c r="O1311" s="109"/>
      <c r="P1311" s="88" t="str">
        <f>IF(D:D&gt;800000000,_xlfn.XLOOKUP(B:B,DROPLIST!G:G,DROPLIST!H:H)&amp;RIGHT(C1311,3)&amp;"-"&amp;RIGHT(D1311,5),_xlfn.XLOOKUP(B:B,DROPLIST!G:G,DROPLIST!H:H)&amp;RIGHT(C1311,3)&amp;"-"&amp;_xlfn.XLOOKUP(D:D,Tabela2[SAP Code],Tabela2[Coluna1]))</f>
        <v>-</v>
      </c>
      <c r="Q1311" s="88" t="e">
        <f>_xlfn.XLOOKUP(B:B,DROPLIST!G:G,DROPLIST!H:H) &amp; RIGHT(C1311,3) &amp; "-" &amp; RIGHT(D1311,5) &amp; "-" &amp; IFERROR(LEFT(#REF!, FIND(" ",#REF!)-1),#REF!) &amp; "-" &amp; _xlfn.XLOOKUP(L:L,DROPLIST!D:D,DROPLIST!E:E)</f>
        <v>#REF!</v>
      </c>
      <c r="R1311" s="88" t="str">
        <f>IF(N:N&lt;&gt;"APROVADO","N/A",IF(IFERROR(_xlfn.XLOOKUP(P:P,PROJETOS!A:A,PROJETOS!A:A),"INSERIR ID DE PROJETO")="INSERIR ID DE PROJETO","INSERIR ID DE PROJETO","PROJETO INSERIDO"))</f>
        <v>N/A</v>
      </c>
    </row>
    <row r="1312" spans="1:18" ht="20.100000000000001" customHeight="1" thickTop="1" thickBot="1" x14ac:dyDescent="0.3">
      <c r="A1312" s="109"/>
      <c r="B1312" s="84"/>
      <c r="C1312" s="84"/>
      <c r="D1312" s="115"/>
      <c r="E1312" s="132" cm="1">
        <f t="array" ref="E1312">_xlfn.XLOOKUP(D1312,Tabela2[[#All],[SAP Code]],Tabela2[[#All],[Supplier Name]])</f>
        <v>0</v>
      </c>
      <c r="F1312" s="85"/>
      <c r="G1312" s="120">
        <v>0</v>
      </c>
      <c r="H1312" s="86"/>
      <c r="I1312" s="86">
        <v>0</v>
      </c>
      <c r="J1312" s="87">
        <f t="shared" si="50"/>
        <v>0</v>
      </c>
      <c r="K1312" s="87">
        <f t="shared" si="51"/>
        <v>0</v>
      </c>
      <c r="L1312" s="85"/>
      <c r="M1312" s="85"/>
      <c r="N1312" s="85"/>
      <c r="O1312" s="109"/>
      <c r="P1312" s="88" t="str">
        <f>IF(D:D&gt;800000000,_xlfn.XLOOKUP(B:B,DROPLIST!G:G,DROPLIST!H:H)&amp;RIGHT(C1312,3)&amp;"-"&amp;RIGHT(D1312,5),_xlfn.XLOOKUP(B:B,DROPLIST!G:G,DROPLIST!H:H)&amp;RIGHT(C1312,3)&amp;"-"&amp;_xlfn.XLOOKUP(D:D,Tabela2[SAP Code],Tabela2[Coluna1]))</f>
        <v>-</v>
      </c>
      <c r="Q1312" s="88" t="e">
        <f>_xlfn.XLOOKUP(B:B,DROPLIST!G:G,DROPLIST!H:H) &amp; RIGHT(C1312,3) &amp; "-" &amp; RIGHT(D1312,5) &amp; "-" &amp; IFERROR(LEFT(#REF!, FIND(" ",#REF!)-1),#REF!) &amp; "-" &amp; _xlfn.XLOOKUP(L:L,DROPLIST!D:D,DROPLIST!E:E)</f>
        <v>#REF!</v>
      </c>
      <c r="R1312" s="88" t="str">
        <f>IF(N:N&lt;&gt;"APROVADO","N/A",IF(IFERROR(_xlfn.XLOOKUP(P:P,PROJETOS!A:A,PROJETOS!A:A),"INSERIR ID DE PROJETO")="INSERIR ID DE PROJETO","INSERIR ID DE PROJETO","PROJETO INSERIDO"))</f>
        <v>N/A</v>
      </c>
    </row>
    <row r="1313" spans="1:18" ht="20.100000000000001" customHeight="1" thickTop="1" thickBot="1" x14ac:dyDescent="0.3">
      <c r="A1313" s="109"/>
      <c r="B1313" s="84"/>
      <c r="C1313" s="84"/>
      <c r="D1313" s="115"/>
      <c r="E1313" s="132" cm="1">
        <f t="array" ref="E1313">_xlfn.XLOOKUP(D1313,Tabela2[[#All],[SAP Code]],Tabela2[[#All],[Supplier Name]])</f>
        <v>0</v>
      </c>
      <c r="F1313" s="85"/>
      <c r="G1313" s="120">
        <v>0</v>
      </c>
      <c r="H1313" s="86"/>
      <c r="I1313" s="86">
        <v>0</v>
      </c>
      <c r="J1313" s="87">
        <f t="shared" si="50"/>
        <v>0</v>
      </c>
      <c r="K1313" s="87">
        <f t="shared" si="51"/>
        <v>0</v>
      </c>
      <c r="L1313" s="85"/>
      <c r="M1313" s="85"/>
      <c r="N1313" s="85"/>
      <c r="O1313" s="109"/>
      <c r="P1313" s="88" t="str">
        <f>IF(D:D&gt;800000000,_xlfn.XLOOKUP(B:B,DROPLIST!G:G,DROPLIST!H:H)&amp;RIGHT(C1313,3)&amp;"-"&amp;RIGHT(D1313,5),_xlfn.XLOOKUP(B:B,DROPLIST!G:G,DROPLIST!H:H)&amp;RIGHT(C1313,3)&amp;"-"&amp;_xlfn.XLOOKUP(D:D,Tabela2[SAP Code],Tabela2[Coluna1]))</f>
        <v>-</v>
      </c>
      <c r="Q1313" s="88" t="e">
        <f>_xlfn.XLOOKUP(B:B,DROPLIST!G:G,DROPLIST!H:H) &amp; RIGHT(C1313,3) &amp; "-" &amp; RIGHT(D1313,5) &amp; "-" &amp; IFERROR(LEFT(#REF!, FIND(" ",#REF!)-1),#REF!) &amp; "-" &amp; _xlfn.XLOOKUP(L:L,DROPLIST!D:D,DROPLIST!E:E)</f>
        <v>#REF!</v>
      </c>
      <c r="R1313" s="88" t="str">
        <f>IF(N:N&lt;&gt;"APROVADO","N/A",IF(IFERROR(_xlfn.XLOOKUP(P:P,PROJETOS!A:A,PROJETOS!A:A),"INSERIR ID DE PROJETO")="INSERIR ID DE PROJETO","INSERIR ID DE PROJETO","PROJETO INSERIDO"))</f>
        <v>N/A</v>
      </c>
    </row>
    <row r="1314" spans="1:18" ht="20.100000000000001" customHeight="1" thickTop="1" thickBot="1" x14ac:dyDescent="0.3">
      <c r="A1314" s="109"/>
      <c r="B1314" s="84"/>
      <c r="C1314" s="84"/>
      <c r="D1314" s="115"/>
      <c r="E1314" s="132" cm="1">
        <f t="array" ref="E1314">_xlfn.XLOOKUP(D1314,Tabela2[[#All],[SAP Code]],Tabela2[[#All],[Supplier Name]])</f>
        <v>0</v>
      </c>
      <c r="F1314" s="85"/>
      <c r="G1314" s="120">
        <v>0</v>
      </c>
      <c r="H1314" s="86"/>
      <c r="I1314" s="86">
        <v>0</v>
      </c>
      <c r="J1314" s="87">
        <f t="shared" si="50"/>
        <v>0</v>
      </c>
      <c r="K1314" s="87">
        <f t="shared" si="51"/>
        <v>0</v>
      </c>
      <c r="L1314" s="85"/>
      <c r="M1314" s="85"/>
      <c r="N1314" s="85"/>
      <c r="O1314" s="109"/>
      <c r="P1314" s="88" t="str">
        <f>IF(D:D&gt;800000000,_xlfn.XLOOKUP(B:B,DROPLIST!G:G,DROPLIST!H:H)&amp;RIGHT(C1314,3)&amp;"-"&amp;RIGHT(D1314,5),_xlfn.XLOOKUP(B:B,DROPLIST!G:G,DROPLIST!H:H)&amp;RIGHT(C1314,3)&amp;"-"&amp;_xlfn.XLOOKUP(D:D,Tabela2[SAP Code],Tabela2[Coluna1]))</f>
        <v>-</v>
      </c>
      <c r="Q1314" s="88" t="e">
        <f>_xlfn.XLOOKUP(B:B,DROPLIST!G:G,DROPLIST!H:H) &amp; RIGHT(C1314,3) &amp; "-" &amp; RIGHT(D1314,5) &amp; "-" &amp; IFERROR(LEFT(#REF!, FIND(" ",#REF!)-1),#REF!) &amp; "-" &amp; _xlfn.XLOOKUP(L:L,DROPLIST!D:D,DROPLIST!E:E)</f>
        <v>#REF!</v>
      </c>
      <c r="R1314" s="88" t="str">
        <f>IF(N:N&lt;&gt;"APROVADO","N/A",IF(IFERROR(_xlfn.XLOOKUP(P:P,PROJETOS!A:A,PROJETOS!A:A),"INSERIR ID DE PROJETO")="INSERIR ID DE PROJETO","INSERIR ID DE PROJETO","PROJETO INSERIDO"))</f>
        <v>N/A</v>
      </c>
    </row>
    <row r="1315" spans="1:18" ht="20.100000000000001" customHeight="1" thickTop="1" thickBot="1" x14ac:dyDescent="0.3">
      <c r="A1315" s="109"/>
      <c r="B1315" s="84"/>
      <c r="C1315" s="84"/>
      <c r="D1315" s="115"/>
      <c r="E1315" s="132" cm="1">
        <f t="array" ref="E1315">_xlfn.XLOOKUP(D1315,Tabela2[[#All],[SAP Code]],Tabela2[[#All],[Supplier Name]])</f>
        <v>0</v>
      </c>
      <c r="F1315" s="85"/>
      <c r="G1315" s="120">
        <v>0</v>
      </c>
      <c r="H1315" s="86"/>
      <c r="I1315" s="86">
        <v>0</v>
      </c>
      <c r="J1315" s="87">
        <f t="shared" si="50"/>
        <v>0</v>
      </c>
      <c r="K1315" s="87">
        <f t="shared" si="51"/>
        <v>0</v>
      </c>
      <c r="L1315" s="85"/>
      <c r="M1315" s="85"/>
      <c r="N1315" s="85"/>
      <c r="O1315" s="109"/>
      <c r="P1315" s="88" t="str">
        <f>IF(D:D&gt;800000000,_xlfn.XLOOKUP(B:B,DROPLIST!G:G,DROPLIST!H:H)&amp;RIGHT(C1315,3)&amp;"-"&amp;RIGHT(D1315,5),_xlfn.XLOOKUP(B:B,DROPLIST!G:G,DROPLIST!H:H)&amp;RIGHT(C1315,3)&amp;"-"&amp;_xlfn.XLOOKUP(D:D,Tabela2[SAP Code],Tabela2[Coluna1]))</f>
        <v>-</v>
      </c>
      <c r="Q1315" s="88" t="e">
        <f>_xlfn.XLOOKUP(B:B,DROPLIST!G:G,DROPLIST!H:H) &amp; RIGHT(C1315,3) &amp; "-" &amp; RIGHT(D1315,5) &amp; "-" &amp; IFERROR(LEFT(#REF!, FIND(" ",#REF!)-1),#REF!) &amp; "-" &amp; _xlfn.XLOOKUP(L:L,DROPLIST!D:D,DROPLIST!E:E)</f>
        <v>#REF!</v>
      </c>
      <c r="R1315" s="88" t="str">
        <f>IF(N:N&lt;&gt;"APROVADO","N/A",IF(IFERROR(_xlfn.XLOOKUP(P:P,PROJETOS!A:A,PROJETOS!A:A),"INSERIR ID DE PROJETO")="INSERIR ID DE PROJETO","INSERIR ID DE PROJETO","PROJETO INSERIDO"))</f>
        <v>N/A</v>
      </c>
    </row>
    <row r="1316" spans="1:18" ht="20.100000000000001" customHeight="1" thickTop="1" thickBot="1" x14ac:dyDescent="0.3">
      <c r="A1316" s="109"/>
      <c r="B1316" s="84"/>
      <c r="C1316" s="84"/>
      <c r="D1316" s="115"/>
      <c r="E1316" s="132" cm="1">
        <f t="array" ref="E1316">_xlfn.XLOOKUP(D1316,Tabela2[[#All],[SAP Code]],Tabela2[[#All],[Supplier Name]])</f>
        <v>0</v>
      </c>
      <c r="F1316" s="85"/>
      <c r="G1316" s="120">
        <v>0</v>
      </c>
      <c r="H1316" s="86"/>
      <c r="I1316" s="86">
        <v>0</v>
      </c>
      <c r="J1316" s="87">
        <f t="shared" si="50"/>
        <v>0</v>
      </c>
      <c r="K1316" s="87">
        <f t="shared" si="51"/>
        <v>0</v>
      </c>
      <c r="L1316" s="85"/>
      <c r="M1316" s="85"/>
      <c r="N1316" s="85"/>
      <c r="O1316" s="109"/>
      <c r="P1316" s="88" t="str">
        <f>IF(D:D&gt;800000000,_xlfn.XLOOKUP(B:B,DROPLIST!G:G,DROPLIST!H:H)&amp;RIGHT(C1316,3)&amp;"-"&amp;RIGHT(D1316,5),_xlfn.XLOOKUP(B:B,DROPLIST!G:G,DROPLIST!H:H)&amp;RIGHT(C1316,3)&amp;"-"&amp;_xlfn.XLOOKUP(D:D,Tabela2[SAP Code],Tabela2[Coluna1]))</f>
        <v>-</v>
      </c>
      <c r="Q1316" s="88" t="e">
        <f>_xlfn.XLOOKUP(B:B,DROPLIST!G:G,DROPLIST!H:H) &amp; RIGHT(C1316,3) &amp; "-" &amp; RIGHT(D1316,5) &amp; "-" &amp; IFERROR(LEFT(#REF!, FIND(" ",#REF!)-1),#REF!) &amp; "-" &amp; _xlfn.XLOOKUP(L:L,DROPLIST!D:D,DROPLIST!E:E)</f>
        <v>#REF!</v>
      </c>
      <c r="R1316" s="88" t="str">
        <f>IF(N:N&lt;&gt;"APROVADO","N/A",IF(IFERROR(_xlfn.XLOOKUP(P:P,PROJETOS!A:A,PROJETOS!A:A),"INSERIR ID DE PROJETO")="INSERIR ID DE PROJETO","INSERIR ID DE PROJETO","PROJETO INSERIDO"))</f>
        <v>N/A</v>
      </c>
    </row>
    <row r="1317" spans="1:18" ht="20.100000000000001" customHeight="1" thickTop="1" thickBot="1" x14ac:dyDescent="0.3">
      <c r="A1317" s="109"/>
      <c r="B1317" s="84"/>
      <c r="C1317" s="84"/>
      <c r="D1317" s="115"/>
      <c r="E1317" s="132" cm="1">
        <f t="array" ref="E1317">_xlfn.XLOOKUP(D1317,Tabela2[[#All],[SAP Code]],Tabela2[[#All],[Supplier Name]])</f>
        <v>0</v>
      </c>
      <c r="F1317" s="85"/>
      <c r="G1317" s="120">
        <v>0</v>
      </c>
      <c r="H1317" s="86"/>
      <c r="I1317" s="86">
        <v>0</v>
      </c>
      <c r="J1317" s="87">
        <f t="shared" si="50"/>
        <v>0</v>
      </c>
      <c r="K1317" s="87">
        <f t="shared" si="51"/>
        <v>0</v>
      </c>
      <c r="L1317" s="85"/>
      <c r="M1317" s="85"/>
      <c r="N1317" s="85"/>
      <c r="O1317" s="109"/>
      <c r="P1317" s="88" t="str">
        <f>IF(D:D&gt;800000000,_xlfn.XLOOKUP(B:B,DROPLIST!G:G,DROPLIST!H:H)&amp;RIGHT(C1317,3)&amp;"-"&amp;RIGHT(D1317,5),_xlfn.XLOOKUP(B:B,DROPLIST!G:G,DROPLIST!H:H)&amp;RIGHT(C1317,3)&amp;"-"&amp;_xlfn.XLOOKUP(D:D,Tabela2[SAP Code],Tabela2[Coluna1]))</f>
        <v>-</v>
      </c>
      <c r="Q1317" s="88" t="e">
        <f>_xlfn.XLOOKUP(B:B,DROPLIST!G:G,DROPLIST!H:H) &amp; RIGHT(C1317,3) &amp; "-" &amp; RIGHT(D1317,5) &amp; "-" &amp; IFERROR(LEFT(#REF!, FIND(" ",#REF!)-1),#REF!) &amp; "-" &amp; _xlfn.XLOOKUP(L:L,DROPLIST!D:D,DROPLIST!E:E)</f>
        <v>#REF!</v>
      </c>
      <c r="R1317" s="88" t="str">
        <f>IF(N:N&lt;&gt;"APROVADO","N/A",IF(IFERROR(_xlfn.XLOOKUP(P:P,PROJETOS!A:A,PROJETOS!A:A),"INSERIR ID DE PROJETO")="INSERIR ID DE PROJETO","INSERIR ID DE PROJETO","PROJETO INSERIDO"))</f>
        <v>N/A</v>
      </c>
    </row>
    <row r="1318" spans="1:18" ht="20.100000000000001" customHeight="1" thickTop="1" thickBot="1" x14ac:dyDescent="0.3">
      <c r="A1318" s="109"/>
      <c r="B1318" s="84"/>
      <c r="C1318" s="84"/>
      <c r="D1318" s="115"/>
      <c r="E1318" s="132" cm="1">
        <f t="array" ref="E1318">_xlfn.XLOOKUP(D1318,Tabela2[[#All],[SAP Code]],Tabela2[[#All],[Supplier Name]])</f>
        <v>0</v>
      </c>
      <c r="F1318" s="85"/>
      <c r="G1318" s="120">
        <v>0</v>
      </c>
      <c r="H1318" s="86"/>
      <c r="I1318" s="86">
        <v>0</v>
      </c>
      <c r="J1318" s="87">
        <f t="shared" si="50"/>
        <v>0</v>
      </c>
      <c r="K1318" s="87">
        <f t="shared" si="51"/>
        <v>0</v>
      </c>
      <c r="L1318" s="85"/>
      <c r="M1318" s="85"/>
      <c r="N1318" s="85"/>
      <c r="O1318" s="109"/>
      <c r="P1318" s="88" t="str">
        <f>IF(D:D&gt;800000000,_xlfn.XLOOKUP(B:B,DROPLIST!G:G,DROPLIST!H:H)&amp;RIGHT(C1318,3)&amp;"-"&amp;RIGHT(D1318,5),_xlfn.XLOOKUP(B:B,DROPLIST!G:G,DROPLIST!H:H)&amp;RIGHT(C1318,3)&amp;"-"&amp;_xlfn.XLOOKUP(D:D,Tabela2[SAP Code],Tabela2[Coluna1]))</f>
        <v>-</v>
      </c>
      <c r="Q1318" s="88" t="e">
        <f>_xlfn.XLOOKUP(B:B,DROPLIST!G:G,DROPLIST!H:H) &amp; RIGHT(C1318,3) &amp; "-" &amp; RIGHT(D1318,5) &amp; "-" &amp; IFERROR(LEFT(#REF!, FIND(" ",#REF!)-1),#REF!) &amp; "-" &amp; _xlfn.XLOOKUP(L:L,DROPLIST!D:D,DROPLIST!E:E)</f>
        <v>#REF!</v>
      </c>
      <c r="R1318" s="88" t="str">
        <f>IF(N:N&lt;&gt;"APROVADO","N/A",IF(IFERROR(_xlfn.XLOOKUP(P:P,PROJETOS!A:A,PROJETOS!A:A),"INSERIR ID DE PROJETO")="INSERIR ID DE PROJETO","INSERIR ID DE PROJETO","PROJETO INSERIDO"))</f>
        <v>N/A</v>
      </c>
    </row>
    <row r="1319" spans="1:18" ht="20.100000000000001" customHeight="1" thickTop="1" thickBot="1" x14ac:dyDescent="0.3">
      <c r="A1319" s="109"/>
      <c r="B1319" s="84"/>
      <c r="C1319" s="84"/>
      <c r="D1319" s="115"/>
      <c r="E1319" s="132" cm="1">
        <f t="array" ref="E1319">_xlfn.XLOOKUP(D1319,Tabela2[[#All],[SAP Code]],Tabela2[[#All],[Supplier Name]])</f>
        <v>0</v>
      </c>
      <c r="F1319" s="85"/>
      <c r="G1319" s="120">
        <v>0</v>
      </c>
      <c r="H1319" s="86"/>
      <c r="I1319" s="86">
        <v>0</v>
      </c>
      <c r="J1319" s="87">
        <f t="shared" si="50"/>
        <v>0</v>
      </c>
      <c r="K1319" s="87">
        <f t="shared" si="51"/>
        <v>0</v>
      </c>
      <c r="L1319" s="85"/>
      <c r="M1319" s="85"/>
      <c r="N1319" s="85"/>
      <c r="O1319" s="109"/>
      <c r="P1319" s="88" t="str">
        <f>IF(D:D&gt;800000000,_xlfn.XLOOKUP(B:B,DROPLIST!G:G,DROPLIST!H:H)&amp;RIGHT(C1319,3)&amp;"-"&amp;RIGHT(D1319,5),_xlfn.XLOOKUP(B:B,DROPLIST!G:G,DROPLIST!H:H)&amp;RIGHT(C1319,3)&amp;"-"&amp;_xlfn.XLOOKUP(D:D,Tabela2[SAP Code],Tabela2[Coluna1]))</f>
        <v>-</v>
      </c>
      <c r="Q1319" s="88" t="e">
        <f>_xlfn.XLOOKUP(B:B,DROPLIST!G:G,DROPLIST!H:H) &amp; RIGHT(C1319,3) &amp; "-" &amp; RIGHT(D1319,5) &amp; "-" &amp; IFERROR(LEFT(#REF!, FIND(" ",#REF!)-1),#REF!) &amp; "-" &amp; _xlfn.XLOOKUP(L:L,DROPLIST!D:D,DROPLIST!E:E)</f>
        <v>#REF!</v>
      </c>
      <c r="R1319" s="88" t="str">
        <f>IF(N:N&lt;&gt;"APROVADO","N/A",IF(IFERROR(_xlfn.XLOOKUP(P:P,PROJETOS!A:A,PROJETOS!A:A),"INSERIR ID DE PROJETO")="INSERIR ID DE PROJETO","INSERIR ID DE PROJETO","PROJETO INSERIDO"))</f>
        <v>N/A</v>
      </c>
    </row>
    <row r="1320" spans="1:18" ht="20.100000000000001" customHeight="1" thickTop="1" thickBot="1" x14ac:dyDescent="0.3">
      <c r="A1320" s="109"/>
      <c r="B1320" s="84"/>
      <c r="C1320" s="84"/>
      <c r="D1320" s="115"/>
      <c r="E1320" s="132" cm="1">
        <f t="array" ref="E1320">_xlfn.XLOOKUP(D1320,Tabela2[[#All],[SAP Code]],Tabela2[[#All],[Supplier Name]])</f>
        <v>0</v>
      </c>
      <c r="F1320" s="85"/>
      <c r="G1320" s="120">
        <v>0</v>
      </c>
      <c r="H1320" s="86"/>
      <c r="I1320" s="86">
        <v>0</v>
      </c>
      <c r="J1320" s="87">
        <f t="shared" si="50"/>
        <v>0</v>
      </c>
      <c r="K1320" s="87">
        <f t="shared" si="51"/>
        <v>0</v>
      </c>
      <c r="L1320" s="85"/>
      <c r="M1320" s="85"/>
      <c r="N1320" s="85"/>
      <c r="O1320" s="109"/>
      <c r="P1320" s="88" t="str">
        <f>IF(D:D&gt;800000000,_xlfn.XLOOKUP(B:B,DROPLIST!G:G,DROPLIST!H:H)&amp;RIGHT(C1320,3)&amp;"-"&amp;RIGHT(D1320,5),_xlfn.XLOOKUP(B:B,DROPLIST!G:G,DROPLIST!H:H)&amp;RIGHT(C1320,3)&amp;"-"&amp;_xlfn.XLOOKUP(D:D,Tabela2[SAP Code],Tabela2[Coluna1]))</f>
        <v>-</v>
      </c>
      <c r="Q1320" s="88" t="e">
        <f>_xlfn.XLOOKUP(B:B,DROPLIST!G:G,DROPLIST!H:H) &amp; RIGHT(C1320,3) &amp; "-" &amp; RIGHT(D1320,5) &amp; "-" &amp; IFERROR(LEFT(#REF!, FIND(" ",#REF!)-1),#REF!) &amp; "-" &amp; _xlfn.XLOOKUP(L:L,DROPLIST!D:D,DROPLIST!E:E)</f>
        <v>#REF!</v>
      </c>
      <c r="R1320" s="88" t="str">
        <f>IF(N:N&lt;&gt;"APROVADO","N/A",IF(IFERROR(_xlfn.XLOOKUP(P:P,PROJETOS!A:A,PROJETOS!A:A),"INSERIR ID DE PROJETO")="INSERIR ID DE PROJETO","INSERIR ID DE PROJETO","PROJETO INSERIDO"))</f>
        <v>N/A</v>
      </c>
    </row>
    <row r="1321" spans="1:18" ht="20.100000000000001" customHeight="1" thickTop="1" thickBot="1" x14ac:dyDescent="0.3">
      <c r="A1321" s="109"/>
      <c r="B1321" s="84"/>
      <c r="C1321" s="84"/>
      <c r="D1321" s="115"/>
      <c r="E1321" s="132" cm="1">
        <f t="array" ref="E1321">_xlfn.XLOOKUP(D1321,Tabela2[[#All],[SAP Code]],Tabela2[[#All],[Supplier Name]])</f>
        <v>0</v>
      </c>
      <c r="F1321" s="85"/>
      <c r="G1321" s="120">
        <v>0</v>
      </c>
      <c r="H1321" s="86"/>
      <c r="I1321" s="86">
        <v>0</v>
      </c>
      <c r="J1321" s="87">
        <f t="shared" si="50"/>
        <v>0</v>
      </c>
      <c r="K1321" s="87">
        <f t="shared" si="51"/>
        <v>0</v>
      </c>
      <c r="L1321" s="85"/>
      <c r="M1321" s="85"/>
      <c r="N1321" s="85"/>
      <c r="O1321" s="109"/>
      <c r="P1321" s="88" t="str">
        <f>IF(D:D&gt;800000000,_xlfn.XLOOKUP(B:B,DROPLIST!G:G,DROPLIST!H:H)&amp;RIGHT(C1321,3)&amp;"-"&amp;RIGHT(D1321,5),_xlfn.XLOOKUP(B:B,DROPLIST!G:G,DROPLIST!H:H)&amp;RIGHT(C1321,3)&amp;"-"&amp;_xlfn.XLOOKUP(D:D,Tabela2[SAP Code],Tabela2[Coluna1]))</f>
        <v>-</v>
      </c>
      <c r="Q1321" s="88" t="e">
        <f>_xlfn.XLOOKUP(B:B,DROPLIST!G:G,DROPLIST!H:H) &amp; RIGHT(C1321,3) &amp; "-" &amp; RIGHT(D1321,5) &amp; "-" &amp; IFERROR(LEFT(#REF!, FIND(" ",#REF!)-1),#REF!) &amp; "-" &amp; _xlfn.XLOOKUP(L:L,DROPLIST!D:D,DROPLIST!E:E)</f>
        <v>#REF!</v>
      </c>
      <c r="R1321" s="88" t="str">
        <f>IF(N:N&lt;&gt;"APROVADO","N/A",IF(IFERROR(_xlfn.XLOOKUP(P:P,PROJETOS!A:A,PROJETOS!A:A),"INSERIR ID DE PROJETO")="INSERIR ID DE PROJETO","INSERIR ID DE PROJETO","PROJETO INSERIDO"))</f>
        <v>N/A</v>
      </c>
    </row>
    <row r="1322" spans="1:18" ht="20.100000000000001" customHeight="1" thickTop="1" thickBot="1" x14ac:dyDescent="0.3">
      <c r="A1322" s="109"/>
      <c r="B1322" s="84"/>
      <c r="C1322" s="84"/>
      <c r="D1322" s="115"/>
      <c r="E1322" s="132" cm="1">
        <f t="array" ref="E1322">_xlfn.XLOOKUP(D1322,Tabela2[[#All],[SAP Code]],Tabela2[[#All],[Supplier Name]])</f>
        <v>0</v>
      </c>
      <c r="F1322" s="85"/>
      <c r="G1322" s="120">
        <v>0</v>
      </c>
      <c r="H1322" s="86"/>
      <c r="I1322" s="86">
        <v>0</v>
      </c>
      <c r="J1322" s="87">
        <f t="shared" si="50"/>
        <v>0</v>
      </c>
      <c r="K1322" s="87">
        <f t="shared" si="51"/>
        <v>0</v>
      </c>
      <c r="L1322" s="85"/>
      <c r="M1322" s="85"/>
      <c r="N1322" s="85"/>
      <c r="O1322" s="109"/>
      <c r="P1322" s="88" t="str">
        <f>IF(D:D&gt;800000000,_xlfn.XLOOKUP(B:B,DROPLIST!G:G,DROPLIST!H:H)&amp;RIGHT(C1322,3)&amp;"-"&amp;RIGHT(D1322,5),_xlfn.XLOOKUP(B:B,DROPLIST!G:G,DROPLIST!H:H)&amp;RIGHT(C1322,3)&amp;"-"&amp;_xlfn.XLOOKUP(D:D,Tabela2[SAP Code],Tabela2[Coluna1]))</f>
        <v>-</v>
      </c>
      <c r="Q1322" s="88" t="e">
        <f>_xlfn.XLOOKUP(B:B,DROPLIST!G:G,DROPLIST!H:H) &amp; RIGHT(C1322,3) &amp; "-" &amp; RIGHT(D1322,5) &amp; "-" &amp; IFERROR(LEFT(#REF!, FIND(" ",#REF!)-1),#REF!) &amp; "-" &amp; _xlfn.XLOOKUP(L:L,DROPLIST!D:D,DROPLIST!E:E)</f>
        <v>#REF!</v>
      </c>
      <c r="R1322" s="88" t="str">
        <f>IF(N:N&lt;&gt;"APROVADO","N/A",IF(IFERROR(_xlfn.XLOOKUP(P:P,PROJETOS!A:A,PROJETOS!A:A),"INSERIR ID DE PROJETO")="INSERIR ID DE PROJETO","INSERIR ID DE PROJETO","PROJETO INSERIDO"))</f>
        <v>N/A</v>
      </c>
    </row>
    <row r="1323" spans="1:18" ht="20.100000000000001" customHeight="1" thickTop="1" thickBot="1" x14ac:dyDescent="0.3">
      <c r="A1323" s="109"/>
      <c r="B1323" s="84"/>
      <c r="C1323" s="84"/>
      <c r="D1323" s="115"/>
      <c r="E1323" s="132" cm="1">
        <f t="array" ref="E1323">_xlfn.XLOOKUP(D1323,Tabela2[[#All],[SAP Code]],Tabela2[[#All],[Supplier Name]])</f>
        <v>0</v>
      </c>
      <c r="F1323" s="85"/>
      <c r="G1323" s="120">
        <v>0</v>
      </c>
      <c r="H1323" s="86"/>
      <c r="I1323" s="86">
        <v>0</v>
      </c>
      <c r="J1323" s="87">
        <f t="shared" si="50"/>
        <v>0</v>
      </c>
      <c r="K1323" s="87">
        <f t="shared" si="51"/>
        <v>0</v>
      </c>
      <c r="L1323" s="85"/>
      <c r="M1323" s="85"/>
      <c r="N1323" s="85"/>
      <c r="O1323" s="109"/>
      <c r="P1323" s="88" t="str">
        <f>IF(D:D&gt;800000000,_xlfn.XLOOKUP(B:B,DROPLIST!G:G,DROPLIST!H:H)&amp;RIGHT(C1323,3)&amp;"-"&amp;RIGHT(D1323,5),_xlfn.XLOOKUP(B:B,DROPLIST!G:G,DROPLIST!H:H)&amp;RIGHT(C1323,3)&amp;"-"&amp;_xlfn.XLOOKUP(D:D,Tabela2[SAP Code],Tabela2[Coluna1]))</f>
        <v>-</v>
      </c>
      <c r="Q1323" s="88" t="e">
        <f>_xlfn.XLOOKUP(B:B,DROPLIST!G:G,DROPLIST!H:H) &amp; RIGHT(C1323,3) &amp; "-" &amp; RIGHT(D1323,5) &amp; "-" &amp; IFERROR(LEFT(#REF!, FIND(" ",#REF!)-1),#REF!) &amp; "-" &amp; _xlfn.XLOOKUP(L:L,DROPLIST!D:D,DROPLIST!E:E)</f>
        <v>#REF!</v>
      </c>
      <c r="R1323" s="88" t="str">
        <f>IF(N:N&lt;&gt;"APROVADO","N/A",IF(IFERROR(_xlfn.XLOOKUP(P:P,PROJETOS!A:A,PROJETOS!A:A),"INSERIR ID DE PROJETO")="INSERIR ID DE PROJETO","INSERIR ID DE PROJETO","PROJETO INSERIDO"))</f>
        <v>N/A</v>
      </c>
    </row>
    <row r="1324" spans="1:18" ht="20.100000000000001" customHeight="1" thickTop="1" thickBot="1" x14ac:dyDescent="0.3">
      <c r="A1324" s="109"/>
      <c r="B1324" s="84"/>
      <c r="C1324" s="84"/>
      <c r="D1324" s="115"/>
      <c r="E1324" s="132" cm="1">
        <f t="array" ref="E1324">_xlfn.XLOOKUP(D1324,Tabela2[[#All],[SAP Code]],Tabela2[[#All],[Supplier Name]])</f>
        <v>0</v>
      </c>
      <c r="F1324" s="85"/>
      <c r="G1324" s="120">
        <v>0</v>
      </c>
      <c r="H1324" s="86"/>
      <c r="I1324" s="86">
        <v>0</v>
      </c>
      <c r="J1324" s="87">
        <f t="shared" si="50"/>
        <v>0</v>
      </c>
      <c r="K1324" s="87">
        <f t="shared" si="51"/>
        <v>0</v>
      </c>
      <c r="L1324" s="85"/>
      <c r="M1324" s="85"/>
      <c r="N1324" s="85"/>
      <c r="O1324" s="109"/>
      <c r="P1324" s="88" t="str">
        <f>IF(D:D&gt;800000000,_xlfn.XLOOKUP(B:B,DROPLIST!G:G,DROPLIST!H:H)&amp;RIGHT(C1324,3)&amp;"-"&amp;RIGHT(D1324,5),_xlfn.XLOOKUP(B:B,DROPLIST!G:G,DROPLIST!H:H)&amp;RIGHT(C1324,3)&amp;"-"&amp;_xlfn.XLOOKUP(D:D,Tabela2[SAP Code],Tabela2[Coluna1]))</f>
        <v>-</v>
      </c>
      <c r="Q1324" s="88" t="e">
        <f>_xlfn.XLOOKUP(B:B,DROPLIST!G:G,DROPLIST!H:H) &amp; RIGHT(C1324,3) &amp; "-" &amp; RIGHT(D1324,5) &amp; "-" &amp; IFERROR(LEFT(#REF!, FIND(" ",#REF!)-1),#REF!) &amp; "-" &amp; _xlfn.XLOOKUP(L:L,DROPLIST!D:D,DROPLIST!E:E)</f>
        <v>#REF!</v>
      </c>
      <c r="R1324" s="88" t="str">
        <f>IF(N:N&lt;&gt;"APROVADO","N/A",IF(IFERROR(_xlfn.XLOOKUP(P:P,PROJETOS!A:A,PROJETOS!A:A),"INSERIR ID DE PROJETO")="INSERIR ID DE PROJETO","INSERIR ID DE PROJETO","PROJETO INSERIDO"))</f>
        <v>N/A</v>
      </c>
    </row>
    <row r="1325" spans="1:18" ht="20.100000000000001" customHeight="1" thickTop="1" thickBot="1" x14ac:dyDescent="0.3">
      <c r="A1325" s="109"/>
      <c r="B1325" s="84"/>
      <c r="C1325" s="84"/>
      <c r="D1325" s="115"/>
      <c r="E1325" s="132" cm="1">
        <f t="array" ref="E1325">_xlfn.XLOOKUP(D1325,Tabela2[[#All],[SAP Code]],Tabela2[[#All],[Supplier Name]])</f>
        <v>0</v>
      </c>
      <c r="F1325" s="85"/>
      <c r="G1325" s="120">
        <v>0</v>
      </c>
      <c r="H1325" s="86"/>
      <c r="I1325" s="86">
        <v>0</v>
      </c>
      <c r="J1325" s="87">
        <f t="shared" si="50"/>
        <v>0</v>
      </c>
      <c r="K1325" s="87">
        <f t="shared" si="51"/>
        <v>0</v>
      </c>
      <c r="L1325" s="85"/>
      <c r="M1325" s="85"/>
      <c r="N1325" s="85"/>
      <c r="O1325" s="109"/>
      <c r="P1325" s="88" t="str">
        <f>IF(D:D&gt;800000000,_xlfn.XLOOKUP(B:B,DROPLIST!G:G,DROPLIST!H:H)&amp;RIGHT(C1325,3)&amp;"-"&amp;RIGHT(D1325,5),_xlfn.XLOOKUP(B:B,DROPLIST!G:G,DROPLIST!H:H)&amp;RIGHT(C1325,3)&amp;"-"&amp;_xlfn.XLOOKUP(D:D,Tabela2[SAP Code],Tabela2[Coluna1]))</f>
        <v>-</v>
      </c>
      <c r="Q1325" s="88" t="e">
        <f>_xlfn.XLOOKUP(B:B,DROPLIST!G:G,DROPLIST!H:H) &amp; RIGHT(C1325,3) &amp; "-" &amp; RIGHT(D1325,5) &amp; "-" &amp; IFERROR(LEFT(#REF!, FIND(" ",#REF!)-1),#REF!) &amp; "-" &amp; _xlfn.XLOOKUP(L:L,DROPLIST!D:D,DROPLIST!E:E)</f>
        <v>#REF!</v>
      </c>
      <c r="R1325" s="88" t="str">
        <f>IF(N:N&lt;&gt;"APROVADO","N/A",IF(IFERROR(_xlfn.XLOOKUP(P:P,PROJETOS!A:A,PROJETOS!A:A),"INSERIR ID DE PROJETO")="INSERIR ID DE PROJETO","INSERIR ID DE PROJETO","PROJETO INSERIDO"))</f>
        <v>N/A</v>
      </c>
    </row>
    <row r="1326" spans="1:18" ht="20.100000000000001" customHeight="1" thickTop="1" thickBot="1" x14ac:dyDescent="0.3">
      <c r="A1326" s="109"/>
      <c r="B1326" s="84"/>
      <c r="C1326" s="84"/>
      <c r="D1326" s="115"/>
      <c r="E1326" s="132" cm="1">
        <f t="array" ref="E1326">_xlfn.XLOOKUP(D1326,Tabela2[[#All],[SAP Code]],Tabela2[[#All],[Supplier Name]])</f>
        <v>0</v>
      </c>
      <c r="F1326" s="85"/>
      <c r="G1326" s="120">
        <v>0</v>
      </c>
      <c r="H1326" s="86"/>
      <c r="I1326" s="86">
        <v>0</v>
      </c>
      <c r="J1326" s="87">
        <f t="shared" si="50"/>
        <v>0</v>
      </c>
      <c r="K1326" s="87">
        <f t="shared" si="51"/>
        <v>0</v>
      </c>
      <c r="L1326" s="85"/>
      <c r="M1326" s="85"/>
      <c r="N1326" s="85"/>
      <c r="O1326" s="109"/>
      <c r="P1326" s="88" t="str">
        <f>IF(D:D&gt;800000000,_xlfn.XLOOKUP(B:B,DROPLIST!G:G,DROPLIST!H:H)&amp;RIGHT(C1326,3)&amp;"-"&amp;RIGHT(D1326,5),_xlfn.XLOOKUP(B:B,DROPLIST!G:G,DROPLIST!H:H)&amp;RIGHT(C1326,3)&amp;"-"&amp;_xlfn.XLOOKUP(D:D,Tabela2[SAP Code],Tabela2[Coluna1]))</f>
        <v>-</v>
      </c>
      <c r="Q1326" s="88" t="e">
        <f>_xlfn.XLOOKUP(B:B,DROPLIST!G:G,DROPLIST!H:H) &amp; RIGHT(C1326,3) &amp; "-" &amp; RIGHT(D1326,5) &amp; "-" &amp; IFERROR(LEFT(#REF!, FIND(" ",#REF!)-1),#REF!) &amp; "-" &amp; _xlfn.XLOOKUP(L:L,DROPLIST!D:D,DROPLIST!E:E)</f>
        <v>#REF!</v>
      </c>
      <c r="R1326" s="88" t="str">
        <f>IF(N:N&lt;&gt;"APROVADO","N/A",IF(IFERROR(_xlfn.XLOOKUP(P:P,PROJETOS!A:A,PROJETOS!A:A),"INSERIR ID DE PROJETO")="INSERIR ID DE PROJETO","INSERIR ID DE PROJETO","PROJETO INSERIDO"))</f>
        <v>N/A</v>
      </c>
    </row>
    <row r="1327" spans="1:18" ht="20.100000000000001" customHeight="1" thickTop="1" thickBot="1" x14ac:dyDescent="0.3">
      <c r="A1327" s="109"/>
      <c r="B1327" s="84"/>
      <c r="C1327" s="84"/>
      <c r="D1327" s="115"/>
      <c r="E1327" s="132" cm="1">
        <f t="array" ref="E1327">_xlfn.XLOOKUP(D1327,Tabela2[[#All],[SAP Code]],Tabela2[[#All],[Supplier Name]])</f>
        <v>0</v>
      </c>
      <c r="F1327" s="85"/>
      <c r="G1327" s="120">
        <v>0</v>
      </c>
      <c r="H1327" s="86"/>
      <c r="I1327" s="86">
        <v>0</v>
      </c>
      <c r="J1327" s="87">
        <f t="shared" si="50"/>
        <v>0</v>
      </c>
      <c r="K1327" s="87">
        <f t="shared" si="51"/>
        <v>0</v>
      </c>
      <c r="L1327" s="85"/>
      <c r="M1327" s="85"/>
      <c r="N1327" s="85"/>
      <c r="O1327" s="109"/>
      <c r="P1327" s="88" t="str">
        <f>IF(D:D&gt;800000000,_xlfn.XLOOKUP(B:B,DROPLIST!G:G,DROPLIST!H:H)&amp;RIGHT(C1327,3)&amp;"-"&amp;RIGHT(D1327,5),_xlfn.XLOOKUP(B:B,DROPLIST!G:G,DROPLIST!H:H)&amp;RIGHT(C1327,3)&amp;"-"&amp;_xlfn.XLOOKUP(D:D,Tabela2[SAP Code],Tabela2[Coluna1]))</f>
        <v>-</v>
      </c>
      <c r="Q1327" s="88" t="e">
        <f>_xlfn.XLOOKUP(B:B,DROPLIST!G:G,DROPLIST!H:H) &amp; RIGHT(C1327,3) &amp; "-" &amp; RIGHT(D1327,5) &amp; "-" &amp; IFERROR(LEFT(#REF!, FIND(" ",#REF!)-1),#REF!) &amp; "-" &amp; _xlfn.XLOOKUP(L:L,DROPLIST!D:D,DROPLIST!E:E)</f>
        <v>#REF!</v>
      </c>
      <c r="R1327" s="88" t="str">
        <f>IF(N:N&lt;&gt;"APROVADO","N/A",IF(IFERROR(_xlfn.XLOOKUP(P:P,PROJETOS!A:A,PROJETOS!A:A),"INSERIR ID DE PROJETO")="INSERIR ID DE PROJETO","INSERIR ID DE PROJETO","PROJETO INSERIDO"))</f>
        <v>N/A</v>
      </c>
    </row>
    <row r="1328" spans="1:18" ht="20.100000000000001" customHeight="1" thickTop="1" thickBot="1" x14ac:dyDescent="0.3">
      <c r="A1328" s="109"/>
      <c r="B1328" s="84"/>
      <c r="C1328" s="84"/>
      <c r="D1328" s="115"/>
      <c r="E1328" s="132" cm="1">
        <f t="array" ref="E1328">_xlfn.XLOOKUP(D1328,Tabela2[[#All],[SAP Code]],Tabela2[[#All],[Supplier Name]])</f>
        <v>0</v>
      </c>
      <c r="F1328" s="85"/>
      <c r="G1328" s="120">
        <v>0</v>
      </c>
      <c r="H1328" s="86"/>
      <c r="I1328" s="86">
        <v>0</v>
      </c>
      <c r="J1328" s="87">
        <f t="shared" si="50"/>
        <v>0</v>
      </c>
      <c r="K1328" s="87">
        <f t="shared" si="51"/>
        <v>0</v>
      </c>
      <c r="L1328" s="85"/>
      <c r="M1328" s="85"/>
      <c r="N1328" s="85"/>
      <c r="O1328" s="109"/>
      <c r="P1328" s="88" t="str">
        <f>IF(D:D&gt;800000000,_xlfn.XLOOKUP(B:B,DROPLIST!G:G,DROPLIST!H:H)&amp;RIGHT(C1328,3)&amp;"-"&amp;RIGHT(D1328,5),_xlfn.XLOOKUP(B:B,DROPLIST!G:G,DROPLIST!H:H)&amp;RIGHT(C1328,3)&amp;"-"&amp;_xlfn.XLOOKUP(D:D,Tabela2[SAP Code],Tabela2[Coluna1]))</f>
        <v>-</v>
      </c>
      <c r="Q1328" s="88" t="e">
        <f>_xlfn.XLOOKUP(B:B,DROPLIST!G:G,DROPLIST!H:H) &amp; RIGHT(C1328,3) &amp; "-" &amp; RIGHT(D1328,5) &amp; "-" &amp; IFERROR(LEFT(#REF!, FIND(" ",#REF!)-1),#REF!) &amp; "-" &amp; _xlfn.XLOOKUP(L:L,DROPLIST!D:D,DROPLIST!E:E)</f>
        <v>#REF!</v>
      </c>
      <c r="R1328" s="88" t="str">
        <f>IF(N:N&lt;&gt;"APROVADO","N/A",IF(IFERROR(_xlfn.XLOOKUP(P:P,PROJETOS!A:A,PROJETOS!A:A),"INSERIR ID DE PROJETO")="INSERIR ID DE PROJETO","INSERIR ID DE PROJETO","PROJETO INSERIDO"))</f>
        <v>N/A</v>
      </c>
    </row>
    <row r="1329" spans="1:18" ht="20.100000000000001" customHeight="1" thickTop="1" thickBot="1" x14ac:dyDescent="0.3">
      <c r="A1329" s="109"/>
      <c r="B1329" s="84"/>
      <c r="C1329" s="84"/>
      <c r="D1329" s="115"/>
      <c r="E1329" s="132" cm="1">
        <f t="array" ref="E1329">_xlfn.XLOOKUP(D1329,Tabela2[[#All],[SAP Code]],Tabela2[[#All],[Supplier Name]])</f>
        <v>0</v>
      </c>
      <c r="F1329" s="85"/>
      <c r="G1329" s="120">
        <v>0</v>
      </c>
      <c r="H1329" s="86"/>
      <c r="I1329" s="86">
        <v>0</v>
      </c>
      <c r="J1329" s="87">
        <f t="shared" si="50"/>
        <v>0</v>
      </c>
      <c r="K1329" s="87">
        <f t="shared" si="51"/>
        <v>0</v>
      </c>
      <c r="L1329" s="85"/>
      <c r="M1329" s="85"/>
      <c r="N1329" s="85"/>
      <c r="O1329" s="109"/>
      <c r="P1329" s="88" t="str">
        <f>IF(D:D&gt;800000000,_xlfn.XLOOKUP(B:B,DROPLIST!G:G,DROPLIST!H:H)&amp;RIGHT(C1329,3)&amp;"-"&amp;RIGHT(D1329,5),_xlfn.XLOOKUP(B:B,DROPLIST!G:G,DROPLIST!H:H)&amp;RIGHT(C1329,3)&amp;"-"&amp;_xlfn.XLOOKUP(D:D,Tabela2[SAP Code],Tabela2[Coluna1]))</f>
        <v>-</v>
      </c>
      <c r="Q1329" s="88" t="e">
        <f>_xlfn.XLOOKUP(B:B,DROPLIST!G:G,DROPLIST!H:H) &amp; RIGHT(C1329,3) &amp; "-" &amp; RIGHT(D1329,5) &amp; "-" &amp; IFERROR(LEFT(#REF!, FIND(" ",#REF!)-1),#REF!) &amp; "-" &amp; _xlfn.XLOOKUP(L:L,DROPLIST!D:D,DROPLIST!E:E)</f>
        <v>#REF!</v>
      </c>
      <c r="R1329" s="88" t="str">
        <f>IF(N:N&lt;&gt;"APROVADO","N/A",IF(IFERROR(_xlfn.XLOOKUP(P:P,PROJETOS!A:A,PROJETOS!A:A),"INSERIR ID DE PROJETO")="INSERIR ID DE PROJETO","INSERIR ID DE PROJETO","PROJETO INSERIDO"))</f>
        <v>N/A</v>
      </c>
    </row>
    <row r="1330" spans="1:18" ht="20.100000000000001" customHeight="1" thickTop="1" thickBot="1" x14ac:dyDescent="0.3">
      <c r="A1330" s="109"/>
      <c r="B1330" s="84"/>
      <c r="C1330" s="84"/>
      <c r="D1330" s="115"/>
      <c r="E1330" s="132" cm="1">
        <f t="array" ref="E1330">_xlfn.XLOOKUP(D1330,Tabela2[[#All],[SAP Code]],Tabela2[[#All],[Supplier Name]])</f>
        <v>0</v>
      </c>
      <c r="F1330" s="85"/>
      <c r="G1330" s="120">
        <v>0</v>
      </c>
      <c r="H1330" s="86"/>
      <c r="I1330" s="86">
        <v>0</v>
      </c>
      <c r="J1330" s="87">
        <f t="shared" si="50"/>
        <v>0</v>
      </c>
      <c r="K1330" s="87">
        <f t="shared" si="51"/>
        <v>0</v>
      </c>
      <c r="L1330" s="85"/>
      <c r="M1330" s="85"/>
      <c r="N1330" s="85"/>
      <c r="O1330" s="109"/>
      <c r="P1330" s="88" t="str">
        <f>IF(D:D&gt;800000000,_xlfn.XLOOKUP(B:B,DROPLIST!G:G,DROPLIST!H:H)&amp;RIGHT(C1330,3)&amp;"-"&amp;RIGHT(D1330,5),_xlfn.XLOOKUP(B:B,DROPLIST!G:G,DROPLIST!H:H)&amp;RIGHT(C1330,3)&amp;"-"&amp;_xlfn.XLOOKUP(D:D,Tabela2[SAP Code],Tabela2[Coluna1]))</f>
        <v>-</v>
      </c>
      <c r="Q1330" s="88" t="e">
        <f>_xlfn.XLOOKUP(B:B,DROPLIST!G:G,DROPLIST!H:H) &amp; RIGHT(C1330,3) &amp; "-" &amp; RIGHT(D1330,5) &amp; "-" &amp; IFERROR(LEFT(#REF!, FIND(" ",#REF!)-1),#REF!) &amp; "-" &amp; _xlfn.XLOOKUP(L:L,DROPLIST!D:D,DROPLIST!E:E)</f>
        <v>#REF!</v>
      </c>
      <c r="R1330" s="88" t="str">
        <f>IF(N:N&lt;&gt;"APROVADO","N/A",IF(IFERROR(_xlfn.XLOOKUP(P:P,PROJETOS!A:A,PROJETOS!A:A),"INSERIR ID DE PROJETO")="INSERIR ID DE PROJETO","INSERIR ID DE PROJETO","PROJETO INSERIDO"))</f>
        <v>N/A</v>
      </c>
    </row>
    <row r="1331" spans="1:18" ht="20.100000000000001" customHeight="1" thickTop="1" thickBot="1" x14ac:dyDescent="0.3">
      <c r="A1331" s="109"/>
      <c r="B1331" s="84"/>
      <c r="C1331" s="84"/>
      <c r="D1331" s="115"/>
      <c r="E1331" s="132" cm="1">
        <f t="array" ref="E1331">_xlfn.XLOOKUP(D1331,Tabela2[[#All],[SAP Code]],Tabela2[[#All],[Supplier Name]])</f>
        <v>0</v>
      </c>
      <c r="F1331" s="85"/>
      <c r="G1331" s="120">
        <v>0</v>
      </c>
      <c r="H1331" s="86"/>
      <c r="I1331" s="86">
        <v>0</v>
      </c>
      <c r="J1331" s="87">
        <f t="shared" si="50"/>
        <v>0</v>
      </c>
      <c r="K1331" s="87">
        <f t="shared" si="51"/>
        <v>0</v>
      </c>
      <c r="L1331" s="85"/>
      <c r="M1331" s="85"/>
      <c r="N1331" s="85"/>
      <c r="O1331" s="109"/>
      <c r="P1331" s="88" t="str">
        <f>IF(D:D&gt;800000000,_xlfn.XLOOKUP(B:B,DROPLIST!G:G,DROPLIST!H:H)&amp;RIGHT(C1331,3)&amp;"-"&amp;RIGHT(D1331,5),_xlfn.XLOOKUP(B:B,DROPLIST!G:G,DROPLIST!H:H)&amp;RIGHT(C1331,3)&amp;"-"&amp;_xlfn.XLOOKUP(D:D,Tabela2[SAP Code],Tabela2[Coluna1]))</f>
        <v>-</v>
      </c>
      <c r="Q1331" s="88" t="e">
        <f>_xlfn.XLOOKUP(B:B,DROPLIST!G:G,DROPLIST!H:H) &amp; RIGHT(C1331,3) &amp; "-" &amp; RIGHT(D1331,5) &amp; "-" &amp; IFERROR(LEFT(#REF!, FIND(" ",#REF!)-1),#REF!) &amp; "-" &amp; _xlfn.XLOOKUP(L:L,DROPLIST!D:D,DROPLIST!E:E)</f>
        <v>#REF!</v>
      </c>
      <c r="R1331" s="88" t="str">
        <f>IF(N:N&lt;&gt;"APROVADO","N/A",IF(IFERROR(_xlfn.XLOOKUP(P:P,PROJETOS!A:A,PROJETOS!A:A),"INSERIR ID DE PROJETO")="INSERIR ID DE PROJETO","INSERIR ID DE PROJETO","PROJETO INSERIDO"))</f>
        <v>N/A</v>
      </c>
    </row>
    <row r="1332" spans="1:18" ht="20.100000000000001" customHeight="1" thickTop="1" thickBot="1" x14ac:dyDescent="0.3">
      <c r="A1332" s="109"/>
      <c r="B1332" s="84"/>
      <c r="C1332" s="84"/>
      <c r="D1332" s="115"/>
      <c r="E1332" s="132" cm="1">
        <f t="array" ref="E1332">_xlfn.XLOOKUP(D1332,Tabela2[[#All],[SAP Code]],Tabela2[[#All],[Supplier Name]])</f>
        <v>0</v>
      </c>
      <c r="F1332" s="85"/>
      <c r="G1332" s="120">
        <v>0</v>
      </c>
      <c r="H1332" s="86"/>
      <c r="I1332" s="86">
        <v>0</v>
      </c>
      <c r="J1332" s="87">
        <f t="shared" si="50"/>
        <v>0</v>
      </c>
      <c r="K1332" s="87">
        <f t="shared" si="51"/>
        <v>0</v>
      </c>
      <c r="L1332" s="85"/>
      <c r="M1332" s="85"/>
      <c r="N1332" s="85"/>
      <c r="O1332" s="109"/>
      <c r="P1332" s="88" t="str">
        <f>IF(D:D&gt;800000000,_xlfn.XLOOKUP(B:B,DROPLIST!G:G,DROPLIST!H:H)&amp;RIGHT(C1332,3)&amp;"-"&amp;RIGHT(D1332,5),_xlfn.XLOOKUP(B:B,DROPLIST!G:G,DROPLIST!H:H)&amp;RIGHT(C1332,3)&amp;"-"&amp;_xlfn.XLOOKUP(D:D,Tabela2[SAP Code],Tabela2[Coluna1]))</f>
        <v>-</v>
      </c>
      <c r="Q1332" s="88" t="e">
        <f>_xlfn.XLOOKUP(B:B,DROPLIST!G:G,DROPLIST!H:H) &amp; RIGHT(C1332,3) &amp; "-" &amp; RIGHT(D1332,5) &amp; "-" &amp; IFERROR(LEFT(#REF!, FIND(" ",#REF!)-1),#REF!) &amp; "-" &amp; _xlfn.XLOOKUP(L:L,DROPLIST!D:D,DROPLIST!E:E)</f>
        <v>#REF!</v>
      </c>
      <c r="R1332" s="88" t="str">
        <f>IF(N:N&lt;&gt;"APROVADO","N/A",IF(IFERROR(_xlfn.XLOOKUP(P:P,PROJETOS!A:A,PROJETOS!A:A),"INSERIR ID DE PROJETO")="INSERIR ID DE PROJETO","INSERIR ID DE PROJETO","PROJETO INSERIDO"))</f>
        <v>N/A</v>
      </c>
    </row>
    <row r="1333" spans="1:18" ht="20.100000000000001" customHeight="1" thickTop="1" thickBot="1" x14ac:dyDescent="0.3">
      <c r="A1333" s="109"/>
      <c r="B1333" s="84"/>
      <c r="C1333" s="84"/>
      <c r="D1333" s="115"/>
      <c r="E1333" s="132" cm="1">
        <f t="array" ref="E1333">_xlfn.XLOOKUP(D1333,Tabela2[[#All],[SAP Code]],Tabela2[[#All],[Supplier Name]])</f>
        <v>0</v>
      </c>
      <c r="F1333" s="85"/>
      <c r="G1333" s="120">
        <v>0</v>
      </c>
      <c r="H1333" s="86"/>
      <c r="I1333" s="86">
        <v>0</v>
      </c>
      <c r="J1333" s="87">
        <f t="shared" si="50"/>
        <v>0</v>
      </c>
      <c r="K1333" s="87">
        <f t="shared" si="51"/>
        <v>0</v>
      </c>
      <c r="L1333" s="85"/>
      <c r="M1333" s="85"/>
      <c r="N1333" s="85"/>
      <c r="O1333" s="109"/>
      <c r="P1333" s="88" t="str">
        <f>IF(D:D&gt;800000000,_xlfn.XLOOKUP(B:B,DROPLIST!G:G,DROPLIST!H:H)&amp;RIGHT(C1333,3)&amp;"-"&amp;RIGHT(D1333,5),_xlfn.XLOOKUP(B:B,DROPLIST!G:G,DROPLIST!H:H)&amp;RIGHT(C1333,3)&amp;"-"&amp;_xlfn.XLOOKUP(D:D,Tabela2[SAP Code],Tabela2[Coluna1]))</f>
        <v>-</v>
      </c>
      <c r="Q1333" s="88" t="e">
        <f>_xlfn.XLOOKUP(B:B,DROPLIST!G:G,DROPLIST!H:H) &amp; RIGHT(C1333,3) &amp; "-" &amp; RIGHT(D1333,5) &amp; "-" &amp; IFERROR(LEFT(#REF!, FIND(" ",#REF!)-1),#REF!) &amp; "-" &amp; _xlfn.XLOOKUP(L:L,DROPLIST!D:D,DROPLIST!E:E)</f>
        <v>#REF!</v>
      </c>
      <c r="R1333" s="88" t="str">
        <f>IF(N:N&lt;&gt;"APROVADO","N/A",IF(IFERROR(_xlfn.XLOOKUP(P:P,PROJETOS!A:A,PROJETOS!A:A),"INSERIR ID DE PROJETO")="INSERIR ID DE PROJETO","INSERIR ID DE PROJETO","PROJETO INSERIDO"))</f>
        <v>N/A</v>
      </c>
    </row>
    <row r="1334" spans="1:18" ht="20.100000000000001" customHeight="1" thickTop="1" thickBot="1" x14ac:dyDescent="0.3">
      <c r="A1334" s="109"/>
      <c r="B1334" s="84"/>
      <c r="C1334" s="84"/>
      <c r="D1334" s="115"/>
      <c r="E1334" s="132" cm="1">
        <f t="array" ref="E1334">_xlfn.XLOOKUP(D1334,Tabela2[[#All],[SAP Code]],Tabela2[[#All],[Supplier Name]])</f>
        <v>0</v>
      </c>
      <c r="F1334" s="85"/>
      <c r="G1334" s="120">
        <v>0</v>
      </c>
      <c r="H1334" s="86"/>
      <c r="I1334" s="86">
        <v>0</v>
      </c>
      <c r="J1334" s="87">
        <f t="shared" si="50"/>
        <v>0</v>
      </c>
      <c r="K1334" s="87">
        <f t="shared" si="51"/>
        <v>0</v>
      </c>
      <c r="L1334" s="85"/>
      <c r="M1334" s="85"/>
      <c r="N1334" s="85"/>
      <c r="O1334" s="109"/>
      <c r="P1334" s="88" t="str">
        <f>IF(D:D&gt;800000000,_xlfn.XLOOKUP(B:B,DROPLIST!G:G,DROPLIST!H:H)&amp;RIGHT(C1334,3)&amp;"-"&amp;RIGHT(D1334,5),_xlfn.XLOOKUP(B:B,DROPLIST!G:G,DROPLIST!H:H)&amp;RIGHT(C1334,3)&amp;"-"&amp;_xlfn.XLOOKUP(D:D,Tabela2[SAP Code],Tabela2[Coluna1]))</f>
        <v>-</v>
      </c>
      <c r="Q1334" s="88" t="e">
        <f>_xlfn.XLOOKUP(B:B,DROPLIST!G:G,DROPLIST!H:H) &amp; RIGHT(C1334,3) &amp; "-" &amp; RIGHT(D1334,5) &amp; "-" &amp; IFERROR(LEFT(#REF!, FIND(" ",#REF!)-1),#REF!) &amp; "-" &amp; _xlfn.XLOOKUP(L:L,DROPLIST!D:D,DROPLIST!E:E)</f>
        <v>#REF!</v>
      </c>
      <c r="R1334" s="88" t="str">
        <f>IF(N:N&lt;&gt;"APROVADO","N/A",IF(IFERROR(_xlfn.XLOOKUP(P:P,PROJETOS!A:A,PROJETOS!A:A),"INSERIR ID DE PROJETO")="INSERIR ID DE PROJETO","INSERIR ID DE PROJETO","PROJETO INSERIDO"))</f>
        <v>N/A</v>
      </c>
    </row>
    <row r="1335" spans="1:18" ht="20.100000000000001" customHeight="1" thickTop="1" thickBot="1" x14ac:dyDescent="0.3">
      <c r="A1335" s="109"/>
      <c r="B1335" s="84"/>
      <c r="C1335" s="84"/>
      <c r="D1335" s="115"/>
      <c r="E1335" s="132" cm="1">
        <f t="array" ref="E1335">_xlfn.XLOOKUP(D1335,Tabela2[[#All],[SAP Code]],Tabela2[[#All],[Supplier Name]])</f>
        <v>0</v>
      </c>
      <c r="F1335" s="85"/>
      <c r="G1335" s="120">
        <v>0</v>
      </c>
      <c r="H1335" s="86"/>
      <c r="I1335" s="86">
        <v>0</v>
      </c>
      <c r="J1335" s="87">
        <f t="shared" si="50"/>
        <v>0</v>
      </c>
      <c r="K1335" s="87">
        <f t="shared" si="51"/>
        <v>0</v>
      </c>
      <c r="L1335" s="85"/>
      <c r="M1335" s="85"/>
      <c r="N1335" s="85"/>
      <c r="O1335" s="109"/>
      <c r="P1335" s="88" t="str">
        <f>IF(D:D&gt;800000000,_xlfn.XLOOKUP(B:B,DROPLIST!G:G,DROPLIST!H:H)&amp;RIGHT(C1335,3)&amp;"-"&amp;RIGHT(D1335,5),_xlfn.XLOOKUP(B:B,DROPLIST!G:G,DROPLIST!H:H)&amp;RIGHT(C1335,3)&amp;"-"&amp;_xlfn.XLOOKUP(D:D,Tabela2[SAP Code],Tabela2[Coluna1]))</f>
        <v>-</v>
      </c>
      <c r="Q1335" s="88" t="e">
        <f>_xlfn.XLOOKUP(B:B,DROPLIST!G:G,DROPLIST!H:H) &amp; RIGHT(C1335,3) &amp; "-" &amp; RIGHT(D1335,5) &amp; "-" &amp; IFERROR(LEFT(#REF!, FIND(" ",#REF!)-1),#REF!) &amp; "-" &amp; _xlfn.XLOOKUP(L:L,DROPLIST!D:D,DROPLIST!E:E)</f>
        <v>#REF!</v>
      </c>
      <c r="R1335" s="88" t="str">
        <f>IF(N:N&lt;&gt;"APROVADO","N/A",IF(IFERROR(_xlfn.XLOOKUP(P:P,PROJETOS!A:A,PROJETOS!A:A),"INSERIR ID DE PROJETO")="INSERIR ID DE PROJETO","INSERIR ID DE PROJETO","PROJETO INSERIDO"))</f>
        <v>N/A</v>
      </c>
    </row>
    <row r="1336" spans="1:18" ht="20.100000000000001" customHeight="1" thickTop="1" thickBot="1" x14ac:dyDescent="0.3">
      <c r="A1336" s="109"/>
      <c r="B1336" s="84"/>
      <c r="C1336" s="84"/>
      <c r="D1336" s="115"/>
      <c r="E1336" s="132" cm="1">
        <f t="array" ref="E1336">_xlfn.XLOOKUP(D1336,Tabela2[[#All],[SAP Code]],Tabela2[[#All],[Supplier Name]])</f>
        <v>0</v>
      </c>
      <c r="F1336" s="85"/>
      <c r="G1336" s="120">
        <v>0</v>
      </c>
      <c r="H1336" s="86"/>
      <c r="I1336" s="86">
        <v>0</v>
      </c>
      <c r="J1336" s="87">
        <f t="shared" si="50"/>
        <v>0</v>
      </c>
      <c r="K1336" s="87">
        <f t="shared" si="51"/>
        <v>0</v>
      </c>
      <c r="L1336" s="85"/>
      <c r="M1336" s="85"/>
      <c r="N1336" s="85"/>
      <c r="O1336" s="109"/>
      <c r="P1336" s="88" t="str">
        <f>IF(D:D&gt;800000000,_xlfn.XLOOKUP(B:B,DROPLIST!G:G,DROPLIST!H:H)&amp;RIGHT(C1336,3)&amp;"-"&amp;RIGHT(D1336,5),_xlfn.XLOOKUP(B:B,DROPLIST!G:G,DROPLIST!H:H)&amp;RIGHT(C1336,3)&amp;"-"&amp;_xlfn.XLOOKUP(D:D,Tabela2[SAP Code],Tabela2[Coluna1]))</f>
        <v>-</v>
      </c>
      <c r="Q1336" s="88" t="e">
        <f>_xlfn.XLOOKUP(B:B,DROPLIST!G:G,DROPLIST!H:H) &amp; RIGHT(C1336,3) &amp; "-" &amp; RIGHT(D1336,5) &amp; "-" &amp; IFERROR(LEFT(#REF!, FIND(" ",#REF!)-1),#REF!) &amp; "-" &amp; _xlfn.XLOOKUP(L:L,DROPLIST!D:D,DROPLIST!E:E)</f>
        <v>#REF!</v>
      </c>
      <c r="R1336" s="88" t="str">
        <f>IF(N:N&lt;&gt;"APROVADO","N/A",IF(IFERROR(_xlfn.XLOOKUP(P:P,PROJETOS!A:A,PROJETOS!A:A),"INSERIR ID DE PROJETO")="INSERIR ID DE PROJETO","INSERIR ID DE PROJETO","PROJETO INSERIDO"))</f>
        <v>N/A</v>
      </c>
    </row>
    <row r="1337" spans="1:18" ht="20.100000000000001" customHeight="1" thickTop="1" thickBot="1" x14ac:dyDescent="0.3">
      <c r="A1337" s="109"/>
      <c r="B1337" s="84"/>
      <c r="C1337" s="84"/>
      <c r="D1337" s="115"/>
      <c r="E1337" s="132" cm="1">
        <f t="array" ref="E1337">_xlfn.XLOOKUP(D1337,Tabela2[[#All],[SAP Code]],Tabela2[[#All],[Supplier Name]])</f>
        <v>0</v>
      </c>
      <c r="F1337" s="85"/>
      <c r="G1337" s="120">
        <v>0</v>
      </c>
      <c r="H1337" s="86"/>
      <c r="I1337" s="86">
        <v>0</v>
      </c>
      <c r="J1337" s="87">
        <f t="shared" si="50"/>
        <v>0</v>
      </c>
      <c r="K1337" s="87">
        <f t="shared" si="51"/>
        <v>0</v>
      </c>
      <c r="L1337" s="85"/>
      <c r="M1337" s="85"/>
      <c r="N1337" s="85"/>
      <c r="O1337" s="109"/>
      <c r="P1337" s="88" t="str">
        <f>IF(D:D&gt;800000000,_xlfn.XLOOKUP(B:B,DROPLIST!G:G,DROPLIST!H:H)&amp;RIGHT(C1337,3)&amp;"-"&amp;RIGHT(D1337,5),_xlfn.XLOOKUP(B:B,DROPLIST!G:G,DROPLIST!H:H)&amp;RIGHT(C1337,3)&amp;"-"&amp;_xlfn.XLOOKUP(D:D,Tabela2[SAP Code],Tabela2[Coluna1]))</f>
        <v>-</v>
      </c>
      <c r="Q1337" s="88" t="e">
        <f>_xlfn.XLOOKUP(B:B,DROPLIST!G:G,DROPLIST!H:H) &amp; RIGHT(C1337,3) &amp; "-" &amp; RIGHT(D1337,5) &amp; "-" &amp; IFERROR(LEFT(#REF!, FIND(" ",#REF!)-1),#REF!) &amp; "-" &amp; _xlfn.XLOOKUP(L:L,DROPLIST!D:D,DROPLIST!E:E)</f>
        <v>#REF!</v>
      </c>
      <c r="R1337" s="88" t="str">
        <f>IF(N:N&lt;&gt;"APROVADO","N/A",IF(IFERROR(_xlfn.XLOOKUP(P:P,PROJETOS!A:A,PROJETOS!A:A),"INSERIR ID DE PROJETO")="INSERIR ID DE PROJETO","INSERIR ID DE PROJETO","PROJETO INSERIDO"))</f>
        <v>N/A</v>
      </c>
    </row>
    <row r="1338" spans="1:18" ht="20.100000000000001" customHeight="1" thickTop="1" thickBot="1" x14ac:dyDescent="0.3">
      <c r="A1338" s="109"/>
      <c r="B1338" s="84"/>
      <c r="C1338" s="84"/>
      <c r="D1338" s="115"/>
      <c r="E1338" s="132" cm="1">
        <f t="array" ref="E1338">_xlfn.XLOOKUP(D1338,Tabela2[[#All],[SAP Code]],Tabela2[[#All],[Supplier Name]])</f>
        <v>0</v>
      </c>
      <c r="F1338" s="85"/>
      <c r="G1338" s="120">
        <v>0</v>
      </c>
      <c r="H1338" s="86"/>
      <c r="I1338" s="86">
        <v>0</v>
      </c>
      <c r="J1338" s="87">
        <f t="shared" si="50"/>
        <v>0</v>
      </c>
      <c r="K1338" s="87">
        <f t="shared" si="51"/>
        <v>0</v>
      </c>
      <c r="L1338" s="85"/>
      <c r="M1338" s="85"/>
      <c r="N1338" s="85"/>
      <c r="O1338" s="109"/>
      <c r="P1338" s="88" t="str">
        <f>IF(D:D&gt;800000000,_xlfn.XLOOKUP(B:B,DROPLIST!G:G,DROPLIST!H:H)&amp;RIGHT(C1338,3)&amp;"-"&amp;RIGHT(D1338,5),_xlfn.XLOOKUP(B:B,DROPLIST!G:G,DROPLIST!H:H)&amp;RIGHT(C1338,3)&amp;"-"&amp;_xlfn.XLOOKUP(D:D,Tabela2[SAP Code],Tabela2[Coluna1]))</f>
        <v>-</v>
      </c>
      <c r="Q1338" s="88" t="e">
        <f>_xlfn.XLOOKUP(B:B,DROPLIST!G:G,DROPLIST!H:H) &amp; RIGHT(C1338,3) &amp; "-" &amp; RIGHT(D1338,5) &amp; "-" &amp; IFERROR(LEFT(#REF!, FIND(" ",#REF!)-1),#REF!) &amp; "-" &amp; _xlfn.XLOOKUP(L:L,DROPLIST!D:D,DROPLIST!E:E)</f>
        <v>#REF!</v>
      </c>
      <c r="R1338" s="88" t="str">
        <f>IF(N:N&lt;&gt;"APROVADO","N/A",IF(IFERROR(_xlfn.XLOOKUP(P:P,PROJETOS!A:A,PROJETOS!A:A),"INSERIR ID DE PROJETO")="INSERIR ID DE PROJETO","INSERIR ID DE PROJETO","PROJETO INSERIDO"))</f>
        <v>N/A</v>
      </c>
    </row>
    <row r="1339" spans="1:18" ht="20.100000000000001" customHeight="1" thickTop="1" thickBot="1" x14ac:dyDescent="0.3">
      <c r="A1339" s="109"/>
      <c r="B1339" s="84"/>
      <c r="C1339" s="84"/>
      <c r="D1339" s="115"/>
      <c r="E1339" s="132" cm="1">
        <f t="array" ref="E1339">_xlfn.XLOOKUP(D1339,Tabela2[[#All],[SAP Code]],Tabela2[[#All],[Supplier Name]])</f>
        <v>0</v>
      </c>
      <c r="F1339" s="85"/>
      <c r="G1339" s="120">
        <v>0</v>
      </c>
      <c r="H1339" s="86"/>
      <c r="I1339" s="86">
        <v>0</v>
      </c>
      <c r="J1339" s="87">
        <f t="shared" si="50"/>
        <v>0</v>
      </c>
      <c r="K1339" s="87">
        <f t="shared" si="51"/>
        <v>0</v>
      </c>
      <c r="L1339" s="85"/>
      <c r="M1339" s="85"/>
      <c r="N1339" s="85"/>
      <c r="O1339" s="109"/>
      <c r="P1339" s="88" t="str">
        <f>IF(D:D&gt;800000000,_xlfn.XLOOKUP(B:B,DROPLIST!G:G,DROPLIST!H:H)&amp;RIGHT(C1339,3)&amp;"-"&amp;RIGHT(D1339,5),_xlfn.XLOOKUP(B:B,DROPLIST!G:G,DROPLIST!H:H)&amp;RIGHT(C1339,3)&amp;"-"&amp;_xlfn.XLOOKUP(D:D,Tabela2[SAP Code],Tabela2[Coluna1]))</f>
        <v>-</v>
      </c>
      <c r="Q1339" s="88" t="e">
        <f>_xlfn.XLOOKUP(B:B,DROPLIST!G:G,DROPLIST!H:H) &amp; RIGHT(C1339,3) &amp; "-" &amp; RIGHT(D1339,5) &amp; "-" &amp; IFERROR(LEFT(#REF!, FIND(" ",#REF!)-1),#REF!) &amp; "-" &amp; _xlfn.XLOOKUP(L:L,DROPLIST!D:D,DROPLIST!E:E)</f>
        <v>#REF!</v>
      </c>
      <c r="R1339" s="88" t="str">
        <f>IF(N:N&lt;&gt;"APROVADO","N/A",IF(IFERROR(_xlfn.XLOOKUP(P:P,PROJETOS!A:A,PROJETOS!A:A),"INSERIR ID DE PROJETO")="INSERIR ID DE PROJETO","INSERIR ID DE PROJETO","PROJETO INSERIDO"))</f>
        <v>N/A</v>
      </c>
    </row>
    <row r="1340" spans="1:18" ht="20.100000000000001" customHeight="1" thickTop="1" thickBot="1" x14ac:dyDescent="0.3">
      <c r="A1340" s="109"/>
      <c r="B1340" s="84"/>
      <c r="C1340" s="84"/>
      <c r="D1340" s="115"/>
      <c r="E1340" s="132" cm="1">
        <f t="array" ref="E1340">_xlfn.XLOOKUP(D1340,Tabela2[[#All],[SAP Code]],Tabela2[[#All],[Supplier Name]])</f>
        <v>0</v>
      </c>
      <c r="F1340" s="85"/>
      <c r="G1340" s="120">
        <v>0</v>
      </c>
      <c r="H1340" s="86"/>
      <c r="I1340" s="86">
        <v>0</v>
      </c>
      <c r="J1340" s="87">
        <f t="shared" ref="J1340:J1403" si="52">H1340-I1340</f>
        <v>0</v>
      </c>
      <c r="K1340" s="87">
        <f t="shared" si="51"/>
        <v>0</v>
      </c>
      <c r="L1340" s="85"/>
      <c r="M1340" s="85"/>
      <c r="N1340" s="85"/>
      <c r="O1340" s="109"/>
      <c r="P1340" s="88" t="str">
        <f>IF(D:D&gt;800000000,_xlfn.XLOOKUP(B:B,DROPLIST!G:G,DROPLIST!H:H)&amp;RIGHT(C1340,3)&amp;"-"&amp;RIGHT(D1340,5),_xlfn.XLOOKUP(B:B,DROPLIST!G:G,DROPLIST!H:H)&amp;RIGHT(C1340,3)&amp;"-"&amp;_xlfn.XLOOKUP(D:D,Tabela2[SAP Code],Tabela2[Coluna1]))</f>
        <v>-</v>
      </c>
      <c r="Q1340" s="88" t="e">
        <f>_xlfn.XLOOKUP(B:B,DROPLIST!G:G,DROPLIST!H:H) &amp; RIGHT(C1340,3) &amp; "-" &amp; RIGHT(D1340,5) &amp; "-" &amp; IFERROR(LEFT(#REF!, FIND(" ",#REF!)-1),#REF!) &amp; "-" &amp; _xlfn.XLOOKUP(L:L,DROPLIST!D:D,DROPLIST!E:E)</f>
        <v>#REF!</v>
      </c>
      <c r="R1340" s="88" t="str">
        <f>IF(N:N&lt;&gt;"APROVADO","N/A",IF(IFERROR(_xlfn.XLOOKUP(P:P,PROJETOS!A:A,PROJETOS!A:A),"INSERIR ID DE PROJETO")="INSERIR ID DE PROJETO","INSERIR ID DE PROJETO","PROJETO INSERIDO"))</f>
        <v>N/A</v>
      </c>
    </row>
    <row r="1341" spans="1:18" ht="20.100000000000001" customHeight="1" thickTop="1" thickBot="1" x14ac:dyDescent="0.3">
      <c r="A1341" s="109"/>
      <c r="B1341" s="84"/>
      <c r="C1341" s="84"/>
      <c r="D1341" s="115"/>
      <c r="E1341" s="132" cm="1">
        <f t="array" ref="E1341">_xlfn.XLOOKUP(D1341,Tabela2[[#All],[SAP Code]],Tabela2[[#All],[Supplier Name]])</f>
        <v>0</v>
      </c>
      <c r="F1341" s="85"/>
      <c r="G1341" s="120">
        <v>0</v>
      </c>
      <c r="H1341" s="86"/>
      <c r="I1341" s="86">
        <v>0</v>
      </c>
      <c r="J1341" s="87">
        <f t="shared" si="52"/>
        <v>0</v>
      </c>
      <c r="K1341" s="87">
        <f t="shared" si="51"/>
        <v>0</v>
      </c>
      <c r="L1341" s="85"/>
      <c r="M1341" s="85"/>
      <c r="N1341" s="85"/>
      <c r="O1341" s="109"/>
      <c r="P1341" s="88" t="str">
        <f>IF(D:D&gt;800000000,_xlfn.XLOOKUP(B:B,DROPLIST!G:G,DROPLIST!H:H)&amp;RIGHT(C1341,3)&amp;"-"&amp;RIGHT(D1341,5),_xlfn.XLOOKUP(B:B,DROPLIST!G:G,DROPLIST!H:H)&amp;RIGHT(C1341,3)&amp;"-"&amp;_xlfn.XLOOKUP(D:D,Tabela2[SAP Code],Tabela2[Coluna1]))</f>
        <v>-</v>
      </c>
      <c r="Q1341" s="88" t="e">
        <f>_xlfn.XLOOKUP(B:B,DROPLIST!G:G,DROPLIST!H:H) &amp; RIGHT(C1341,3) &amp; "-" &amp; RIGHT(D1341,5) &amp; "-" &amp; IFERROR(LEFT(#REF!, FIND(" ",#REF!)-1),#REF!) &amp; "-" &amp; _xlfn.XLOOKUP(L:L,DROPLIST!D:D,DROPLIST!E:E)</f>
        <v>#REF!</v>
      </c>
      <c r="R1341" s="88" t="str">
        <f>IF(N:N&lt;&gt;"APROVADO","N/A",IF(IFERROR(_xlfn.XLOOKUP(P:P,PROJETOS!A:A,PROJETOS!A:A),"INSERIR ID DE PROJETO")="INSERIR ID DE PROJETO","INSERIR ID DE PROJETO","PROJETO INSERIDO"))</f>
        <v>N/A</v>
      </c>
    </row>
    <row r="1342" spans="1:18" ht="20.100000000000001" customHeight="1" thickTop="1" thickBot="1" x14ac:dyDescent="0.3">
      <c r="A1342" s="109"/>
      <c r="B1342" s="84"/>
      <c r="C1342" s="84"/>
      <c r="D1342" s="115"/>
      <c r="E1342" s="132" cm="1">
        <f t="array" ref="E1342">_xlfn.XLOOKUP(D1342,Tabela2[[#All],[SAP Code]],Tabela2[[#All],[Supplier Name]])</f>
        <v>0</v>
      </c>
      <c r="F1342" s="85"/>
      <c r="G1342" s="120">
        <v>0</v>
      </c>
      <c r="H1342" s="86"/>
      <c r="I1342" s="86">
        <v>0</v>
      </c>
      <c r="J1342" s="87">
        <f t="shared" si="52"/>
        <v>0</v>
      </c>
      <c r="K1342" s="87">
        <f t="shared" si="51"/>
        <v>0</v>
      </c>
      <c r="L1342" s="85"/>
      <c r="M1342" s="85"/>
      <c r="N1342" s="85"/>
      <c r="O1342" s="109"/>
      <c r="P1342" s="88" t="str">
        <f>IF(D:D&gt;800000000,_xlfn.XLOOKUP(B:B,DROPLIST!G:G,DROPLIST!H:H)&amp;RIGHT(C1342,3)&amp;"-"&amp;RIGHT(D1342,5),_xlfn.XLOOKUP(B:B,DROPLIST!G:G,DROPLIST!H:H)&amp;RIGHT(C1342,3)&amp;"-"&amp;_xlfn.XLOOKUP(D:D,Tabela2[SAP Code],Tabela2[Coluna1]))</f>
        <v>-</v>
      </c>
      <c r="Q1342" s="88" t="e">
        <f>_xlfn.XLOOKUP(B:B,DROPLIST!G:G,DROPLIST!H:H) &amp; RIGHT(C1342,3) &amp; "-" &amp; RIGHT(D1342,5) &amp; "-" &amp; IFERROR(LEFT(#REF!, FIND(" ",#REF!)-1),#REF!) &amp; "-" &amp; _xlfn.XLOOKUP(L:L,DROPLIST!D:D,DROPLIST!E:E)</f>
        <v>#REF!</v>
      </c>
      <c r="R1342" s="88" t="str">
        <f>IF(N:N&lt;&gt;"APROVADO","N/A",IF(IFERROR(_xlfn.XLOOKUP(P:P,PROJETOS!A:A,PROJETOS!A:A),"INSERIR ID DE PROJETO")="INSERIR ID DE PROJETO","INSERIR ID DE PROJETO","PROJETO INSERIDO"))</f>
        <v>N/A</v>
      </c>
    </row>
    <row r="1343" spans="1:18" ht="20.100000000000001" customHeight="1" thickTop="1" thickBot="1" x14ac:dyDescent="0.3">
      <c r="A1343" s="109"/>
      <c r="B1343" s="84"/>
      <c r="C1343" s="84"/>
      <c r="D1343" s="115"/>
      <c r="E1343" s="132" cm="1">
        <f t="array" ref="E1343">_xlfn.XLOOKUP(D1343,Tabela2[[#All],[SAP Code]],Tabela2[[#All],[Supplier Name]])</f>
        <v>0</v>
      </c>
      <c r="F1343" s="85"/>
      <c r="G1343" s="120">
        <v>0</v>
      </c>
      <c r="H1343" s="86"/>
      <c r="I1343" s="86">
        <v>0</v>
      </c>
      <c r="J1343" s="87">
        <f t="shared" si="52"/>
        <v>0</v>
      </c>
      <c r="K1343" s="87">
        <f t="shared" si="51"/>
        <v>0</v>
      </c>
      <c r="L1343" s="85"/>
      <c r="M1343" s="85"/>
      <c r="N1343" s="85"/>
      <c r="O1343" s="109"/>
      <c r="P1343" s="88" t="str">
        <f>IF(D:D&gt;800000000,_xlfn.XLOOKUP(B:B,DROPLIST!G:G,DROPLIST!H:H)&amp;RIGHT(C1343,3)&amp;"-"&amp;RIGHT(D1343,5),_xlfn.XLOOKUP(B:B,DROPLIST!G:G,DROPLIST!H:H)&amp;RIGHT(C1343,3)&amp;"-"&amp;_xlfn.XLOOKUP(D:D,Tabela2[SAP Code],Tabela2[Coluna1]))</f>
        <v>-</v>
      </c>
      <c r="Q1343" s="88" t="e">
        <f>_xlfn.XLOOKUP(B:B,DROPLIST!G:G,DROPLIST!H:H) &amp; RIGHT(C1343,3) &amp; "-" &amp; RIGHT(D1343,5) &amp; "-" &amp; IFERROR(LEFT(#REF!, FIND(" ",#REF!)-1),#REF!) &amp; "-" &amp; _xlfn.XLOOKUP(L:L,DROPLIST!D:D,DROPLIST!E:E)</f>
        <v>#REF!</v>
      </c>
      <c r="R1343" s="88" t="str">
        <f>IF(N:N&lt;&gt;"APROVADO","N/A",IF(IFERROR(_xlfn.XLOOKUP(P:P,PROJETOS!A:A,PROJETOS!A:A),"INSERIR ID DE PROJETO")="INSERIR ID DE PROJETO","INSERIR ID DE PROJETO","PROJETO INSERIDO"))</f>
        <v>N/A</v>
      </c>
    </row>
    <row r="1344" spans="1:18" ht="20.100000000000001" customHeight="1" thickTop="1" thickBot="1" x14ac:dyDescent="0.3">
      <c r="A1344" s="109"/>
      <c r="B1344" s="84"/>
      <c r="C1344" s="84"/>
      <c r="D1344" s="115"/>
      <c r="E1344" s="132" cm="1">
        <f t="array" ref="E1344">_xlfn.XLOOKUP(D1344,Tabela2[[#All],[SAP Code]],Tabela2[[#All],[Supplier Name]])</f>
        <v>0</v>
      </c>
      <c r="F1344" s="85"/>
      <c r="G1344" s="120">
        <v>0</v>
      </c>
      <c r="H1344" s="86"/>
      <c r="I1344" s="86">
        <v>0</v>
      </c>
      <c r="J1344" s="87">
        <f t="shared" si="52"/>
        <v>0</v>
      </c>
      <c r="K1344" s="87">
        <f t="shared" si="51"/>
        <v>0</v>
      </c>
      <c r="L1344" s="85"/>
      <c r="M1344" s="85"/>
      <c r="N1344" s="85"/>
      <c r="O1344" s="109"/>
      <c r="P1344" s="88" t="str">
        <f>IF(D:D&gt;800000000,_xlfn.XLOOKUP(B:B,DROPLIST!G:G,DROPLIST!H:H)&amp;RIGHT(C1344,3)&amp;"-"&amp;RIGHT(D1344,5),_xlfn.XLOOKUP(B:B,DROPLIST!G:G,DROPLIST!H:H)&amp;RIGHT(C1344,3)&amp;"-"&amp;_xlfn.XLOOKUP(D:D,Tabela2[SAP Code],Tabela2[Coluna1]))</f>
        <v>-</v>
      </c>
      <c r="Q1344" s="88" t="e">
        <f>_xlfn.XLOOKUP(B:B,DROPLIST!G:G,DROPLIST!H:H) &amp; RIGHT(C1344,3) &amp; "-" &amp; RIGHT(D1344,5) &amp; "-" &amp; IFERROR(LEFT(#REF!, FIND(" ",#REF!)-1),#REF!) &amp; "-" &amp; _xlfn.XLOOKUP(L:L,DROPLIST!D:D,DROPLIST!E:E)</f>
        <v>#REF!</v>
      </c>
      <c r="R1344" s="88" t="str">
        <f>IF(N:N&lt;&gt;"APROVADO","N/A",IF(IFERROR(_xlfn.XLOOKUP(P:P,PROJETOS!A:A,PROJETOS!A:A),"INSERIR ID DE PROJETO")="INSERIR ID DE PROJETO","INSERIR ID DE PROJETO","PROJETO INSERIDO"))</f>
        <v>N/A</v>
      </c>
    </row>
    <row r="1345" spans="1:18" ht="20.100000000000001" customHeight="1" thickTop="1" thickBot="1" x14ac:dyDescent="0.3">
      <c r="A1345" s="109"/>
      <c r="B1345" s="84"/>
      <c r="C1345" s="84"/>
      <c r="D1345" s="115"/>
      <c r="E1345" s="132" cm="1">
        <f t="array" ref="E1345">_xlfn.XLOOKUP(D1345,Tabela2[[#All],[SAP Code]],Tabela2[[#All],[Supplier Name]])</f>
        <v>0</v>
      </c>
      <c r="F1345" s="85"/>
      <c r="G1345" s="120">
        <v>0</v>
      </c>
      <c r="H1345" s="86"/>
      <c r="I1345" s="86">
        <v>0</v>
      </c>
      <c r="J1345" s="87">
        <f t="shared" si="52"/>
        <v>0</v>
      </c>
      <c r="K1345" s="87">
        <f t="shared" si="51"/>
        <v>0</v>
      </c>
      <c r="L1345" s="85"/>
      <c r="M1345" s="85"/>
      <c r="N1345" s="85"/>
      <c r="O1345" s="109"/>
      <c r="P1345" s="88" t="str">
        <f>IF(D:D&gt;800000000,_xlfn.XLOOKUP(B:B,DROPLIST!G:G,DROPLIST!H:H)&amp;RIGHT(C1345,3)&amp;"-"&amp;RIGHT(D1345,5),_xlfn.XLOOKUP(B:B,DROPLIST!G:G,DROPLIST!H:H)&amp;RIGHT(C1345,3)&amp;"-"&amp;_xlfn.XLOOKUP(D:D,Tabela2[SAP Code],Tabela2[Coluna1]))</f>
        <v>-</v>
      </c>
      <c r="Q1345" s="88" t="e">
        <f>_xlfn.XLOOKUP(B:B,DROPLIST!G:G,DROPLIST!H:H) &amp; RIGHT(C1345,3) &amp; "-" &amp; RIGHT(D1345,5) &amp; "-" &amp; IFERROR(LEFT(#REF!, FIND(" ",#REF!)-1),#REF!) &amp; "-" &amp; _xlfn.XLOOKUP(L:L,DROPLIST!D:D,DROPLIST!E:E)</f>
        <v>#REF!</v>
      </c>
      <c r="R1345" s="88" t="str">
        <f>IF(N:N&lt;&gt;"APROVADO","N/A",IF(IFERROR(_xlfn.XLOOKUP(P:P,PROJETOS!A:A,PROJETOS!A:A),"INSERIR ID DE PROJETO")="INSERIR ID DE PROJETO","INSERIR ID DE PROJETO","PROJETO INSERIDO"))</f>
        <v>N/A</v>
      </c>
    </row>
    <row r="1346" spans="1:18" ht="20.100000000000001" customHeight="1" thickTop="1" thickBot="1" x14ac:dyDescent="0.3">
      <c r="A1346" s="109"/>
      <c r="B1346" s="84"/>
      <c r="C1346" s="84"/>
      <c r="D1346" s="115"/>
      <c r="E1346" s="132" cm="1">
        <f t="array" ref="E1346">_xlfn.XLOOKUP(D1346,Tabela2[[#All],[SAP Code]],Tabela2[[#All],[Supplier Name]])</f>
        <v>0</v>
      </c>
      <c r="F1346" s="85"/>
      <c r="G1346" s="120">
        <v>0</v>
      </c>
      <c r="H1346" s="86"/>
      <c r="I1346" s="86">
        <v>0</v>
      </c>
      <c r="J1346" s="87">
        <f t="shared" si="52"/>
        <v>0</v>
      </c>
      <c r="K1346" s="87">
        <f t="shared" si="51"/>
        <v>0</v>
      </c>
      <c r="L1346" s="85"/>
      <c r="M1346" s="85"/>
      <c r="N1346" s="85"/>
      <c r="O1346" s="109"/>
      <c r="P1346" s="88" t="str">
        <f>IF(D:D&gt;800000000,_xlfn.XLOOKUP(B:B,DROPLIST!G:G,DROPLIST!H:H)&amp;RIGHT(C1346,3)&amp;"-"&amp;RIGHT(D1346,5),_xlfn.XLOOKUP(B:B,DROPLIST!G:G,DROPLIST!H:H)&amp;RIGHT(C1346,3)&amp;"-"&amp;_xlfn.XLOOKUP(D:D,Tabela2[SAP Code],Tabela2[Coluna1]))</f>
        <v>-</v>
      </c>
      <c r="Q1346" s="88" t="e">
        <f>_xlfn.XLOOKUP(B:B,DROPLIST!G:G,DROPLIST!H:H) &amp; RIGHT(C1346,3) &amp; "-" &amp; RIGHT(D1346,5) &amp; "-" &amp; IFERROR(LEFT(#REF!, FIND(" ",#REF!)-1),#REF!) &amp; "-" &amp; _xlfn.XLOOKUP(L:L,DROPLIST!D:D,DROPLIST!E:E)</f>
        <v>#REF!</v>
      </c>
      <c r="R1346" s="88" t="str">
        <f>IF(N:N&lt;&gt;"APROVADO","N/A",IF(IFERROR(_xlfn.XLOOKUP(P:P,PROJETOS!A:A,PROJETOS!A:A),"INSERIR ID DE PROJETO")="INSERIR ID DE PROJETO","INSERIR ID DE PROJETO","PROJETO INSERIDO"))</f>
        <v>N/A</v>
      </c>
    </row>
    <row r="1347" spans="1:18" ht="20.100000000000001" customHeight="1" thickTop="1" thickBot="1" x14ac:dyDescent="0.3">
      <c r="A1347" s="109"/>
      <c r="B1347" s="84"/>
      <c r="C1347" s="84"/>
      <c r="D1347" s="115"/>
      <c r="E1347" s="132" cm="1">
        <f t="array" ref="E1347">_xlfn.XLOOKUP(D1347,Tabela2[[#All],[SAP Code]],Tabela2[[#All],[Supplier Name]])</f>
        <v>0</v>
      </c>
      <c r="F1347" s="85"/>
      <c r="G1347" s="120">
        <v>0</v>
      </c>
      <c r="H1347" s="86"/>
      <c r="I1347" s="86">
        <v>0</v>
      </c>
      <c r="J1347" s="87">
        <f t="shared" si="52"/>
        <v>0</v>
      </c>
      <c r="K1347" s="87">
        <f t="shared" si="51"/>
        <v>0</v>
      </c>
      <c r="L1347" s="85"/>
      <c r="M1347" s="85"/>
      <c r="N1347" s="85"/>
      <c r="O1347" s="109"/>
      <c r="P1347" s="88" t="str">
        <f>IF(D:D&gt;800000000,_xlfn.XLOOKUP(B:B,DROPLIST!G:G,DROPLIST!H:H)&amp;RIGHT(C1347,3)&amp;"-"&amp;RIGHT(D1347,5),_xlfn.XLOOKUP(B:B,DROPLIST!G:G,DROPLIST!H:H)&amp;RIGHT(C1347,3)&amp;"-"&amp;_xlfn.XLOOKUP(D:D,Tabela2[SAP Code],Tabela2[Coluna1]))</f>
        <v>-</v>
      </c>
      <c r="Q1347" s="88" t="e">
        <f>_xlfn.XLOOKUP(B:B,DROPLIST!G:G,DROPLIST!H:H) &amp; RIGHT(C1347,3) &amp; "-" &amp; RIGHT(D1347,5) &amp; "-" &amp; IFERROR(LEFT(#REF!, FIND(" ",#REF!)-1),#REF!) &amp; "-" &amp; _xlfn.XLOOKUP(L:L,DROPLIST!D:D,DROPLIST!E:E)</f>
        <v>#REF!</v>
      </c>
      <c r="R1347" s="88" t="str">
        <f>IF(N:N&lt;&gt;"APROVADO","N/A",IF(IFERROR(_xlfn.XLOOKUP(P:P,PROJETOS!A:A,PROJETOS!A:A),"INSERIR ID DE PROJETO")="INSERIR ID DE PROJETO","INSERIR ID DE PROJETO","PROJETO INSERIDO"))</f>
        <v>N/A</v>
      </c>
    </row>
    <row r="1348" spans="1:18" ht="20.100000000000001" customHeight="1" thickTop="1" thickBot="1" x14ac:dyDescent="0.3">
      <c r="A1348" s="109"/>
      <c r="B1348" s="84"/>
      <c r="C1348" s="84"/>
      <c r="D1348" s="115"/>
      <c r="E1348" s="132" cm="1">
        <f t="array" ref="E1348">_xlfn.XLOOKUP(D1348,Tabela2[[#All],[SAP Code]],Tabela2[[#All],[Supplier Name]])</f>
        <v>0</v>
      </c>
      <c r="F1348" s="85"/>
      <c r="G1348" s="120">
        <v>0</v>
      </c>
      <c r="H1348" s="86"/>
      <c r="I1348" s="86">
        <v>0</v>
      </c>
      <c r="J1348" s="87">
        <f t="shared" si="52"/>
        <v>0</v>
      </c>
      <c r="K1348" s="87">
        <f t="shared" si="51"/>
        <v>0</v>
      </c>
      <c r="L1348" s="85"/>
      <c r="M1348" s="85"/>
      <c r="N1348" s="85"/>
      <c r="O1348" s="109"/>
      <c r="P1348" s="88" t="str">
        <f>IF(D:D&gt;800000000,_xlfn.XLOOKUP(B:B,DROPLIST!G:G,DROPLIST!H:H)&amp;RIGHT(C1348,3)&amp;"-"&amp;RIGHT(D1348,5),_xlfn.XLOOKUP(B:B,DROPLIST!G:G,DROPLIST!H:H)&amp;RIGHT(C1348,3)&amp;"-"&amp;_xlfn.XLOOKUP(D:D,Tabela2[SAP Code],Tabela2[Coluna1]))</f>
        <v>-</v>
      </c>
      <c r="Q1348" s="88" t="e">
        <f>_xlfn.XLOOKUP(B:B,DROPLIST!G:G,DROPLIST!H:H) &amp; RIGHT(C1348,3) &amp; "-" &amp; RIGHT(D1348,5) &amp; "-" &amp; IFERROR(LEFT(#REF!, FIND(" ",#REF!)-1),#REF!) &amp; "-" &amp; _xlfn.XLOOKUP(L:L,DROPLIST!D:D,DROPLIST!E:E)</f>
        <v>#REF!</v>
      </c>
      <c r="R1348" s="88" t="str">
        <f>IF(N:N&lt;&gt;"APROVADO","N/A",IF(IFERROR(_xlfn.XLOOKUP(P:P,PROJETOS!A:A,PROJETOS!A:A),"INSERIR ID DE PROJETO")="INSERIR ID DE PROJETO","INSERIR ID DE PROJETO","PROJETO INSERIDO"))</f>
        <v>N/A</v>
      </c>
    </row>
    <row r="1349" spans="1:18" ht="20.100000000000001" customHeight="1" thickTop="1" thickBot="1" x14ac:dyDescent="0.3">
      <c r="A1349" s="109"/>
      <c r="B1349" s="84"/>
      <c r="C1349" s="84"/>
      <c r="D1349" s="115"/>
      <c r="E1349" s="132" cm="1">
        <f t="array" ref="E1349">_xlfn.XLOOKUP(D1349,Tabela2[[#All],[SAP Code]],Tabela2[[#All],[Supplier Name]])</f>
        <v>0</v>
      </c>
      <c r="F1349" s="85"/>
      <c r="G1349" s="120">
        <v>0</v>
      </c>
      <c r="H1349" s="86"/>
      <c r="I1349" s="86">
        <v>0</v>
      </c>
      <c r="J1349" s="87">
        <f t="shared" si="52"/>
        <v>0</v>
      </c>
      <c r="K1349" s="87">
        <f t="shared" si="51"/>
        <v>0</v>
      </c>
      <c r="L1349" s="85"/>
      <c r="M1349" s="85"/>
      <c r="N1349" s="85"/>
      <c r="O1349" s="109"/>
      <c r="P1349" s="88" t="str">
        <f>IF(D:D&gt;800000000,_xlfn.XLOOKUP(B:B,DROPLIST!G:G,DROPLIST!H:H)&amp;RIGHT(C1349,3)&amp;"-"&amp;RIGHT(D1349,5),_xlfn.XLOOKUP(B:B,DROPLIST!G:G,DROPLIST!H:H)&amp;RIGHT(C1349,3)&amp;"-"&amp;_xlfn.XLOOKUP(D:D,Tabela2[SAP Code],Tabela2[Coluna1]))</f>
        <v>-</v>
      </c>
      <c r="Q1349" s="88" t="e">
        <f>_xlfn.XLOOKUP(B:B,DROPLIST!G:G,DROPLIST!H:H) &amp; RIGHT(C1349,3) &amp; "-" &amp; RIGHT(D1349,5) &amp; "-" &amp; IFERROR(LEFT(#REF!, FIND(" ",#REF!)-1),#REF!) &amp; "-" &amp; _xlfn.XLOOKUP(L:L,DROPLIST!D:D,DROPLIST!E:E)</f>
        <v>#REF!</v>
      </c>
      <c r="R1349" s="88" t="str">
        <f>IF(N:N&lt;&gt;"APROVADO","N/A",IF(IFERROR(_xlfn.XLOOKUP(P:P,PROJETOS!A:A,PROJETOS!A:A),"INSERIR ID DE PROJETO")="INSERIR ID DE PROJETO","INSERIR ID DE PROJETO","PROJETO INSERIDO"))</f>
        <v>N/A</v>
      </c>
    </row>
    <row r="1350" spans="1:18" ht="20.100000000000001" customHeight="1" thickTop="1" thickBot="1" x14ac:dyDescent="0.3">
      <c r="A1350" s="109"/>
      <c r="B1350" s="84"/>
      <c r="C1350" s="84"/>
      <c r="D1350" s="115"/>
      <c r="E1350" s="132" cm="1">
        <f t="array" ref="E1350">_xlfn.XLOOKUP(D1350,Tabela2[[#All],[SAP Code]],Tabela2[[#All],[Supplier Name]])</f>
        <v>0</v>
      </c>
      <c r="F1350" s="85"/>
      <c r="G1350" s="120">
        <v>0</v>
      </c>
      <c r="H1350" s="86"/>
      <c r="I1350" s="86">
        <v>0</v>
      </c>
      <c r="J1350" s="87">
        <f t="shared" si="52"/>
        <v>0</v>
      </c>
      <c r="K1350" s="87">
        <f t="shared" si="51"/>
        <v>0</v>
      </c>
      <c r="L1350" s="85"/>
      <c r="M1350" s="85"/>
      <c r="N1350" s="85"/>
      <c r="O1350" s="109"/>
      <c r="P1350" s="88" t="str">
        <f>IF(D:D&gt;800000000,_xlfn.XLOOKUP(B:B,DROPLIST!G:G,DROPLIST!H:H)&amp;RIGHT(C1350,3)&amp;"-"&amp;RIGHT(D1350,5),_xlfn.XLOOKUP(B:B,DROPLIST!G:G,DROPLIST!H:H)&amp;RIGHT(C1350,3)&amp;"-"&amp;_xlfn.XLOOKUP(D:D,Tabela2[SAP Code],Tabela2[Coluna1]))</f>
        <v>-</v>
      </c>
      <c r="Q1350" s="88" t="e">
        <f>_xlfn.XLOOKUP(B:B,DROPLIST!G:G,DROPLIST!H:H) &amp; RIGHT(C1350,3) &amp; "-" &amp; RIGHT(D1350,5) &amp; "-" &amp; IFERROR(LEFT(#REF!, FIND(" ",#REF!)-1),#REF!) &amp; "-" &amp; _xlfn.XLOOKUP(L:L,DROPLIST!D:D,DROPLIST!E:E)</f>
        <v>#REF!</v>
      </c>
      <c r="R1350" s="88" t="str">
        <f>IF(N:N&lt;&gt;"APROVADO","N/A",IF(IFERROR(_xlfn.XLOOKUP(P:P,PROJETOS!A:A,PROJETOS!A:A),"INSERIR ID DE PROJETO")="INSERIR ID DE PROJETO","INSERIR ID DE PROJETO","PROJETO INSERIDO"))</f>
        <v>N/A</v>
      </c>
    </row>
    <row r="1351" spans="1:18" ht="20.100000000000001" customHeight="1" thickTop="1" thickBot="1" x14ac:dyDescent="0.3">
      <c r="A1351" s="109"/>
      <c r="B1351" s="84"/>
      <c r="C1351" s="84"/>
      <c r="D1351" s="115"/>
      <c r="E1351" s="132" cm="1">
        <f t="array" ref="E1351">_xlfn.XLOOKUP(D1351,Tabela2[[#All],[SAP Code]],Tabela2[[#All],[Supplier Name]])</f>
        <v>0</v>
      </c>
      <c r="F1351" s="85"/>
      <c r="G1351" s="120">
        <v>0</v>
      </c>
      <c r="H1351" s="86"/>
      <c r="I1351" s="86">
        <v>0</v>
      </c>
      <c r="J1351" s="87">
        <f t="shared" si="52"/>
        <v>0</v>
      </c>
      <c r="K1351" s="87">
        <f t="shared" si="51"/>
        <v>0</v>
      </c>
      <c r="L1351" s="85"/>
      <c r="M1351" s="85"/>
      <c r="N1351" s="85"/>
      <c r="O1351" s="109"/>
      <c r="P1351" s="88" t="str">
        <f>IF(D:D&gt;800000000,_xlfn.XLOOKUP(B:B,DROPLIST!G:G,DROPLIST!H:H)&amp;RIGHT(C1351,3)&amp;"-"&amp;RIGHT(D1351,5),_xlfn.XLOOKUP(B:B,DROPLIST!G:G,DROPLIST!H:H)&amp;RIGHT(C1351,3)&amp;"-"&amp;_xlfn.XLOOKUP(D:D,Tabela2[SAP Code],Tabela2[Coluna1]))</f>
        <v>-</v>
      </c>
      <c r="Q1351" s="88" t="e">
        <f>_xlfn.XLOOKUP(B:B,DROPLIST!G:G,DROPLIST!H:H) &amp; RIGHT(C1351,3) &amp; "-" &amp; RIGHT(D1351,5) &amp; "-" &amp; IFERROR(LEFT(#REF!, FIND(" ",#REF!)-1),#REF!) &amp; "-" &amp; _xlfn.XLOOKUP(L:L,DROPLIST!D:D,DROPLIST!E:E)</f>
        <v>#REF!</v>
      </c>
      <c r="R1351" s="88" t="str">
        <f>IF(N:N&lt;&gt;"APROVADO","N/A",IF(IFERROR(_xlfn.XLOOKUP(P:P,PROJETOS!A:A,PROJETOS!A:A),"INSERIR ID DE PROJETO")="INSERIR ID DE PROJETO","INSERIR ID DE PROJETO","PROJETO INSERIDO"))</f>
        <v>N/A</v>
      </c>
    </row>
    <row r="1352" spans="1:18" ht="20.100000000000001" customHeight="1" thickTop="1" thickBot="1" x14ac:dyDescent="0.3">
      <c r="A1352" s="109"/>
      <c r="B1352" s="84"/>
      <c r="C1352" s="84"/>
      <c r="D1352" s="115"/>
      <c r="E1352" s="132" cm="1">
        <f t="array" ref="E1352">_xlfn.XLOOKUP(D1352,Tabela2[[#All],[SAP Code]],Tabela2[[#All],[Supplier Name]])</f>
        <v>0</v>
      </c>
      <c r="F1352" s="85"/>
      <c r="G1352" s="120">
        <v>0</v>
      </c>
      <c r="H1352" s="86"/>
      <c r="I1352" s="86">
        <v>0</v>
      </c>
      <c r="J1352" s="87">
        <f t="shared" si="52"/>
        <v>0</v>
      </c>
      <c r="K1352" s="87">
        <f t="shared" si="51"/>
        <v>0</v>
      </c>
      <c r="L1352" s="85"/>
      <c r="M1352" s="85"/>
      <c r="N1352" s="85"/>
      <c r="O1352" s="109"/>
      <c r="P1352" s="88" t="str">
        <f>IF(D:D&gt;800000000,_xlfn.XLOOKUP(B:B,DROPLIST!G:G,DROPLIST!H:H)&amp;RIGHT(C1352,3)&amp;"-"&amp;RIGHT(D1352,5),_xlfn.XLOOKUP(B:B,DROPLIST!G:G,DROPLIST!H:H)&amp;RIGHT(C1352,3)&amp;"-"&amp;_xlfn.XLOOKUP(D:D,Tabela2[SAP Code],Tabela2[Coluna1]))</f>
        <v>-</v>
      </c>
      <c r="Q1352" s="88" t="e">
        <f>_xlfn.XLOOKUP(B:B,DROPLIST!G:G,DROPLIST!H:H) &amp; RIGHT(C1352,3) &amp; "-" &amp; RIGHT(D1352,5) &amp; "-" &amp; IFERROR(LEFT(#REF!, FIND(" ",#REF!)-1),#REF!) &amp; "-" &amp; _xlfn.XLOOKUP(L:L,DROPLIST!D:D,DROPLIST!E:E)</f>
        <v>#REF!</v>
      </c>
      <c r="R1352" s="88" t="str">
        <f>IF(N:N&lt;&gt;"APROVADO","N/A",IF(IFERROR(_xlfn.XLOOKUP(P:P,PROJETOS!A:A,PROJETOS!A:A),"INSERIR ID DE PROJETO")="INSERIR ID DE PROJETO","INSERIR ID DE PROJETO","PROJETO INSERIDO"))</f>
        <v>N/A</v>
      </c>
    </row>
    <row r="1353" spans="1:18" ht="20.100000000000001" customHeight="1" thickTop="1" thickBot="1" x14ac:dyDescent="0.3">
      <c r="A1353" s="109"/>
      <c r="B1353" s="84"/>
      <c r="C1353" s="84"/>
      <c r="D1353" s="115"/>
      <c r="E1353" s="132" cm="1">
        <f t="array" ref="E1353">_xlfn.XLOOKUP(D1353,Tabela2[[#All],[SAP Code]],Tabela2[[#All],[Supplier Name]])</f>
        <v>0</v>
      </c>
      <c r="F1353" s="85"/>
      <c r="G1353" s="120">
        <v>0</v>
      </c>
      <c r="H1353" s="86"/>
      <c r="I1353" s="86">
        <v>0</v>
      </c>
      <c r="J1353" s="87">
        <f t="shared" si="52"/>
        <v>0</v>
      </c>
      <c r="K1353" s="87">
        <f t="shared" si="51"/>
        <v>0</v>
      </c>
      <c r="L1353" s="85"/>
      <c r="M1353" s="85"/>
      <c r="N1353" s="85"/>
      <c r="O1353" s="109"/>
      <c r="P1353" s="88" t="str">
        <f>IF(D:D&gt;800000000,_xlfn.XLOOKUP(B:B,DROPLIST!G:G,DROPLIST!H:H)&amp;RIGHT(C1353,3)&amp;"-"&amp;RIGHT(D1353,5),_xlfn.XLOOKUP(B:B,DROPLIST!G:G,DROPLIST!H:H)&amp;RIGHT(C1353,3)&amp;"-"&amp;_xlfn.XLOOKUP(D:D,Tabela2[SAP Code],Tabela2[Coluna1]))</f>
        <v>-</v>
      </c>
      <c r="Q1353" s="88" t="e">
        <f>_xlfn.XLOOKUP(B:B,DROPLIST!G:G,DROPLIST!H:H) &amp; RIGHT(C1353,3) &amp; "-" &amp; RIGHT(D1353,5) &amp; "-" &amp; IFERROR(LEFT(#REF!, FIND(" ",#REF!)-1),#REF!) &amp; "-" &amp; _xlfn.XLOOKUP(L:L,DROPLIST!D:D,DROPLIST!E:E)</f>
        <v>#REF!</v>
      </c>
      <c r="R1353" s="88" t="str">
        <f>IF(N:N&lt;&gt;"APROVADO","N/A",IF(IFERROR(_xlfn.XLOOKUP(P:P,PROJETOS!A:A,PROJETOS!A:A),"INSERIR ID DE PROJETO")="INSERIR ID DE PROJETO","INSERIR ID DE PROJETO","PROJETO INSERIDO"))</f>
        <v>N/A</v>
      </c>
    </row>
    <row r="1354" spans="1:18" ht="20.100000000000001" customHeight="1" thickTop="1" thickBot="1" x14ac:dyDescent="0.3">
      <c r="A1354" s="109"/>
      <c r="B1354" s="84"/>
      <c r="C1354" s="84"/>
      <c r="D1354" s="115"/>
      <c r="E1354" s="132" cm="1">
        <f t="array" ref="E1354">_xlfn.XLOOKUP(D1354,Tabela2[[#All],[SAP Code]],Tabela2[[#All],[Supplier Name]])</f>
        <v>0</v>
      </c>
      <c r="F1354" s="85"/>
      <c r="G1354" s="120">
        <v>0</v>
      </c>
      <c r="H1354" s="86"/>
      <c r="I1354" s="86">
        <v>0</v>
      </c>
      <c r="J1354" s="87">
        <f t="shared" si="52"/>
        <v>0</v>
      </c>
      <c r="K1354" s="87">
        <f t="shared" ref="K1354:K1417" si="53">IF(I1354=0,H1354,J1354)</f>
        <v>0</v>
      </c>
      <c r="L1354" s="85"/>
      <c r="M1354" s="85"/>
      <c r="N1354" s="85"/>
      <c r="O1354" s="109"/>
      <c r="P1354" s="88" t="str">
        <f>IF(D:D&gt;800000000,_xlfn.XLOOKUP(B:B,DROPLIST!G:G,DROPLIST!H:H)&amp;RIGHT(C1354,3)&amp;"-"&amp;RIGHT(D1354,5),_xlfn.XLOOKUP(B:B,DROPLIST!G:G,DROPLIST!H:H)&amp;RIGHT(C1354,3)&amp;"-"&amp;_xlfn.XLOOKUP(D:D,Tabela2[SAP Code],Tabela2[Coluna1]))</f>
        <v>-</v>
      </c>
      <c r="Q1354" s="88" t="e">
        <f>_xlfn.XLOOKUP(B:B,DROPLIST!G:G,DROPLIST!H:H) &amp; RIGHT(C1354,3) &amp; "-" &amp; RIGHT(D1354,5) &amp; "-" &amp; IFERROR(LEFT(#REF!, FIND(" ",#REF!)-1),#REF!) &amp; "-" &amp; _xlfn.XLOOKUP(L:L,DROPLIST!D:D,DROPLIST!E:E)</f>
        <v>#REF!</v>
      </c>
      <c r="R1354" s="88" t="str">
        <f>IF(N:N&lt;&gt;"APROVADO","N/A",IF(IFERROR(_xlfn.XLOOKUP(P:P,PROJETOS!A:A,PROJETOS!A:A),"INSERIR ID DE PROJETO")="INSERIR ID DE PROJETO","INSERIR ID DE PROJETO","PROJETO INSERIDO"))</f>
        <v>N/A</v>
      </c>
    </row>
    <row r="1355" spans="1:18" ht="20.100000000000001" customHeight="1" thickTop="1" thickBot="1" x14ac:dyDescent="0.3">
      <c r="A1355" s="109"/>
      <c r="B1355" s="84"/>
      <c r="C1355" s="84"/>
      <c r="D1355" s="115"/>
      <c r="E1355" s="132" cm="1">
        <f t="array" ref="E1355">_xlfn.XLOOKUP(D1355,Tabela2[[#All],[SAP Code]],Tabela2[[#All],[Supplier Name]])</f>
        <v>0</v>
      </c>
      <c r="F1355" s="85"/>
      <c r="G1355" s="120">
        <v>0</v>
      </c>
      <c r="H1355" s="86"/>
      <c r="I1355" s="86">
        <v>0</v>
      </c>
      <c r="J1355" s="87">
        <f t="shared" si="52"/>
        <v>0</v>
      </c>
      <c r="K1355" s="87">
        <f t="shared" si="53"/>
        <v>0</v>
      </c>
      <c r="L1355" s="85"/>
      <c r="M1355" s="85"/>
      <c r="N1355" s="85"/>
      <c r="O1355" s="109"/>
      <c r="P1355" s="88" t="str">
        <f>IF(D:D&gt;800000000,_xlfn.XLOOKUP(B:B,DROPLIST!G:G,DROPLIST!H:H)&amp;RIGHT(C1355,3)&amp;"-"&amp;RIGHT(D1355,5),_xlfn.XLOOKUP(B:B,DROPLIST!G:G,DROPLIST!H:H)&amp;RIGHT(C1355,3)&amp;"-"&amp;_xlfn.XLOOKUP(D:D,Tabela2[SAP Code],Tabela2[Coluna1]))</f>
        <v>-</v>
      </c>
      <c r="Q1355" s="88" t="e">
        <f>_xlfn.XLOOKUP(B:B,DROPLIST!G:G,DROPLIST!H:H) &amp; RIGHT(C1355,3) &amp; "-" &amp; RIGHT(D1355,5) &amp; "-" &amp; IFERROR(LEFT(#REF!, FIND(" ",#REF!)-1),#REF!) &amp; "-" &amp; _xlfn.XLOOKUP(L:L,DROPLIST!D:D,DROPLIST!E:E)</f>
        <v>#REF!</v>
      </c>
      <c r="R1355" s="88" t="str">
        <f>IF(N:N&lt;&gt;"APROVADO","N/A",IF(IFERROR(_xlfn.XLOOKUP(P:P,PROJETOS!A:A,PROJETOS!A:A),"INSERIR ID DE PROJETO")="INSERIR ID DE PROJETO","INSERIR ID DE PROJETO","PROJETO INSERIDO"))</f>
        <v>N/A</v>
      </c>
    </row>
    <row r="1356" spans="1:18" ht="20.100000000000001" customHeight="1" thickTop="1" thickBot="1" x14ac:dyDescent="0.3">
      <c r="A1356" s="109"/>
      <c r="B1356" s="84"/>
      <c r="C1356" s="84"/>
      <c r="D1356" s="115"/>
      <c r="E1356" s="132" cm="1">
        <f t="array" ref="E1356">_xlfn.XLOOKUP(D1356,Tabela2[[#All],[SAP Code]],Tabela2[[#All],[Supplier Name]])</f>
        <v>0</v>
      </c>
      <c r="F1356" s="85"/>
      <c r="G1356" s="120">
        <v>0</v>
      </c>
      <c r="H1356" s="86"/>
      <c r="I1356" s="86">
        <v>0</v>
      </c>
      <c r="J1356" s="87">
        <f t="shared" si="52"/>
        <v>0</v>
      </c>
      <c r="K1356" s="87">
        <f t="shared" si="53"/>
        <v>0</v>
      </c>
      <c r="L1356" s="85"/>
      <c r="M1356" s="85"/>
      <c r="N1356" s="85"/>
      <c r="O1356" s="109"/>
      <c r="P1356" s="88" t="str">
        <f>IF(D:D&gt;800000000,_xlfn.XLOOKUP(B:B,DROPLIST!G:G,DROPLIST!H:H)&amp;RIGHT(C1356,3)&amp;"-"&amp;RIGHT(D1356,5),_xlfn.XLOOKUP(B:B,DROPLIST!G:G,DROPLIST!H:H)&amp;RIGHT(C1356,3)&amp;"-"&amp;_xlfn.XLOOKUP(D:D,Tabela2[SAP Code],Tabela2[Coluna1]))</f>
        <v>-</v>
      </c>
      <c r="Q1356" s="88" t="e">
        <f>_xlfn.XLOOKUP(B:B,DROPLIST!G:G,DROPLIST!H:H) &amp; RIGHT(C1356,3) &amp; "-" &amp; RIGHT(D1356,5) &amp; "-" &amp; IFERROR(LEFT(#REF!, FIND(" ",#REF!)-1),#REF!) &amp; "-" &amp; _xlfn.XLOOKUP(L:L,DROPLIST!D:D,DROPLIST!E:E)</f>
        <v>#REF!</v>
      </c>
      <c r="R1356" s="88" t="str">
        <f>IF(N:N&lt;&gt;"APROVADO","N/A",IF(IFERROR(_xlfn.XLOOKUP(P:P,PROJETOS!A:A,PROJETOS!A:A),"INSERIR ID DE PROJETO")="INSERIR ID DE PROJETO","INSERIR ID DE PROJETO","PROJETO INSERIDO"))</f>
        <v>N/A</v>
      </c>
    </row>
    <row r="1357" spans="1:18" ht="20.100000000000001" customHeight="1" thickTop="1" thickBot="1" x14ac:dyDescent="0.3">
      <c r="A1357" s="109"/>
      <c r="B1357" s="84"/>
      <c r="C1357" s="84"/>
      <c r="D1357" s="115"/>
      <c r="E1357" s="132" cm="1">
        <f t="array" ref="E1357">_xlfn.XLOOKUP(D1357,Tabela2[[#All],[SAP Code]],Tabela2[[#All],[Supplier Name]])</f>
        <v>0</v>
      </c>
      <c r="F1357" s="85"/>
      <c r="G1357" s="120">
        <v>0</v>
      </c>
      <c r="H1357" s="86"/>
      <c r="I1357" s="86">
        <v>0</v>
      </c>
      <c r="J1357" s="87">
        <f t="shared" si="52"/>
        <v>0</v>
      </c>
      <c r="K1357" s="87">
        <f t="shared" si="53"/>
        <v>0</v>
      </c>
      <c r="L1357" s="85"/>
      <c r="M1357" s="85"/>
      <c r="N1357" s="85"/>
      <c r="O1357" s="109"/>
      <c r="P1357" s="88" t="str">
        <f>IF(D:D&gt;800000000,_xlfn.XLOOKUP(B:B,DROPLIST!G:G,DROPLIST!H:H)&amp;RIGHT(C1357,3)&amp;"-"&amp;RIGHT(D1357,5),_xlfn.XLOOKUP(B:B,DROPLIST!G:G,DROPLIST!H:H)&amp;RIGHT(C1357,3)&amp;"-"&amp;_xlfn.XLOOKUP(D:D,Tabela2[SAP Code],Tabela2[Coluna1]))</f>
        <v>-</v>
      </c>
      <c r="Q1357" s="88" t="e">
        <f>_xlfn.XLOOKUP(B:B,DROPLIST!G:G,DROPLIST!H:H) &amp; RIGHT(C1357,3) &amp; "-" &amp; RIGHT(D1357,5) &amp; "-" &amp; IFERROR(LEFT(#REF!, FIND(" ",#REF!)-1),#REF!) &amp; "-" &amp; _xlfn.XLOOKUP(L:L,DROPLIST!D:D,DROPLIST!E:E)</f>
        <v>#REF!</v>
      </c>
      <c r="R1357" s="88" t="str">
        <f>IF(N:N&lt;&gt;"APROVADO","N/A",IF(IFERROR(_xlfn.XLOOKUP(P:P,PROJETOS!A:A,PROJETOS!A:A),"INSERIR ID DE PROJETO")="INSERIR ID DE PROJETO","INSERIR ID DE PROJETO","PROJETO INSERIDO"))</f>
        <v>N/A</v>
      </c>
    </row>
    <row r="1358" spans="1:18" ht="20.100000000000001" customHeight="1" thickTop="1" thickBot="1" x14ac:dyDescent="0.3">
      <c r="A1358" s="109"/>
      <c r="B1358" s="84"/>
      <c r="C1358" s="84"/>
      <c r="D1358" s="115"/>
      <c r="E1358" s="132" cm="1">
        <f t="array" ref="E1358">_xlfn.XLOOKUP(D1358,Tabela2[[#All],[SAP Code]],Tabela2[[#All],[Supplier Name]])</f>
        <v>0</v>
      </c>
      <c r="F1358" s="85"/>
      <c r="G1358" s="120">
        <v>0</v>
      </c>
      <c r="H1358" s="86"/>
      <c r="I1358" s="86">
        <v>0</v>
      </c>
      <c r="J1358" s="87">
        <f t="shared" si="52"/>
        <v>0</v>
      </c>
      <c r="K1358" s="87">
        <f t="shared" si="53"/>
        <v>0</v>
      </c>
      <c r="L1358" s="85"/>
      <c r="M1358" s="85"/>
      <c r="N1358" s="85"/>
      <c r="O1358" s="109"/>
      <c r="P1358" s="88" t="str">
        <f>IF(D:D&gt;800000000,_xlfn.XLOOKUP(B:B,DROPLIST!G:G,DROPLIST!H:H)&amp;RIGHT(C1358,3)&amp;"-"&amp;RIGHT(D1358,5),_xlfn.XLOOKUP(B:B,DROPLIST!G:G,DROPLIST!H:H)&amp;RIGHT(C1358,3)&amp;"-"&amp;_xlfn.XLOOKUP(D:D,Tabela2[SAP Code],Tabela2[Coluna1]))</f>
        <v>-</v>
      </c>
      <c r="Q1358" s="88" t="e">
        <f>_xlfn.XLOOKUP(B:B,DROPLIST!G:G,DROPLIST!H:H) &amp; RIGHT(C1358,3) &amp; "-" &amp; RIGHT(D1358,5) &amp; "-" &amp; IFERROR(LEFT(#REF!, FIND(" ",#REF!)-1),#REF!) &amp; "-" &amp; _xlfn.XLOOKUP(L:L,DROPLIST!D:D,DROPLIST!E:E)</f>
        <v>#REF!</v>
      </c>
      <c r="R1358" s="88" t="str">
        <f>IF(N:N&lt;&gt;"APROVADO","N/A",IF(IFERROR(_xlfn.XLOOKUP(P:P,PROJETOS!A:A,PROJETOS!A:A),"INSERIR ID DE PROJETO")="INSERIR ID DE PROJETO","INSERIR ID DE PROJETO","PROJETO INSERIDO"))</f>
        <v>N/A</v>
      </c>
    </row>
    <row r="1359" spans="1:18" ht="20.100000000000001" customHeight="1" thickTop="1" thickBot="1" x14ac:dyDescent="0.3">
      <c r="A1359" s="109"/>
      <c r="B1359" s="84"/>
      <c r="C1359" s="84"/>
      <c r="D1359" s="115"/>
      <c r="E1359" s="132" cm="1">
        <f t="array" ref="E1359">_xlfn.XLOOKUP(D1359,Tabela2[[#All],[SAP Code]],Tabela2[[#All],[Supplier Name]])</f>
        <v>0</v>
      </c>
      <c r="F1359" s="85"/>
      <c r="G1359" s="120">
        <v>0</v>
      </c>
      <c r="H1359" s="86"/>
      <c r="I1359" s="86">
        <v>0</v>
      </c>
      <c r="J1359" s="87">
        <f t="shared" si="52"/>
        <v>0</v>
      </c>
      <c r="K1359" s="87">
        <f t="shared" si="53"/>
        <v>0</v>
      </c>
      <c r="L1359" s="85"/>
      <c r="M1359" s="85"/>
      <c r="N1359" s="85"/>
      <c r="O1359" s="109"/>
      <c r="P1359" s="88" t="str">
        <f>IF(D:D&gt;800000000,_xlfn.XLOOKUP(B:B,DROPLIST!G:G,DROPLIST!H:H)&amp;RIGHT(C1359,3)&amp;"-"&amp;RIGHT(D1359,5),_xlfn.XLOOKUP(B:B,DROPLIST!G:G,DROPLIST!H:H)&amp;RIGHT(C1359,3)&amp;"-"&amp;_xlfn.XLOOKUP(D:D,Tabela2[SAP Code],Tabela2[Coluna1]))</f>
        <v>-</v>
      </c>
      <c r="Q1359" s="88" t="e">
        <f>_xlfn.XLOOKUP(B:B,DROPLIST!G:G,DROPLIST!H:H) &amp; RIGHT(C1359,3) &amp; "-" &amp; RIGHT(D1359,5) &amp; "-" &amp; IFERROR(LEFT(#REF!, FIND(" ",#REF!)-1),#REF!) &amp; "-" &amp; _xlfn.XLOOKUP(L:L,DROPLIST!D:D,DROPLIST!E:E)</f>
        <v>#REF!</v>
      </c>
      <c r="R1359" s="88" t="str">
        <f>IF(N:N&lt;&gt;"APROVADO","N/A",IF(IFERROR(_xlfn.XLOOKUP(P:P,PROJETOS!A:A,PROJETOS!A:A),"INSERIR ID DE PROJETO")="INSERIR ID DE PROJETO","INSERIR ID DE PROJETO","PROJETO INSERIDO"))</f>
        <v>N/A</v>
      </c>
    </row>
    <row r="1360" spans="1:18" ht="20.100000000000001" customHeight="1" thickTop="1" thickBot="1" x14ac:dyDescent="0.3">
      <c r="A1360" s="109"/>
      <c r="B1360" s="84"/>
      <c r="C1360" s="84"/>
      <c r="D1360" s="115"/>
      <c r="E1360" s="132" cm="1">
        <f t="array" ref="E1360">_xlfn.XLOOKUP(D1360,Tabela2[[#All],[SAP Code]],Tabela2[[#All],[Supplier Name]])</f>
        <v>0</v>
      </c>
      <c r="F1360" s="85"/>
      <c r="G1360" s="120">
        <v>0</v>
      </c>
      <c r="H1360" s="86"/>
      <c r="I1360" s="86">
        <v>0</v>
      </c>
      <c r="J1360" s="87">
        <f t="shared" si="52"/>
        <v>0</v>
      </c>
      <c r="K1360" s="87">
        <f t="shared" si="53"/>
        <v>0</v>
      </c>
      <c r="L1360" s="85"/>
      <c r="M1360" s="85"/>
      <c r="N1360" s="85"/>
      <c r="O1360" s="109"/>
      <c r="P1360" s="88" t="str">
        <f>IF(D:D&gt;800000000,_xlfn.XLOOKUP(B:B,DROPLIST!G:G,DROPLIST!H:H)&amp;RIGHT(C1360,3)&amp;"-"&amp;RIGHT(D1360,5),_xlfn.XLOOKUP(B:B,DROPLIST!G:G,DROPLIST!H:H)&amp;RIGHT(C1360,3)&amp;"-"&amp;_xlfn.XLOOKUP(D:D,Tabela2[SAP Code],Tabela2[Coluna1]))</f>
        <v>-</v>
      </c>
      <c r="Q1360" s="88" t="e">
        <f>_xlfn.XLOOKUP(B:B,DROPLIST!G:G,DROPLIST!H:H) &amp; RIGHT(C1360,3) &amp; "-" &amp; RIGHT(D1360,5) &amp; "-" &amp; IFERROR(LEFT(#REF!, FIND(" ",#REF!)-1),#REF!) &amp; "-" &amp; _xlfn.XLOOKUP(L:L,DROPLIST!D:D,DROPLIST!E:E)</f>
        <v>#REF!</v>
      </c>
      <c r="R1360" s="88" t="str">
        <f>IF(N:N&lt;&gt;"APROVADO","N/A",IF(IFERROR(_xlfn.XLOOKUP(P:P,PROJETOS!A:A,PROJETOS!A:A),"INSERIR ID DE PROJETO")="INSERIR ID DE PROJETO","INSERIR ID DE PROJETO","PROJETO INSERIDO"))</f>
        <v>N/A</v>
      </c>
    </row>
    <row r="1361" spans="1:18" ht="20.100000000000001" customHeight="1" thickTop="1" thickBot="1" x14ac:dyDescent="0.3">
      <c r="A1361" s="109"/>
      <c r="B1361" s="84"/>
      <c r="C1361" s="84"/>
      <c r="D1361" s="115"/>
      <c r="E1361" s="132" cm="1">
        <f t="array" ref="E1361">_xlfn.XLOOKUP(D1361,Tabela2[[#All],[SAP Code]],Tabela2[[#All],[Supplier Name]])</f>
        <v>0</v>
      </c>
      <c r="F1361" s="85"/>
      <c r="G1361" s="120">
        <v>0</v>
      </c>
      <c r="H1361" s="86"/>
      <c r="I1361" s="86">
        <v>0</v>
      </c>
      <c r="J1361" s="87">
        <f t="shared" si="52"/>
        <v>0</v>
      </c>
      <c r="K1361" s="87">
        <f t="shared" si="53"/>
        <v>0</v>
      </c>
      <c r="L1361" s="85"/>
      <c r="M1361" s="85"/>
      <c r="N1361" s="85"/>
      <c r="O1361" s="109"/>
      <c r="P1361" s="88" t="str">
        <f>IF(D:D&gt;800000000,_xlfn.XLOOKUP(B:B,DROPLIST!G:G,DROPLIST!H:H)&amp;RIGHT(C1361,3)&amp;"-"&amp;RIGHT(D1361,5),_xlfn.XLOOKUP(B:B,DROPLIST!G:G,DROPLIST!H:H)&amp;RIGHT(C1361,3)&amp;"-"&amp;_xlfn.XLOOKUP(D:D,Tabela2[SAP Code],Tabela2[Coluna1]))</f>
        <v>-</v>
      </c>
      <c r="Q1361" s="88" t="e">
        <f>_xlfn.XLOOKUP(B:B,DROPLIST!G:G,DROPLIST!H:H) &amp; RIGHT(C1361,3) &amp; "-" &amp; RIGHT(D1361,5) &amp; "-" &amp; IFERROR(LEFT(#REF!, FIND(" ",#REF!)-1),#REF!) &amp; "-" &amp; _xlfn.XLOOKUP(L:L,DROPLIST!D:D,DROPLIST!E:E)</f>
        <v>#REF!</v>
      </c>
      <c r="R1361" s="88" t="str">
        <f>IF(N:N&lt;&gt;"APROVADO","N/A",IF(IFERROR(_xlfn.XLOOKUP(P:P,PROJETOS!A:A,PROJETOS!A:A),"INSERIR ID DE PROJETO")="INSERIR ID DE PROJETO","INSERIR ID DE PROJETO","PROJETO INSERIDO"))</f>
        <v>N/A</v>
      </c>
    </row>
    <row r="1362" spans="1:18" ht="20.100000000000001" customHeight="1" thickTop="1" thickBot="1" x14ac:dyDescent="0.3">
      <c r="A1362" s="109"/>
      <c r="B1362" s="84"/>
      <c r="C1362" s="84"/>
      <c r="D1362" s="115"/>
      <c r="E1362" s="132" cm="1">
        <f t="array" ref="E1362">_xlfn.XLOOKUP(D1362,Tabela2[[#All],[SAP Code]],Tabela2[[#All],[Supplier Name]])</f>
        <v>0</v>
      </c>
      <c r="F1362" s="85"/>
      <c r="G1362" s="120">
        <v>0</v>
      </c>
      <c r="H1362" s="86"/>
      <c r="I1362" s="86">
        <v>0</v>
      </c>
      <c r="J1362" s="87">
        <f t="shared" si="52"/>
        <v>0</v>
      </c>
      <c r="K1362" s="87">
        <f t="shared" si="53"/>
        <v>0</v>
      </c>
      <c r="L1362" s="85"/>
      <c r="M1362" s="85"/>
      <c r="N1362" s="85"/>
      <c r="O1362" s="109"/>
      <c r="P1362" s="88" t="str">
        <f>IF(D:D&gt;800000000,_xlfn.XLOOKUP(B:B,DROPLIST!G:G,DROPLIST!H:H)&amp;RIGHT(C1362,3)&amp;"-"&amp;RIGHT(D1362,5),_xlfn.XLOOKUP(B:B,DROPLIST!G:G,DROPLIST!H:H)&amp;RIGHT(C1362,3)&amp;"-"&amp;_xlfn.XLOOKUP(D:D,Tabela2[SAP Code],Tabela2[Coluna1]))</f>
        <v>-</v>
      </c>
      <c r="Q1362" s="88" t="e">
        <f>_xlfn.XLOOKUP(B:B,DROPLIST!G:G,DROPLIST!H:H) &amp; RIGHT(C1362,3) &amp; "-" &amp; RIGHT(D1362,5) &amp; "-" &amp; IFERROR(LEFT(#REF!, FIND(" ",#REF!)-1),#REF!) &amp; "-" &amp; _xlfn.XLOOKUP(L:L,DROPLIST!D:D,DROPLIST!E:E)</f>
        <v>#REF!</v>
      </c>
      <c r="R1362" s="88" t="str">
        <f>IF(N:N&lt;&gt;"APROVADO","N/A",IF(IFERROR(_xlfn.XLOOKUP(P:P,PROJETOS!A:A,PROJETOS!A:A),"INSERIR ID DE PROJETO")="INSERIR ID DE PROJETO","INSERIR ID DE PROJETO","PROJETO INSERIDO"))</f>
        <v>N/A</v>
      </c>
    </row>
    <row r="1363" spans="1:18" ht="20.100000000000001" customHeight="1" thickTop="1" thickBot="1" x14ac:dyDescent="0.3">
      <c r="A1363" s="109"/>
      <c r="B1363" s="84"/>
      <c r="C1363" s="84"/>
      <c r="D1363" s="115"/>
      <c r="E1363" s="132" cm="1">
        <f t="array" ref="E1363">_xlfn.XLOOKUP(D1363,Tabela2[[#All],[SAP Code]],Tabela2[[#All],[Supplier Name]])</f>
        <v>0</v>
      </c>
      <c r="F1363" s="85"/>
      <c r="G1363" s="120">
        <v>0</v>
      </c>
      <c r="H1363" s="86"/>
      <c r="I1363" s="86">
        <v>0</v>
      </c>
      <c r="J1363" s="87">
        <f t="shared" si="52"/>
        <v>0</v>
      </c>
      <c r="K1363" s="87">
        <f t="shared" si="53"/>
        <v>0</v>
      </c>
      <c r="L1363" s="85"/>
      <c r="M1363" s="85"/>
      <c r="N1363" s="85"/>
      <c r="O1363" s="109"/>
      <c r="P1363" s="88" t="str">
        <f>IF(D:D&gt;800000000,_xlfn.XLOOKUP(B:B,DROPLIST!G:G,DROPLIST!H:H)&amp;RIGHT(C1363,3)&amp;"-"&amp;RIGHT(D1363,5),_xlfn.XLOOKUP(B:B,DROPLIST!G:G,DROPLIST!H:H)&amp;RIGHT(C1363,3)&amp;"-"&amp;_xlfn.XLOOKUP(D:D,Tabela2[SAP Code],Tabela2[Coluna1]))</f>
        <v>-</v>
      </c>
      <c r="Q1363" s="88" t="e">
        <f>_xlfn.XLOOKUP(B:B,DROPLIST!G:G,DROPLIST!H:H) &amp; RIGHT(C1363,3) &amp; "-" &amp; RIGHT(D1363,5) &amp; "-" &amp; IFERROR(LEFT(#REF!, FIND(" ",#REF!)-1),#REF!) &amp; "-" &amp; _xlfn.XLOOKUP(L:L,DROPLIST!D:D,DROPLIST!E:E)</f>
        <v>#REF!</v>
      </c>
      <c r="R1363" s="88" t="str">
        <f>IF(N:N&lt;&gt;"APROVADO","N/A",IF(IFERROR(_xlfn.XLOOKUP(P:P,PROJETOS!A:A,PROJETOS!A:A),"INSERIR ID DE PROJETO")="INSERIR ID DE PROJETO","INSERIR ID DE PROJETO","PROJETO INSERIDO"))</f>
        <v>N/A</v>
      </c>
    </row>
    <row r="1364" spans="1:18" ht="20.100000000000001" customHeight="1" thickTop="1" thickBot="1" x14ac:dyDescent="0.3">
      <c r="A1364" s="109"/>
      <c r="B1364" s="84"/>
      <c r="C1364" s="84"/>
      <c r="D1364" s="115"/>
      <c r="E1364" s="132" cm="1">
        <f t="array" ref="E1364">_xlfn.XLOOKUP(D1364,Tabela2[[#All],[SAP Code]],Tabela2[[#All],[Supplier Name]])</f>
        <v>0</v>
      </c>
      <c r="F1364" s="85"/>
      <c r="G1364" s="120">
        <v>0</v>
      </c>
      <c r="H1364" s="86"/>
      <c r="I1364" s="86">
        <v>0</v>
      </c>
      <c r="J1364" s="87">
        <f t="shared" si="52"/>
        <v>0</v>
      </c>
      <c r="K1364" s="87">
        <f t="shared" si="53"/>
        <v>0</v>
      </c>
      <c r="L1364" s="85"/>
      <c r="M1364" s="85"/>
      <c r="N1364" s="85"/>
      <c r="O1364" s="109"/>
      <c r="P1364" s="88" t="str">
        <f>IF(D:D&gt;800000000,_xlfn.XLOOKUP(B:B,DROPLIST!G:G,DROPLIST!H:H)&amp;RIGHT(C1364,3)&amp;"-"&amp;RIGHT(D1364,5),_xlfn.XLOOKUP(B:B,DROPLIST!G:G,DROPLIST!H:H)&amp;RIGHT(C1364,3)&amp;"-"&amp;_xlfn.XLOOKUP(D:D,Tabela2[SAP Code],Tabela2[Coluna1]))</f>
        <v>-</v>
      </c>
      <c r="Q1364" s="88" t="e">
        <f>_xlfn.XLOOKUP(B:B,DROPLIST!G:G,DROPLIST!H:H) &amp; RIGHT(C1364,3) &amp; "-" &amp; RIGHT(D1364,5) &amp; "-" &amp; IFERROR(LEFT(#REF!, FIND(" ",#REF!)-1),#REF!) &amp; "-" &amp; _xlfn.XLOOKUP(L:L,DROPLIST!D:D,DROPLIST!E:E)</f>
        <v>#REF!</v>
      </c>
      <c r="R1364" s="88" t="str">
        <f>IF(N:N&lt;&gt;"APROVADO","N/A",IF(IFERROR(_xlfn.XLOOKUP(P:P,PROJETOS!A:A,PROJETOS!A:A),"INSERIR ID DE PROJETO")="INSERIR ID DE PROJETO","INSERIR ID DE PROJETO","PROJETO INSERIDO"))</f>
        <v>N/A</v>
      </c>
    </row>
    <row r="1365" spans="1:18" ht="20.100000000000001" customHeight="1" thickTop="1" thickBot="1" x14ac:dyDescent="0.3">
      <c r="A1365" s="109"/>
      <c r="B1365" s="84"/>
      <c r="C1365" s="84"/>
      <c r="D1365" s="115"/>
      <c r="E1365" s="132" cm="1">
        <f t="array" ref="E1365">_xlfn.XLOOKUP(D1365,Tabela2[[#All],[SAP Code]],Tabela2[[#All],[Supplier Name]])</f>
        <v>0</v>
      </c>
      <c r="F1365" s="85"/>
      <c r="G1365" s="120">
        <v>0</v>
      </c>
      <c r="H1365" s="86"/>
      <c r="I1365" s="86">
        <v>0</v>
      </c>
      <c r="J1365" s="87">
        <f t="shared" si="52"/>
        <v>0</v>
      </c>
      <c r="K1365" s="87">
        <f t="shared" si="53"/>
        <v>0</v>
      </c>
      <c r="L1365" s="85"/>
      <c r="M1365" s="85"/>
      <c r="N1365" s="85"/>
      <c r="O1365" s="109"/>
      <c r="P1365" s="88" t="str">
        <f>IF(D:D&gt;800000000,_xlfn.XLOOKUP(B:B,DROPLIST!G:G,DROPLIST!H:H)&amp;RIGHT(C1365,3)&amp;"-"&amp;RIGHT(D1365,5),_xlfn.XLOOKUP(B:B,DROPLIST!G:G,DROPLIST!H:H)&amp;RIGHT(C1365,3)&amp;"-"&amp;_xlfn.XLOOKUP(D:D,Tabela2[SAP Code],Tabela2[Coluna1]))</f>
        <v>-</v>
      </c>
      <c r="Q1365" s="88" t="e">
        <f>_xlfn.XLOOKUP(B:B,DROPLIST!G:G,DROPLIST!H:H) &amp; RIGHT(C1365,3) &amp; "-" &amp; RIGHT(D1365,5) &amp; "-" &amp; IFERROR(LEFT(#REF!, FIND(" ",#REF!)-1),#REF!) &amp; "-" &amp; _xlfn.XLOOKUP(L:L,DROPLIST!D:D,DROPLIST!E:E)</f>
        <v>#REF!</v>
      </c>
      <c r="R1365" s="88" t="str">
        <f>IF(N:N&lt;&gt;"APROVADO","N/A",IF(IFERROR(_xlfn.XLOOKUP(P:P,PROJETOS!A:A,PROJETOS!A:A),"INSERIR ID DE PROJETO")="INSERIR ID DE PROJETO","INSERIR ID DE PROJETO","PROJETO INSERIDO"))</f>
        <v>N/A</v>
      </c>
    </row>
    <row r="1366" spans="1:18" ht="20.100000000000001" customHeight="1" thickTop="1" thickBot="1" x14ac:dyDescent="0.3">
      <c r="A1366" s="109"/>
      <c r="B1366" s="84"/>
      <c r="C1366" s="84"/>
      <c r="D1366" s="115"/>
      <c r="E1366" s="132" cm="1">
        <f t="array" ref="E1366">_xlfn.XLOOKUP(D1366,Tabela2[[#All],[SAP Code]],Tabela2[[#All],[Supplier Name]])</f>
        <v>0</v>
      </c>
      <c r="F1366" s="85"/>
      <c r="G1366" s="120">
        <v>0</v>
      </c>
      <c r="H1366" s="86"/>
      <c r="I1366" s="86">
        <v>0</v>
      </c>
      <c r="J1366" s="87">
        <f t="shared" si="52"/>
        <v>0</v>
      </c>
      <c r="K1366" s="87">
        <f t="shared" si="53"/>
        <v>0</v>
      </c>
      <c r="L1366" s="85"/>
      <c r="M1366" s="85"/>
      <c r="N1366" s="85"/>
      <c r="O1366" s="109"/>
      <c r="P1366" s="88" t="str">
        <f>IF(D:D&gt;800000000,_xlfn.XLOOKUP(B:B,DROPLIST!G:G,DROPLIST!H:H)&amp;RIGHT(C1366,3)&amp;"-"&amp;RIGHT(D1366,5),_xlfn.XLOOKUP(B:B,DROPLIST!G:G,DROPLIST!H:H)&amp;RIGHT(C1366,3)&amp;"-"&amp;_xlfn.XLOOKUP(D:D,Tabela2[SAP Code],Tabela2[Coluna1]))</f>
        <v>-</v>
      </c>
      <c r="Q1366" s="88" t="e">
        <f>_xlfn.XLOOKUP(B:B,DROPLIST!G:G,DROPLIST!H:H) &amp; RIGHT(C1366,3) &amp; "-" &amp; RIGHT(D1366,5) &amp; "-" &amp; IFERROR(LEFT(#REF!, FIND(" ",#REF!)-1),#REF!) &amp; "-" &amp; _xlfn.XLOOKUP(L:L,DROPLIST!D:D,DROPLIST!E:E)</f>
        <v>#REF!</v>
      </c>
      <c r="R1366" s="88" t="str">
        <f>IF(N:N&lt;&gt;"APROVADO","N/A",IF(IFERROR(_xlfn.XLOOKUP(P:P,PROJETOS!A:A,PROJETOS!A:A),"INSERIR ID DE PROJETO")="INSERIR ID DE PROJETO","INSERIR ID DE PROJETO","PROJETO INSERIDO"))</f>
        <v>N/A</v>
      </c>
    </row>
    <row r="1367" spans="1:18" ht="20.100000000000001" customHeight="1" thickTop="1" thickBot="1" x14ac:dyDescent="0.3">
      <c r="A1367" s="109"/>
      <c r="B1367" s="84"/>
      <c r="C1367" s="84"/>
      <c r="D1367" s="115"/>
      <c r="E1367" s="132" cm="1">
        <f t="array" ref="E1367">_xlfn.XLOOKUP(D1367,Tabela2[[#All],[SAP Code]],Tabela2[[#All],[Supplier Name]])</f>
        <v>0</v>
      </c>
      <c r="F1367" s="85"/>
      <c r="G1367" s="120">
        <v>0</v>
      </c>
      <c r="H1367" s="86"/>
      <c r="I1367" s="86">
        <v>0</v>
      </c>
      <c r="J1367" s="87">
        <f t="shared" si="52"/>
        <v>0</v>
      </c>
      <c r="K1367" s="87">
        <f t="shared" si="53"/>
        <v>0</v>
      </c>
      <c r="L1367" s="85"/>
      <c r="M1367" s="85"/>
      <c r="N1367" s="85"/>
      <c r="O1367" s="109"/>
      <c r="P1367" s="88" t="str">
        <f>IF(D:D&gt;800000000,_xlfn.XLOOKUP(B:B,DROPLIST!G:G,DROPLIST!H:H)&amp;RIGHT(C1367,3)&amp;"-"&amp;RIGHT(D1367,5),_xlfn.XLOOKUP(B:B,DROPLIST!G:G,DROPLIST!H:H)&amp;RIGHT(C1367,3)&amp;"-"&amp;_xlfn.XLOOKUP(D:D,Tabela2[SAP Code],Tabela2[Coluna1]))</f>
        <v>-</v>
      </c>
      <c r="Q1367" s="88" t="e">
        <f>_xlfn.XLOOKUP(B:B,DROPLIST!G:G,DROPLIST!H:H) &amp; RIGHT(C1367,3) &amp; "-" &amp; RIGHT(D1367,5) &amp; "-" &amp; IFERROR(LEFT(#REF!, FIND(" ",#REF!)-1),#REF!) &amp; "-" &amp; _xlfn.XLOOKUP(L:L,DROPLIST!D:D,DROPLIST!E:E)</f>
        <v>#REF!</v>
      </c>
      <c r="R1367" s="88" t="str">
        <f>IF(N:N&lt;&gt;"APROVADO","N/A",IF(IFERROR(_xlfn.XLOOKUP(P:P,PROJETOS!A:A,PROJETOS!A:A),"INSERIR ID DE PROJETO")="INSERIR ID DE PROJETO","INSERIR ID DE PROJETO","PROJETO INSERIDO"))</f>
        <v>N/A</v>
      </c>
    </row>
    <row r="1368" spans="1:18" ht="20.100000000000001" customHeight="1" thickTop="1" thickBot="1" x14ac:dyDescent="0.3">
      <c r="A1368" s="109"/>
      <c r="B1368" s="84"/>
      <c r="C1368" s="84"/>
      <c r="D1368" s="115"/>
      <c r="E1368" s="132" cm="1">
        <f t="array" ref="E1368">_xlfn.XLOOKUP(D1368,Tabela2[[#All],[SAP Code]],Tabela2[[#All],[Supplier Name]])</f>
        <v>0</v>
      </c>
      <c r="F1368" s="85"/>
      <c r="G1368" s="120">
        <v>0</v>
      </c>
      <c r="H1368" s="86"/>
      <c r="I1368" s="86">
        <v>0</v>
      </c>
      <c r="J1368" s="87">
        <f t="shared" si="52"/>
        <v>0</v>
      </c>
      <c r="K1368" s="87">
        <f t="shared" si="53"/>
        <v>0</v>
      </c>
      <c r="L1368" s="85"/>
      <c r="M1368" s="85"/>
      <c r="N1368" s="85"/>
      <c r="O1368" s="109"/>
      <c r="P1368" s="88" t="str">
        <f>IF(D:D&gt;800000000,_xlfn.XLOOKUP(B:B,DROPLIST!G:G,DROPLIST!H:H)&amp;RIGHT(C1368,3)&amp;"-"&amp;RIGHT(D1368,5),_xlfn.XLOOKUP(B:B,DROPLIST!G:G,DROPLIST!H:H)&amp;RIGHT(C1368,3)&amp;"-"&amp;_xlfn.XLOOKUP(D:D,Tabela2[SAP Code],Tabela2[Coluna1]))</f>
        <v>-</v>
      </c>
      <c r="Q1368" s="88" t="e">
        <f>_xlfn.XLOOKUP(B:B,DROPLIST!G:G,DROPLIST!H:H) &amp; RIGHT(C1368,3) &amp; "-" &amp; RIGHT(D1368,5) &amp; "-" &amp; IFERROR(LEFT(#REF!, FIND(" ",#REF!)-1),#REF!) &amp; "-" &amp; _xlfn.XLOOKUP(L:L,DROPLIST!D:D,DROPLIST!E:E)</f>
        <v>#REF!</v>
      </c>
      <c r="R1368" s="88" t="str">
        <f>IF(N:N&lt;&gt;"APROVADO","N/A",IF(IFERROR(_xlfn.XLOOKUP(P:P,PROJETOS!A:A,PROJETOS!A:A),"INSERIR ID DE PROJETO")="INSERIR ID DE PROJETO","INSERIR ID DE PROJETO","PROJETO INSERIDO"))</f>
        <v>N/A</v>
      </c>
    </row>
    <row r="1369" spans="1:18" ht="20.100000000000001" customHeight="1" thickTop="1" thickBot="1" x14ac:dyDescent="0.3">
      <c r="A1369" s="109"/>
      <c r="B1369" s="84"/>
      <c r="C1369" s="84"/>
      <c r="D1369" s="115"/>
      <c r="E1369" s="132" cm="1">
        <f t="array" ref="E1369">_xlfn.XLOOKUP(D1369,Tabela2[[#All],[SAP Code]],Tabela2[[#All],[Supplier Name]])</f>
        <v>0</v>
      </c>
      <c r="F1369" s="85"/>
      <c r="G1369" s="120">
        <v>0</v>
      </c>
      <c r="H1369" s="86"/>
      <c r="I1369" s="86">
        <v>0</v>
      </c>
      <c r="J1369" s="87">
        <f t="shared" si="52"/>
        <v>0</v>
      </c>
      <c r="K1369" s="87">
        <f t="shared" si="53"/>
        <v>0</v>
      </c>
      <c r="L1369" s="85"/>
      <c r="M1369" s="85"/>
      <c r="N1369" s="85"/>
      <c r="O1369" s="109"/>
      <c r="P1369" s="88" t="str">
        <f>IF(D:D&gt;800000000,_xlfn.XLOOKUP(B:B,DROPLIST!G:G,DROPLIST!H:H)&amp;RIGHT(C1369,3)&amp;"-"&amp;RIGHT(D1369,5),_xlfn.XLOOKUP(B:B,DROPLIST!G:G,DROPLIST!H:H)&amp;RIGHT(C1369,3)&amp;"-"&amp;_xlfn.XLOOKUP(D:D,Tabela2[SAP Code],Tabela2[Coluna1]))</f>
        <v>-</v>
      </c>
      <c r="Q1369" s="88" t="e">
        <f>_xlfn.XLOOKUP(B:B,DROPLIST!G:G,DROPLIST!H:H) &amp; RIGHT(C1369,3) &amp; "-" &amp; RIGHT(D1369,5) &amp; "-" &amp; IFERROR(LEFT(#REF!, FIND(" ",#REF!)-1),#REF!) &amp; "-" &amp; _xlfn.XLOOKUP(L:L,DROPLIST!D:D,DROPLIST!E:E)</f>
        <v>#REF!</v>
      </c>
      <c r="R1369" s="88" t="str">
        <f>IF(N:N&lt;&gt;"APROVADO","N/A",IF(IFERROR(_xlfn.XLOOKUP(P:P,PROJETOS!A:A,PROJETOS!A:A),"INSERIR ID DE PROJETO")="INSERIR ID DE PROJETO","INSERIR ID DE PROJETO","PROJETO INSERIDO"))</f>
        <v>N/A</v>
      </c>
    </row>
    <row r="1370" spans="1:18" ht="20.100000000000001" customHeight="1" thickTop="1" thickBot="1" x14ac:dyDescent="0.3">
      <c r="A1370" s="109"/>
      <c r="B1370" s="84"/>
      <c r="C1370" s="84"/>
      <c r="D1370" s="115"/>
      <c r="E1370" s="132" cm="1">
        <f t="array" ref="E1370">_xlfn.XLOOKUP(D1370,Tabela2[[#All],[SAP Code]],Tabela2[[#All],[Supplier Name]])</f>
        <v>0</v>
      </c>
      <c r="F1370" s="85"/>
      <c r="G1370" s="120">
        <v>0</v>
      </c>
      <c r="H1370" s="86"/>
      <c r="I1370" s="86">
        <v>0</v>
      </c>
      <c r="J1370" s="87">
        <f t="shared" si="52"/>
        <v>0</v>
      </c>
      <c r="K1370" s="87">
        <f t="shared" si="53"/>
        <v>0</v>
      </c>
      <c r="L1370" s="85"/>
      <c r="M1370" s="85"/>
      <c r="N1370" s="85"/>
      <c r="O1370" s="109"/>
      <c r="P1370" s="88" t="str">
        <f>IF(D:D&gt;800000000,_xlfn.XLOOKUP(B:B,DROPLIST!G:G,DROPLIST!H:H)&amp;RIGHT(C1370,3)&amp;"-"&amp;RIGHT(D1370,5),_xlfn.XLOOKUP(B:B,DROPLIST!G:G,DROPLIST!H:H)&amp;RIGHT(C1370,3)&amp;"-"&amp;_xlfn.XLOOKUP(D:D,Tabela2[SAP Code],Tabela2[Coluna1]))</f>
        <v>-</v>
      </c>
      <c r="Q1370" s="88" t="e">
        <f>_xlfn.XLOOKUP(B:B,DROPLIST!G:G,DROPLIST!H:H) &amp; RIGHT(C1370,3) &amp; "-" &amp; RIGHT(D1370,5) &amp; "-" &amp; IFERROR(LEFT(#REF!, FIND(" ",#REF!)-1),#REF!) &amp; "-" &amp; _xlfn.XLOOKUP(L:L,DROPLIST!D:D,DROPLIST!E:E)</f>
        <v>#REF!</v>
      </c>
      <c r="R1370" s="88" t="str">
        <f>IF(N:N&lt;&gt;"APROVADO","N/A",IF(IFERROR(_xlfn.XLOOKUP(P:P,PROJETOS!A:A,PROJETOS!A:A),"INSERIR ID DE PROJETO")="INSERIR ID DE PROJETO","INSERIR ID DE PROJETO","PROJETO INSERIDO"))</f>
        <v>N/A</v>
      </c>
    </row>
    <row r="1371" spans="1:18" ht="20.100000000000001" customHeight="1" thickTop="1" thickBot="1" x14ac:dyDescent="0.3">
      <c r="A1371" s="109"/>
      <c r="B1371" s="84"/>
      <c r="C1371" s="84"/>
      <c r="D1371" s="115"/>
      <c r="E1371" s="132" cm="1">
        <f t="array" ref="E1371">_xlfn.XLOOKUP(D1371,Tabela2[[#All],[SAP Code]],Tabela2[[#All],[Supplier Name]])</f>
        <v>0</v>
      </c>
      <c r="F1371" s="85"/>
      <c r="G1371" s="120">
        <v>0</v>
      </c>
      <c r="H1371" s="86"/>
      <c r="I1371" s="86">
        <v>0</v>
      </c>
      <c r="J1371" s="87">
        <f t="shared" si="52"/>
        <v>0</v>
      </c>
      <c r="K1371" s="87">
        <f t="shared" si="53"/>
        <v>0</v>
      </c>
      <c r="L1371" s="85"/>
      <c r="M1371" s="85"/>
      <c r="N1371" s="85"/>
      <c r="O1371" s="109"/>
      <c r="P1371" s="88" t="str">
        <f>IF(D:D&gt;800000000,_xlfn.XLOOKUP(B:B,DROPLIST!G:G,DROPLIST!H:H)&amp;RIGHT(C1371,3)&amp;"-"&amp;RIGHT(D1371,5),_xlfn.XLOOKUP(B:B,DROPLIST!G:G,DROPLIST!H:H)&amp;RIGHT(C1371,3)&amp;"-"&amp;_xlfn.XLOOKUP(D:D,Tabela2[SAP Code],Tabela2[Coluna1]))</f>
        <v>-</v>
      </c>
      <c r="Q1371" s="88" t="e">
        <f>_xlfn.XLOOKUP(B:B,DROPLIST!G:G,DROPLIST!H:H) &amp; RIGHT(C1371,3) &amp; "-" &amp; RIGHT(D1371,5) &amp; "-" &amp; IFERROR(LEFT(#REF!, FIND(" ",#REF!)-1),#REF!) &amp; "-" &amp; _xlfn.XLOOKUP(L:L,DROPLIST!D:D,DROPLIST!E:E)</f>
        <v>#REF!</v>
      </c>
      <c r="R1371" s="88" t="str">
        <f>IF(N:N&lt;&gt;"APROVADO","N/A",IF(IFERROR(_xlfn.XLOOKUP(P:P,PROJETOS!A:A,PROJETOS!A:A),"INSERIR ID DE PROJETO")="INSERIR ID DE PROJETO","INSERIR ID DE PROJETO","PROJETO INSERIDO"))</f>
        <v>N/A</v>
      </c>
    </row>
    <row r="1372" spans="1:18" ht="20.100000000000001" customHeight="1" thickTop="1" thickBot="1" x14ac:dyDescent="0.3">
      <c r="A1372" s="109"/>
      <c r="B1372" s="84"/>
      <c r="C1372" s="84"/>
      <c r="D1372" s="115"/>
      <c r="E1372" s="132" cm="1">
        <f t="array" ref="E1372">_xlfn.XLOOKUP(D1372,Tabela2[[#All],[SAP Code]],Tabela2[[#All],[Supplier Name]])</f>
        <v>0</v>
      </c>
      <c r="F1372" s="85"/>
      <c r="G1372" s="120">
        <v>0</v>
      </c>
      <c r="H1372" s="86"/>
      <c r="I1372" s="86">
        <v>0</v>
      </c>
      <c r="J1372" s="87">
        <f t="shared" si="52"/>
        <v>0</v>
      </c>
      <c r="K1372" s="87">
        <f t="shared" si="53"/>
        <v>0</v>
      </c>
      <c r="L1372" s="85"/>
      <c r="M1372" s="85"/>
      <c r="N1372" s="85"/>
      <c r="O1372" s="109"/>
      <c r="P1372" s="88" t="str">
        <f>IF(D:D&gt;800000000,_xlfn.XLOOKUP(B:B,DROPLIST!G:G,DROPLIST!H:H)&amp;RIGHT(C1372,3)&amp;"-"&amp;RIGHT(D1372,5),_xlfn.XLOOKUP(B:B,DROPLIST!G:G,DROPLIST!H:H)&amp;RIGHT(C1372,3)&amp;"-"&amp;_xlfn.XLOOKUP(D:D,Tabela2[SAP Code],Tabela2[Coluna1]))</f>
        <v>-</v>
      </c>
      <c r="Q1372" s="88" t="e">
        <f>_xlfn.XLOOKUP(B:B,DROPLIST!G:G,DROPLIST!H:H) &amp; RIGHT(C1372,3) &amp; "-" &amp; RIGHT(D1372,5) &amp; "-" &amp; IFERROR(LEFT(#REF!, FIND(" ",#REF!)-1),#REF!) &amp; "-" &amp; _xlfn.XLOOKUP(L:L,DROPLIST!D:D,DROPLIST!E:E)</f>
        <v>#REF!</v>
      </c>
      <c r="R1372" s="88" t="str">
        <f>IF(N:N&lt;&gt;"APROVADO","N/A",IF(IFERROR(_xlfn.XLOOKUP(P:P,PROJETOS!A:A,PROJETOS!A:A),"INSERIR ID DE PROJETO")="INSERIR ID DE PROJETO","INSERIR ID DE PROJETO","PROJETO INSERIDO"))</f>
        <v>N/A</v>
      </c>
    </row>
    <row r="1373" spans="1:18" ht="20.100000000000001" customHeight="1" thickTop="1" thickBot="1" x14ac:dyDescent="0.3">
      <c r="A1373" s="109"/>
      <c r="B1373" s="84"/>
      <c r="C1373" s="84"/>
      <c r="D1373" s="115"/>
      <c r="E1373" s="132" cm="1">
        <f t="array" ref="E1373">_xlfn.XLOOKUP(D1373,Tabela2[[#All],[SAP Code]],Tabela2[[#All],[Supplier Name]])</f>
        <v>0</v>
      </c>
      <c r="F1373" s="85"/>
      <c r="G1373" s="120">
        <v>0</v>
      </c>
      <c r="H1373" s="86"/>
      <c r="I1373" s="86">
        <v>0</v>
      </c>
      <c r="J1373" s="87">
        <f t="shared" si="52"/>
        <v>0</v>
      </c>
      <c r="K1373" s="87">
        <f t="shared" si="53"/>
        <v>0</v>
      </c>
      <c r="L1373" s="85"/>
      <c r="M1373" s="85"/>
      <c r="N1373" s="85"/>
      <c r="O1373" s="109"/>
      <c r="P1373" s="88" t="str">
        <f>IF(D:D&gt;800000000,_xlfn.XLOOKUP(B:B,DROPLIST!G:G,DROPLIST!H:H)&amp;RIGHT(C1373,3)&amp;"-"&amp;RIGHT(D1373,5),_xlfn.XLOOKUP(B:B,DROPLIST!G:G,DROPLIST!H:H)&amp;RIGHT(C1373,3)&amp;"-"&amp;_xlfn.XLOOKUP(D:D,Tabela2[SAP Code],Tabela2[Coluna1]))</f>
        <v>-</v>
      </c>
      <c r="Q1373" s="88" t="e">
        <f>_xlfn.XLOOKUP(B:B,DROPLIST!G:G,DROPLIST!H:H) &amp; RIGHT(C1373,3) &amp; "-" &amp; RIGHT(D1373,5) &amp; "-" &amp; IFERROR(LEFT(#REF!, FIND(" ",#REF!)-1),#REF!) &amp; "-" &amp; _xlfn.XLOOKUP(L:L,DROPLIST!D:D,DROPLIST!E:E)</f>
        <v>#REF!</v>
      </c>
      <c r="R1373" s="88" t="str">
        <f>IF(N:N&lt;&gt;"APROVADO","N/A",IF(IFERROR(_xlfn.XLOOKUP(P:P,PROJETOS!A:A,PROJETOS!A:A),"INSERIR ID DE PROJETO")="INSERIR ID DE PROJETO","INSERIR ID DE PROJETO","PROJETO INSERIDO"))</f>
        <v>N/A</v>
      </c>
    </row>
    <row r="1374" spans="1:18" ht="20.100000000000001" customHeight="1" thickTop="1" thickBot="1" x14ac:dyDescent="0.3">
      <c r="A1374" s="109"/>
      <c r="B1374" s="84"/>
      <c r="C1374" s="84"/>
      <c r="D1374" s="115"/>
      <c r="E1374" s="132" cm="1">
        <f t="array" ref="E1374">_xlfn.XLOOKUP(D1374,Tabela2[[#All],[SAP Code]],Tabela2[[#All],[Supplier Name]])</f>
        <v>0</v>
      </c>
      <c r="F1374" s="85"/>
      <c r="G1374" s="120">
        <v>0</v>
      </c>
      <c r="H1374" s="86"/>
      <c r="I1374" s="86">
        <v>0</v>
      </c>
      <c r="J1374" s="87">
        <f t="shared" si="52"/>
        <v>0</v>
      </c>
      <c r="K1374" s="87">
        <f t="shared" si="53"/>
        <v>0</v>
      </c>
      <c r="L1374" s="85"/>
      <c r="M1374" s="85"/>
      <c r="N1374" s="85"/>
      <c r="O1374" s="109"/>
      <c r="P1374" s="88" t="str">
        <f>IF(D:D&gt;800000000,_xlfn.XLOOKUP(B:B,DROPLIST!G:G,DROPLIST!H:H)&amp;RIGHT(C1374,3)&amp;"-"&amp;RIGHT(D1374,5),_xlfn.XLOOKUP(B:B,DROPLIST!G:G,DROPLIST!H:H)&amp;RIGHT(C1374,3)&amp;"-"&amp;_xlfn.XLOOKUP(D:D,Tabela2[SAP Code],Tabela2[Coluna1]))</f>
        <v>-</v>
      </c>
      <c r="Q1374" s="88" t="e">
        <f>_xlfn.XLOOKUP(B:B,DROPLIST!G:G,DROPLIST!H:H) &amp; RIGHT(C1374,3) &amp; "-" &amp; RIGHT(D1374,5) &amp; "-" &amp; IFERROR(LEFT(#REF!, FIND(" ",#REF!)-1),#REF!) &amp; "-" &amp; _xlfn.XLOOKUP(L:L,DROPLIST!D:D,DROPLIST!E:E)</f>
        <v>#REF!</v>
      </c>
      <c r="R1374" s="88" t="str">
        <f>IF(N:N&lt;&gt;"APROVADO","N/A",IF(IFERROR(_xlfn.XLOOKUP(P:P,PROJETOS!A:A,PROJETOS!A:A),"INSERIR ID DE PROJETO")="INSERIR ID DE PROJETO","INSERIR ID DE PROJETO","PROJETO INSERIDO"))</f>
        <v>N/A</v>
      </c>
    </row>
    <row r="1375" spans="1:18" ht="20.100000000000001" customHeight="1" thickTop="1" thickBot="1" x14ac:dyDescent="0.3">
      <c r="A1375" s="109"/>
      <c r="B1375" s="84"/>
      <c r="C1375" s="84"/>
      <c r="D1375" s="115"/>
      <c r="E1375" s="132" cm="1">
        <f t="array" ref="E1375">_xlfn.XLOOKUP(D1375,Tabela2[[#All],[SAP Code]],Tabela2[[#All],[Supplier Name]])</f>
        <v>0</v>
      </c>
      <c r="F1375" s="85"/>
      <c r="G1375" s="120">
        <v>0</v>
      </c>
      <c r="H1375" s="86"/>
      <c r="I1375" s="86">
        <v>0</v>
      </c>
      <c r="J1375" s="87">
        <f t="shared" si="52"/>
        <v>0</v>
      </c>
      <c r="K1375" s="87">
        <f t="shared" si="53"/>
        <v>0</v>
      </c>
      <c r="L1375" s="85"/>
      <c r="M1375" s="85"/>
      <c r="N1375" s="85"/>
      <c r="O1375" s="109"/>
      <c r="P1375" s="88" t="str">
        <f>IF(D:D&gt;800000000,_xlfn.XLOOKUP(B:B,DROPLIST!G:G,DROPLIST!H:H)&amp;RIGHT(C1375,3)&amp;"-"&amp;RIGHT(D1375,5),_xlfn.XLOOKUP(B:B,DROPLIST!G:G,DROPLIST!H:H)&amp;RIGHT(C1375,3)&amp;"-"&amp;_xlfn.XLOOKUP(D:D,Tabela2[SAP Code],Tabela2[Coluna1]))</f>
        <v>-</v>
      </c>
      <c r="Q1375" s="88" t="e">
        <f>_xlfn.XLOOKUP(B:B,DROPLIST!G:G,DROPLIST!H:H) &amp; RIGHT(C1375,3) &amp; "-" &amp; RIGHT(D1375,5) &amp; "-" &amp; IFERROR(LEFT(#REF!, FIND(" ",#REF!)-1),#REF!) &amp; "-" &amp; _xlfn.XLOOKUP(L:L,DROPLIST!D:D,DROPLIST!E:E)</f>
        <v>#REF!</v>
      </c>
      <c r="R1375" s="88" t="str">
        <f>IF(N:N&lt;&gt;"APROVADO","N/A",IF(IFERROR(_xlfn.XLOOKUP(P:P,PROJETOS!A:A,PROJETOS!A:A),"INSERIR ID DE PROJETO")="INSERIR ID DE PROJETO","INSERIR ID DE PROJETO","PROJETO INSERIDO"))</f>
        <v>N/A</v>
      </c>
    </row>
    <row r="1376" spans="1:18" ht="20.100000000000001" customHeight="1" thickTop="1" thickBot="1" x14ac:dyDescent="0.3">
      <c r="A1376" s="109"/>
      <c r="B1376" s="84"/>
      <c r="C1376" s="84"/>
      <c r="D1376" s="115"/>
      <c r="E1376" s="132" cm="1">
        <f t="array" ref="E1376">_xlfn.XLOOKUP(D1376,Tabela2[[#All],[SAP Code]],Tabela2[[#All],[Supplier Name]])</f>
        <v>0</v>
      </c>
      <c r="F1376" s="85"/>
      <c r="G1376" s="120">
        <v>0</v>
      </c>
      <c r="H1376" s="86"/>
      <c r="I1376" s="86">
        <v>0</v>
      </c>
      <c r="J1376" s="87">
        <f t="shared" si="52"/>
        <v>0</v>
      </c>
      <c r="K1376" s="87">
        <f t="shared" si="53"/>
        <v>0</v>
      </c>
      <c r="L1376" s="85"/>
      <c r="M1376" s="85"/>
      <c r="N1376" s="85"/>
      <c r="O1376" s="109"/>
      <c r="P1376" s="88" t="str">
        <f>IF(D:D&gt;800000000,_xlfn.XLOOKUP(B:B,DROPLIST!G:G,DROPLIST!H:H)&amp;RIGHT(C1376,3)&amp;"-"&amp;RIGHT(D1376,5),_xlfn.XLOOKUP(B:B,DROPLIST!G:G,DROPLIST!H:H)&amp;RIGHT(C1376,3)&amp;"-"&amp;_xlfn.XLOOKUP(D:D,Tabela2[SAP Code],Tabela2[Coluna1]))</f>
        <v>-</v>
      </c>
      <c r="Q1376" s="88" t="e">
        <f>_xlfn.XLOOKUP(B:B,DROPLIST!G:G,DROPLIST!H:H) &amp; RIGHT(C1376,3) &amp; "-" &amp; RIGHT(D1376,5) &amp; "-" &amp; IFERROR(LEFT(#REF!, FIND(" ",#REF!)-1),#REF!) &amp; "-" &amp; _xlfn.XLOOKUP(L:L,DROPLIST!D:D,DROPLIST!E:E)</f>
        <v>#REF!</v>
      </c>
      <c r="R1376" s="88" t="str">
        <f>IF(N:N&lt;&gt;"APROVADO","N/A",IF(IFERROR(_xlfn.XLOOKUP(P:P,PROJETOS!A:A,PROJETOS!A:A),"INSERIR ID DE PROJETO")="INSERIR ID DE PROJETO","INSERIR ID DE PROJETO","PROJETO INSERIDO"))</f>
        <v>N/A</v>
      </c>
    </row>
    <row r="1377" spans="1:18" ht="20.100000000000001" customHeight="1" thickTop="1" thickBot="1" x14ac:dyDescent="0.3">
      <c r="A1377" s="109"/>
      <c r="B1377" s="84"/>
      <c r="C1377" s="84"/>
      <c r="D1377" s="115"/>
      <c r="E1377" s="132" cm="1">
        <f t="array" ref="E1377">_xlfn.XLOOKUP(D1377,Tabela2[[#All],[SAP Code]],Tabela2[[#All],[Supplier Name]])</f>
        <v>0</v>
      </c>
      <c r="F1377" s="85"/>
      <c r="G1377" s="120">
        <v>0</v>
      </c>
      <c r="H1377" s="86"/>
      <c r="I1377" s="86">
        <v>0</v>
      </c>
      <c r="J1377" s="87">
        <f t="shared" si="52"/>
        <v>0</v>
      </c>
      <c r="K1377" s="87">
        <f t="shared" si="53"/>
        <v>0</v>
      </c>
      <c r="L1377" s="85"/>
      <c r="M1377" s="85"/>
      <c r="N1377" s="85"/>
      <c r="O1377" s="109"/>
      <c r="P1377" s="88" t="str">
        <f>IF(D:D&gt;800000000,_xlfn.XLOOKUP(B:B,DROPLIST!G:G,DROPLIST!H:H)&amp;RIGHT(C1377,3)&amp;"-"&amp;RIGHT(D1377,5),_xlfn.XLOOKUP(B:B,DROPLIST!G:G,DROPLIST!H:H)&amp;RIGHT(C1377,3)&amp;"-"&amp;_xlfn.XLOOKUP(D:D,Tabela2[SAP Code],Tabela2[Coluna1]))</f>
        <v>-</v>
      </c>
      <c r="Q1377" s="88" t="e">
        <f>_xlfn.XLOOKUP(B:B,DROPLIST!G:G,DROPLIST!H:H) &amp; RIGHT(C1377,3) &amp; "-" &amp; RIGHT(D1377,5) &amp; "-" &amp; IFERROR(LEFT(#REF!, FIND(" ",#REF!)-1),#REF!) &amp; "-" &amp; _xlfn.XLOOKUP(L:L,DROPLIST!D:D,DROPLIST!E:E)</f>
        <v>#REF!</v>
      </c>
      <c r="R1377" s="88" t="str">
        <f>IF(N:N&lt;&gt;"APROVADO","N/A",IF(IFERROR(_xlfn.XLOOKUP(P:P,PROJETOS!A:A,PROJETOS!A:A),"INSERIR ID DE PROJETO")="INSERIR ID DE PROJETO","INSERIR ID DE PROJETO","PROJETO INSERIDO"))</f>
        <v>N/A</v>
      </c>
    </row>
    <row r="1378" spans="1:18" ht="20.100000000000001" customHeight="1" thickTop="1" thickBot="1" x14ac:dyDescent="0.3">
      <c r="A1378" s="109"/>
      <c r="B1378" s="84"/>
      <c r="C1378" s="84"/>
      <c r="D1378" s="115"/>
      <c r="E1378" s="132" cm="1">
        <f t="array" ref="E1378">_xlfn.XLOOKUP(D1378,Tabela2[[#All],[SAP Code]],Tabela2[[#All],[Supplier Name]])</f>
        <v>0</v>
      </c>
      <c r="F1378" s="85"/>
      <c r="G1378" s="120">
        <v>0</v>
      </c>
      <c r="H1378" s="86"/>
      <c r="I1378" s="86">
        <v>0</v>
      </c>
      <c r="J1378" s="87">
        <f t="shared" si="52"/>
        <v>0</v>
      </c>
      <c r="K1378" s="87">
        <f t="shared" si="53"/>
        <v>0</v>
      </c>
      <c r="L1378" s="85"/>
      <c r="M1378" s="85"/>
      <c r="N1378" s="85"/>
      <c r="O1378" s="109"/>
      <c r="P1378" s="88" t="str">
        <f>IF(D:D&gt;800000000,_xlfn.XLOOKUP(B:B,DROPLIST!G:G,DROPLIST!H:H)&amp;RIGHT(C1378,3)&amp;"-"&amp;RIGHT(D1378,5),_xlfn.XLOOKUP(B:B,DROPLIST!G:G,DROPLIST!H:H)&amp;RIGHT(C1378,3)&amp;"-"&amp;_xlfn.XLOOKUP(D:D,Tabela2[SAP Code],Tabela2[Coluna1]))</f>
        <v>-</v>
      </c>
      <c r="Q1378" s="88" t="e">
        <f>_xlfn.XLOOKUP(B:B,DROPLIST!G:G,DROPLIST!H:H) &amp; RIGHT(C1378,3) &amp; "-" &amp; RIGHT(D1378,5) &amp; "-" &amp; IFERROR(LEFT(#REF!, FIND(" ",#REF!)-1),#REF!) &amp; "-" &amp; _xlfn.XLOOKUP(L:L,DROPLIST!D:D,DROPLIST!E:E)</f>
        <v>#REF!</v>
      </c>
      <c r="R1378" s="88" t="str">
        <f>IF(N:N&lt;&gt;"APROVADO","N/A",IF(IFERROR(_xlfn.XLOOKUP(P:P,PROJETOS!A:A,PROJETOS!A:A),"INSERIR ID DE PROJETO")="INSERIR ID DE PROJETO","INSERIR ID DE PROJETO","PROJETO INSERIDO"))</f>
        <v>N/A</v>
      </c>
    </row>
    <row r="1379" spans="1:18" ht="20.100000000000001" customHeight="1" thickTop="1" thickBot="1" x14ac:dyDescent="0.3">
      <c r="A1379" s="109"/>
      <c r="B1379" s="84"/>
      <c r="C1379" s="84"/>
      <c r="D1379" s="115"/>
      <c r="E1379" s="132" cm="1">
        <f t="array" ref="E1379">_xlfn.XLOOKUP(D1379,Tabela2[[#All],[SAP Code]],Tabela2[[#All],[Supplier Name]])</f>
        <v>0</v>
      </c>
      <c r="F1379" s="85"/>
      <c r="G1379" s="120">
        <v>0</v>
      </c>
      <c r="H1379" s="86"/>
      <c r="I1379" s="86">
        <v>0</v>
      </c>
      <c r="J1379" s="87">
        <f t="shared" si="52"/>
        <v>0</v>
      </c>
      <c r="K1379" s="87">
        <f t="shared" si="53"/>
        <v>0</v>
      </c>
      <c r="L1379" s="85"/>
      <c r="M1379" s="85"/>
      <c r="N1379" s="85"/>
      <c r="O1379" s="109"/>
      <c r="P1379" s="88" t="str">
        <f>IF(D:D&gt;800000000,_xlfn.XLOOKUP(B:B,DROPLIST!G:G,DROPLIST!H:H)&amp;RIGHT(C1379,3)&amp;"-"&amp;RIGHT(D1379,5),_xlfn.XLOOKUP(B:B,DROPLIST!G:G,DROPLIST!H:H)&amp;RIGHT(C1379,3)&amp;"-"&amp;_xlfn.XLOOKUP(D:D,Tabela2[SAP Code],Tabela2[Coluna1]))</f>
        <v>-</v>
      </c>
      <c r="Q1379" s="88" t="e">
        <f>_xlfn.XLOOKUP(B:B,DROPLIST!G:G,DROPLIST!H:H) &amp; RIGHT(C1379,3) &amp; "-" &amp; RIGHT(D1379,5) &amp; "-" &amp; IFERROR(LEFT(#REF!, FIND(" ",#REF!)-1),#REF!) &amp; "-" &amp; _xlfn.XLOOKUP(L:L,DROPLIST!D:D,DROPLIST!E:E)</f>
        <v>#REF!</v>
      </c>
      <c r="R1379" s="88" t="str">
        <f>IF(N:N&lt;&gt;"APROVADO","N/A",IF(IFERROR(_xlfn.XLOOKUP(P:P,PROJETOS!A:A,PROJETOS!A:A),"INSERIR ID DE PROJETO")="INSERIR ID DE PROJETO","INSERIR ID DE PROJETO","PROJETO INSERIDO"))</f>
        <v>N/A</v>
      </c>
    </row>
    <row r="1380" spans="1:18" ht="20.100000000000001" customHeight="1" thickTop="1" thickBot="1" x14ac:dyDescent="0.3">
      <c r="A1380" s="109"/>
      <c r="B1380" s="84"/>
      <c r="C1380" s="84"/>
      <c r="D1380" s="115"/>
      <c r="E1380" s="132" cm="1">
        <f t="array" ref="E1380">_xlfn.XLOOKUP(D1380,Tabela2[[#All],[SAP Code]],Tabela2[[#All],[Supplier Name]])</f>
        <v>0</v>
      </c>
      <c r="F1380" s="85"/>
      <c r="G1380" s="120">
        <v>0</v>
      </c>
      <c r="H1380" s="86"/>
      <c r="I1380" s="86">
        <v>0</v>
      </c>
      <c r="J1380" s="87">
        <f t="shared" si="52"/>
        <v>0</v>
      </c>
      <c r="K1380" s="87">
        <f t="shared" si="53"/>
        <v>0</v>
      </c>
      <c r="L1380" s="85"/>
      <c r="M1380" s="85"/>
      <c r="N1380" s="85"/>
      <c r="O1380" s="109"/>
      <c r="P1380" s="88" t="str">
        <f>IF(D:D&gt;800000000,_xlfn.XLOOKUP(B:B,DROPLIST!G:G,DROPLIST!H:H)&amp;RIGHT(C1380,3)&amp;"-"&amp;RIGHT(D1380,5),_xlfn.XLOOKUP(B:B,DROPLIST!G:G,DROPLIST!H:H)&amp;RIGHT(C1380,3)&amp;"-"&amp;_xlfn.XLOOKUP(D:D,Tabela2[SAP Code],Tabela2[Coluna1]))</f>
        <v>-</v>
      </c>
      <c r="Q1380" s="88" t="e">
        <f>_xlfn.XLOOKUP(B:B,DROPLIST!G:G,DROPLIST!H:H) &amp; RIGHT(C1380,3) &amp; "-" &amp; RIGHT(D1380,5) &amp; "-" &amp; IFERROR(LEFT(#REF!, FIND(" ",#REF!)-1),#REF!) &amp; "-" &amp; _xlfn.XLOOKUP(L:L,DROPLIST!D:D,DROPLIST!E:E)</f>
        <v>#REF!</v>
      </c>
      <c r="R1380" s="88" t="str">
        <f>IF(N:N&lt;&gt;"APROVADO","N/A",IF(IFERROR(_xlfn.XLOOKUP(P:P,PROJETOS!A:A,PROJETOS!A:A),"INSERIR ID DE PROJETO")="INSERIR ID DE PROJETO","INSERIR ID DE PROJETO","PROJETO INSERIDO"))</f>
        <v>N/A</v>
      </c>
    </row>
    <row r="1381" spans="1:18" ht="20.100000000000001" customHeight="1" thickTop="1" thickBot="1" x14ac:dyDescent="0.3">
      <c r="A1381" s="109"/>
      <c r="B1381" s="84"/>
      <c r="C1381" s="84"/>
      <c r="D1381" s="115"/>
      <c r="E1381" s="132" cm="1">
        <f t="array" ref="E1381">_xlfn.XLOOKUP(D1381,Tabela2[[#All],[SAP Code]],Tabela2[[#All],[Supplier Name]])</f>
        <v>0</v>
      </c>
      <c r="F1381" s="85"/>
      <c r="G1381" s="120">
        <v>0</v>
      </c>
      <c r="H1381" s="86"/>
      <c r="I1381" s="86">
        <v>0</v>
      </c>
      <c r="J1381" s="87">
        <f t="shared" si="52"/>
        <v>0</v>
      </c>
      <c r="K1381" s="87">
        <f t="shared" si="53"/>
        <v>0</v>
      </c>
      <c r="L1381" s="85"/>
      <c r="M1381" s="85"/>
      <c r="N1381" s="85"/>
      <c r="O1381" s="109"/>
      <c r="P1381" s="88" t="str">
        <f>IF(D:D&gt;800000000,_xlfn.XLOOKUP(B:B,DROPLIST!G:G,DROPLIST!H:H)&amp;RIGHT(C1381,3)&amp;"-"&amp;RIGHT(D1381,5),_xlfn.XLOOKUP(B:B,DROPLIST!G:G,DROPLIST!H:H)&amp;RIGHT(C1381,3)&amp;"-"&amp;_xlfn.XLOOKUP(D:D,Tabela2[SAP Code],Tabela2[Coluna1]))</f>
        <v>-</v>
      </c>
      <c r="Q1381" s="88" t="e">
        <f>_xlfn.XLOOKUP(B:B,DROPLIST!G:G,DROPLIST!H:H) &amp; RIGHT(C1381,3) &amp; "-" &amp; RIGHT(D1381,5) &amp; "-" &amp; IFERROR(LEFT(#REF!, FIND(" ",#REF!)-1),#REF!) &amp; "-" &amp; _xlfn.XLOOKUP(L:L,DROPLIST!D:D,DROPLIST!E:E)</f>
        <v>#REF!</v>
      </c>
      <c r="R1381" s="88" t="str">
        <f>IF(N:N&lt;&gt;"APROVADO","N/A",IF(IFERROR(_xlfn.XLOOKUP(P:P,PROJETOS!A:A,PROJETOS!A:A),"INSERIR ID DE PROJETO")="INSERIR ID DE PROJETO","INSERIR ID DE PROJETO","PROJETO INSERIDO"))</f>
        <v>N/A</v>
      </c>
    </row>
    <row r="1382" spans="1:18" ht="20.100000000000001" customHeight="1" thickTop="1" thickBot="1" x14ac:dyDescent="0.3">
      <c r="A1382" s="109"/>
      <c r="B1382" s="84"/>
      <c r="C1382" s="84"/>
      <c r="D1382" s="115"/>
      <c r="E1382" s="132" cm="1">
        <f t="array" ref="E1382">_xlfn.XLOOKUP(D1382,Tabela2[[#All],[SAP Code]],Tabela2[[#All],[Supplier Name]])</f>
        <v>0</v>
      </c>
      <c r="F1382" s="85"/>
      <c r="G1382" s="120">
        <v>0</v>
      </c>
      <c r="H1382" s="86"/>
      <c r="I1382" s="86">
        <v>0</v>
      </c>
      <c r="J1382" s="87">
        <f t="shared" si="52"/>
        <v>0</v>
      </c>
      <c r="K1382" s="87">
        <f t="shared" si="53"/>
        <v>0</v>
      </c>
      <c r="L1382" s="85"/>
      <c r="M1382" s="85"/>
      <c r="N1382" s="85"/>
      <c r="O1382" s="109"/>
      <c r="P1382" s="88" t="str">
        <f>IF(D:D&gt;800000000,_xlfn.XLOOKUP(B:B,DROPLIST!G:G,DROPLIST!H:H)&amp;RIGHT(C1382,3)&amp;"-"&amp;RIGHT(D1382,5),_xlfn.XLOOKUP(B:B,DROPLIST!G:G,DROPLIST!H:H)&amp;RIGHT(C1382,3)&amp;"-"&amp;_xlfn.XLOOKUP(D:D,Tabela2[SAP Code],Tabela2[Coluna1]))</f>
        <v>-</v>
      </c>
      <c r="Q1382" s="88" t="e">
        <f>_xlfn.XLOOKUP(B:B,DROPLIST!G:G,DROPLIST!H:H) &amp; RIGHT(C1382,3) &amp; "-" &amp; RIGHT(D1382,5) &amp; "-" &amp; IFERROR(LEFT(#REF!, FIND(" ",#REF!)-1),#REF!) &amp; "-" &amp; _xlfn.XLOOKUP(L:L,DROPLIST!D:D,DROPLIST!E:E)</f>
        <v>#REF!</v>
      </c>
      <c r="R1382" s="88" t="str">
        <f>IF(N:N&lt;&gt;"APROVADO","N/A",IF(IFERROR(_xlfn.XLOOKUP(P:P,PROJETOS!A:A,PROJETOS!A:A),"INSERIR ID DE PROJETO")="INSERIR ID DE PROJETO","INSERIR ID DE PROJETO","PROJETO INSERIDO"))</f>
        <v>N/A</v>
      </c>
    </row>
    <row r="1383" spans="1:18" ht="20.100000000000001" customHeight="1" thickTop="1" thickBot="1" x14ac:dyDescent="0.3">
      <c r="A1383" s="109"/>
      <c r="B1383" s="84"/>
      <c r="C1383" s="84"/>
      <c r="D1383" s="115"/>
      <c r="E1383" s="132" cm="1">
        <f t="array" ref="E1383">_xlfn.XLOOKUP(D1383,Tabela2[[#All],[SAP Code]],Tabela2[[#All],[Supplier Name]])</f>
        <v>0</v>
      </c>
      <c r="F1383" s="85"/>
      <c r="G1383" s="120">
        <v>0</v>
      </c>
      <c r="H1383" s="86"/>
      <c r="I1383" s="86">
        <v>0</v>
      </c>
      <c r="J1383" s="87">
        <f t="shared" si="52"/>
        <v>0</v>
      </c>
      <c r="K1383" s="87">
        <f t="shared" si="53"/>
        <v>0</v>
      </c>
      <c r="L1383" s="85"/>
      <c r="M1383" s="85"/>
      <c r="N1383" s="85"/>
      <c r="O1383" s="109"/>
      <c r="P1383" s="88" t="str">
        <f>IF(D:D&gt;800000000,_xlfn.XLOOKUP(B:B,DROPLIST!G:G,DROPLIST!H:H)&amp;RIGHT(C1383,3)&amp;"-"&amp;RIGHT(D1383,5),_xlfn.XLOOKUP(B:B,DROPLIST!G:G,DROPLIST!H:H)&amp;RIGHT(C1383,3)&amp;"-"&amp;_xlfn.XLOOKUP(D:D,Tabela2[SAP Code],Tabela2[Coluna1]))</f>
        <v>-</v>
      </c>
      <c r="Q1383" s="88" t="e">
        <f>_xlfn.XLOOKUP(B:B,DROPLIST!G:G,DROPLIST!H:H) &amp; RIGHT(C1383,3) &amp; "-" &amp; RIGHT(D1383,5) &amp; "-" &amp; IFERROR(LEFT(#REF!, FIND(" ",#REF!)-1),#REF!) &amp; "-" &amp; _xlfn.XLOOKUP(L:L,DROPLIST!D:D,DROPLIST!E:E)</f>
        <v>#REF!</v>
      </c>
      <c r="R1383" s="88" t="str">
        <f>IF(N:N&lt;&gt;"APROVADO","N/A",IF(IFERROR(_xlfn.XLOOKUP(P:P,PROJETOS!A:A,PROJETOS!A:A),"INSERIR ID DE PROJETO")="INSERIR ID DE PROJETO","INSERIR ID DE PROJETO","PROJETO INSERIDO"))</f>
        <v>N/A</v>
      </c>
    </row>
    <row r="1384" spans="1:18" ht="20.100000000000001" customHeight="1" thickTop="1" thickBot="1" x14ac:dyDescent="0.3">
      <c r="A1384" s="109"/>
      <c r="B1384" s="84"/>
      <c r="C1384" s="84"/>
      <c r="D1384" s="115"/>
      <c r="E1384" s="132" cm="1">
        <f t="array" ref="E1384">_xlfn.XLOOKUP(D1384,Tabela2[[#All],[SAP Code]],Tabela2[[#All],[Supplier Name]])</f>
        <v>0</v>
      </c>
      <c r="F1384" s="85"/>
      <c r="G1384" s="120">
        <v>0</v>
      </c>
      <c r="H1384" s="86"/>
      <c r="I1384" s="86">
        <v>0</v>
      </c>
      <c r="J1384" s="87">
        <f t="shared" si="52"/>
        <v>0</v>
      </c>
      <c r="K1384" s="87">
        <f t="shared" si="53"/>
        <v>0</v>
      </c>
      <c r="L1384" s="85"/>
      <c r="M1384" s="85"/>
      <c r="N1384" s="85"/>
      <c r="O1384" s="109"/>
      <c r="P1384" s="88" t="str">
        <f>IF(D:D&gt;800000000,_xlfn.XLOOKUP(B:B,DROPLIST!G:G,DROPLIST!H:H)&amp;RIGHT(C1384,3)&amp;"-"&amp;RIGHT(D1384,5),_xlfn.XLOOKUP(B:B,DROPLIST!G:G,DROPLIST!H:H)&amp;RIGHT(C1384,3)&amp;"-"&amp;_xlfn.XLOOKUP(D:D,Tabela2[SAP Code],Tabela2[Coluna1]))</f>
        <v>-</v>
      </c>
      <c r="Q1384" s="88" t="e">
        <f>_xlfn.XLOOKUP(B:B,DROPLIST!G:G,DROPLIST!H:H) &amp; RIGHT(C1384,3) &amp; "-" &amp; RIGHT(D1384,5) &amp; "-" &amp; IFERROR(LEFT(#REF!, FIND(" ",#REF!)-1),#REF!) &amp; "-" &amp; _xlfn.XLOOKUP(L:L,DROPLIST!D:D,DROPLIST!E:E)</f>
        <v>#REF!</v>
      </c>
      <c r="R1384" s="88" t="str">
        <f>IF(N:N&lt;&gt;"APROVADO","N/A",IF(IFERROR(_xlfn.XLOOKUP(P:P,PROJETOS!A:A,PROJETOS!A:A),"INSERIR ID DE PROJETO")="INSERIR ID DE PROJETO","INSERIR ID DE PROJETO","PROJETO INSERIDO"))</f>
        <v>N/A</v>
      </c>
    </row>
    <row r="1385" spans="1:18" ht="20.100000000000001" customHeight="1" thickTop="1" thickBot="1" x14ac:dyDescent="0.3">
      <c r="A1385" s="109"/>
      <c r="B1385" s="84"/>
      <c r="C1385" s="84"/>
      <c r="D1385" s="115"/>
      <c r="E1385" s="132" cm="1">
        <f t="array" ref="E1385">_xlfn.XLOOKUP(D1385,Tabela2[[#All],[SAP Code]],Tabela2[[#All],[Supplier Name]])</f>
        <v>0</v>
      </c>
      <c r="F1385" s="85"/>
      <c r="G1385" s="120">
        <v>0</v>
      </c>
      <c r="H1385" s="86"/>
      <c r="I1385" s="86">
        <v>0</v>
      </c>
      <c r="J1385" s="87">
        <f t="shared" si="52"/>
        <v>0</v>
      </c>
      <c r="K1385" s="87">
        <f t="shared" si="53"/>
        <v>0</v>
      </c>
      <c r="L1385" s="85"/>
      <c r="M1385" s="85"/>
      <c r="N1385" s="85"/>
      <c r="O1385" s="109"/>
      <c r="P1385" s="88" t="str">
        <f>IF(D:D&gt;800000000,_xlfn.XLOOKUP(B:B,DROPLIST!G:G,DROPLIST!H:H)&amp;RIGHT(C1385,3)&amp;"-"&amp;RIGHT(D1385,5),_xlfn.XLOOKUP(B:B,DROPLIST!G:G,DROPLIST!H:H)&amp;RIGHT(C1385,3)&amp;"-"&amp;_xlfn.XLOOKUP(D:D,Tabela2[SAP Code],Tabela2[Coluna1]))</f>
        <v>-</v>
      </c>
      <c r="Q1385" s="88" t="e">
        <f>_xlfn.XLOOKUP(B:B,DROPLIST!G:G,DROPLIST!H:H) &amp; RIGHT(C1385,3) &amp; "-" &amp; RIGHT(D1385,5) &amp; "-" &amp; IFERROR(LEFT(#REF!, FIND(" ",#REF!)-1),#REF!) &amp; "-" &amp; _xlfn.XLOOKUP(L:L,DROPLIST!D:D,DROPLIST!E:E)</f>
        <v>#REF!</v>
      </c>
      <c r="R1385" s="88" t="str">
        <f>IF(N:N&lt;&gt;"APROVADO","N/A",IF(IFERROR(_xlfn.XLOOKUP(P:P,PROJETOS!A:A,PROJETOS!A:A),"INSERIR ID DE PROJETO")="INSERIR ID DE PROJETO","INSERIR ID DE PROJETO","PROJETO INSERIDO"))</f>
        <v>N/A</v>
      </c>
    </row>
    <row r="1386" spans="1:18" ht="20.100000000000001" customHeight="1" thickTop="1" thickBot="1" x14ac:dyDescent="0.3">
      <c r="A1386" s="109"/>
      <c r="B1386" s="84"/>
      <c r="C1386" s="84"/>
      <c r="D1386" s="115"/>
      <c r="E1386" s="132" cm="1">
        <f t="array" ref="E1386">_xlfn.XLOOKUP(D1386,Tabela2[[#All],[SAP Code]],Tabela2[[#All],[Supplier Name]])</f>
        <v>0</v>
      </c>
      <c r="F1386" s="85"/>
      <c r="G1386" s="120">
        <v>0</v>
      </c>
      <c r="H1386" s="86"/>
      <c r="I1386" s="86">
        <v>0</v>
      </c>
      <c r="J1386" s="87">
        <f t="shared" si="52"/>
        <v>0</v>
      </c>
      <c r="K1386" s="87">
        <f t="shared" si="53"/>
        <v>0</v>
      </c>
      <c r="L1386" s="85"/>
      <c r="M1386" s="85"/>
      <c r="N1386" s="85"/>
      <c r="O1386" s="109"/>
      <c r="P1386" s="88" t="str">
        <f>IF(D:D&gt;800000000,_xlfn.XLOOKUP(B:B,DROPLIST!G:G,DROPLIST!H:H)&amp;RIGHT(C1386,3)&amp;"-"&amp;RIGHT(D1386,5),_xlfn.XLOOKUP(B:B,DROPLIST!G:G,DROPLIST!H:H)&amp;RIGHT(C1386,3)&amp;"-"&amp;_xlfn.XLOOKUP(D:D,Tabela2[SAP Code],Tabela2[Coluna1]))</f>
        <v>-</v>
      </c>
      <c r="Q1386" s="88" t="e">
        <f>_xlfn.XLOOKUP(B:B,DROPLIST!G:G,DROPLIST!H:H) &amp; RIGHT(C1386,3) &amp; "-" &amp; RIGHT(D1386,5) &amp; "-" &amp; IFERROR(LEFT(#REF!, FIND(" ",#REF!)-1),#REF!) &amp; "-" &amp; _xlfn.XLOOKUP(L:L,DROPLIST!D:D,DROPLIST!E:E)</f>
        <v>#REF!</v>
      </c>
      <c r="R1386" s="88" t="str">
        <f>IF(N:N&lt;&gt;"APROVADO","N/A",IF(IFERROR(_xlfn.XLOOKUP(P:P,PROJETOS!A:A,PROJETOS!A:A),"INSERIR ID DE PROJETO")="INSERIR ID DE PROJETO","INSERIR ID DE PROJETO","PROJETO INSERIDO"))</f>
        <v>N/A</v>
      </c>
    </row>
    <row r="1387" spans="1:18" ht="20.100000000000001" customHeight="1" thickTop="1" thickBot="1" x14ac:dyDescent="0.3">
      <c r="A1387" s="109"/>
      <c r="B1387" s="84"/>
      <c r="C1387" s="84"/>
      <c r="D1387" s="115"/>
      <c r="E1387" s="132" cm="1">
        <f t="array" ref="E1387">_xlfn.XLOOKUP(D1387,Tabela2[[#All],[SAP Code]],Tabela2[[#All],[Supplier Name]])</f>
        <v>0</v>
      </c>
      <c r="F1387" s="85"/>
      <c r="G1387" s="120">
        <v>0</v>
      </c>
      <c r="H1387" s="86"/>
      <c r="I1387" s="86">
        <v>0</v>
      </c>
      <c r="J1387" s="87">
        <f t="shared" si="52"/>
        <v>0</v>
      </c>
      <c r="K1387" s="87">
        <f t="shared" si="53"/>
        <v>0</v>
      </c>
      <c r="L1387" s="85"/>
      <c r="M1387" s="85"/>
      <c r="N1387" s="85"/>
      <c r="O1387" s="109"/>
      <c r="P1387" s="88" t="str">
        <f>IF(D:D&gt;800000000,_xlfn.XLOOKUP(B:B,DROPLIST!G:G,DROPLIST!H:H)&amp;RIGHT(C1387,3)&amp;"-"&amp;RIGHT(D1387,5),_xlfn.XLOOKUP(B:B,DROPLIST!G:G,DROPLIST!H:H)&amp;RIGHT(C1387,3)&amp;"-"&amp;_xlfn.XLOOKUP(D:D,Tabela2[SAP Code],Tabela2[Coluna1]))</f>
        <v>-</v>
      </c>
      <c r="Q1387" s="88" t="e">
        <f>_xlfn.XLOOKUP(B:B,DROPLIST!G:G,DROPLIST!H:H) &amp; RIGHT(C1387,3) &amp; "-" &amp; RIGHT(D1387,5) &amp; "-" &amp; IFERROR(LEFT(#REF!, FIND(" ",#REF!)-1),#REF!) &amp; "-" &amp; _xlfn.XLOOKUP(L:L,DROPLIST!D:D,DROPLIST!E:E)</f>
        <v>#REF!</v>
      </c>
      <c r="R1387" s="88" t="str">
        <f>IF(N:N&lt;&gt;"APROVADO","N/A",IF(IFERROR(_xlfn.XLOOKUP(P:P,PROJETOS!A:A,PROJETOS!A:A),"INSERIR ID DE PROJETO")="INSERIR ID DE PROJETO","INSERIR ID DE PROJETO","PROJETO INSERIDO"))</f>
        <v>N/A</v>
      </c>
    </row>
    <row r="1388" spans="1:18" ht="20.100000000000001" customHeight="1" thickTop="1" thickBot="1" x14ac:dyDescent="0.3">
      <c r="A1388" s="109"/>
      <c r="B1388" s="84"/>
      <c r="C1388" s="84"/>
      <c r="D1388" s="115"/>
      <c r="E1388" s="132" cm="1">
        <f t="array" ref="E1388">_xlfn.XLOOKUP(D1388,Tabela2[[#All],[SAP Code]],Tabela2[[#All],[Supplier Name]])</f>
        <v>0</v>
      </c>
      <c r="F1388" s="85"/>
      <c r="G1388" s="120">
        <v>0</v>
      </c>
      <c r="H1388" s="86"/>
      <c r="I1388" s="86">
        <v>0</v>
      </c>
      <c r="J1388" s="87">
        <f t="shared" si="52"/>
        <v>0</v>
      </c>
      <c r="K1388" s="87">
        <f t="shared" si="53"/>
        <v>0</v>
      </c>
      <c r="L1388" s="85"/>
      <c r="M1388" s="85"/>
      <c r="N1388" s="85"/>
      <c r="O1388" s="109"/>
      <c r="P1388" s="88" t="str">
        <f>IF(D:D&gt;800000000,_xlfn.XLOOKUP(B:B,DROPLIST!G:G,DROPLIST!H:H)&amp;RIGHT(C1388,3)&amp;"-"&amp;RIGHT(D1388,5),_xlfn.XLOOKUP(B:B,DROPLIST!G:G,DROPLIST!H:H)&amp;RIGHT(C1388,3)&amp;"-"&amp;_xlfn.XLOOKUP(D:D,Tabela2[SAP Code],Tabela2[Coluna1]))</f>
        <v>-</v>
      </c>
      <c r="Q1388" s="88" t="e">
        <f>_xlfn.XLOOKUP(B:B,DROPLIST!G:G,DROPLIST!H:H) &amp; RIGHT(C1388,3) &amp; "-" &amp; RIGHT(D1388,5) &amp; "-" &amp; IFERROR(LEFT(#REF!, FIND(" ",#REF!)-1),#REF!) &amp; "-" &amp; _xlfn.XLOOKUP(L:L,DROPLIST!D:D,DROPLIST!E:E)</f>
        <v>#REF!</v>
      </c>
      <c r="R1388" s="88" t="str">
        <f>IF(N:N&lt;&gt;"APROVADO","N/A",IF(IFERROR(_xlfn.XLOOKUP(P:P,PROJETOS!A:A,PROJETOS!A:A),"INSERIR ID DE PROJETO")="INSERIR ID DE PROJETO","INSERIR ID DE PROJETO","PROJETO INSERIDO"))</f>
        <v>N/A</v>
      </c>
    </row>
    <row r="1389" spans="1:18" ht="20.100000000000001" customHeight="1" thickTop="1" thickBot="1" x14ac:dyDescent="0.3">
      <c r="A1389" s="109"/>
      <c r="B1389" s="84"/>
      <c r="C1389" s="84"/>
      <c r="D1389" s="115"/>
      <c r="E1389" s="132" cm="1">
        <f t="array" ref="E1389">_xlfn.XLOOKUP(D1389,Tabela2[[#All],[SAP Code]],Tabela2[[#All],[Supplier Name]])</f>
        <v>0</v>
      </c>
      <c r="F1389" s="85"/>
      <c r="G1389" s="120">
        <v>0</v>
      </c>
      <c r="H1389" s="86"/>
      <c r="I1389" s="86">
        <v>0</v>
      </c>
      <c r="J1389" s="87">
        <f t="shared" si="52"/>
        <v>0</v>
      </c>
      <c r="K1389" s="87">
        <f t="shared" si="53"/>
        <v>0</v>
      </c>
      <c r="L1389" s="85"/>
      <c r="M1389" s="85"/>
      <c r="N1389" s="85"/>
      <c r="O1389" s="109"/>
      <c r="P1389" s="88" t="str">
        <f>IF(D:D&gt;800000000,_xlfn.XLOOKUP(B:B,DROPLIST!G:G,DROPLIST!H:H)&amp;RIGHT(C1389,3)&amp;"-"&amp;RIGHT(D1389,5),_xlfn.XLOOKUP(B:B,DROPLIST!G:G,DROPLIST!H:H)&amp;RIGHT(C1389,3)&amp;"-"&amp;_xlfn.XLOOKUP(D:D,Tabela2[SAP Code],Tabela2[Coluna1]))</f>
        <v>-</v>
      </c>
      <c r="Q1389" s="88" t="e">
        <f>_xlfn.XLOOKUP(B:B,DROPLIST!G:G,DROPLIST!H:H) &amp; RIGHT(C1389,3) &amp; "-" &amp; RIGHT(D1389,5) &amp; "-" &amp; IFERROR(LEFT(#REF!, FIND(" ",#REF!)-1),#REF!) &amp; "-" &amp; _xlfn.XLOOKUP(L:L,DROPLIST!D:D,DROPLIST!E:E)</f>
        <v>#REF!</v>
      </c>
      <c r="R1389" s="88" t="str">
        <f>IF(N:N&lt;&gt;"APROVADO","N/A",IF(IFERROR(_xlfn.XLOOKUP(P:P,PROJETOS!A:A,PROJETOS!A:A),"INSERIR ID DE PROJETO")="INSERIR ID DE PROJETO","INSERIR ID DE PROJETO","PROJETO INSERIDO"))</f>
        <v>N/A</v>
      </c>
    </row>
    <row r="1390" spans="1:18" ht="20.100000000000001" customHeight="1" thickTop="1" thickBot="1" x14ac:dyDescent="0.3">
      <c r="A1390" s="109"/>
      <c r="B1390" s="84"/>
      <c r="C1390" s="84"/>
      <c r="D1390" s="115"/>
      <c r="E1390" s="132" cm="1">
        <f t="array" ref="E1390">_xlfn.XLOOKUP(D1390,Tabela2[[#All],[SAP Code]],Tabela2[[#All],[Supplier Name]])</f>
        <v>0</v>
      </c>
      <c r="F1390" s="85"/>
      <c r="G1390" s="120">
        <v>0</v>
      </c>
      <c r="H1390" s="86"/>
      <c r="I1390" s="86">
        <v>0</v>
      </c>
      <c r="J1390" s="87">
        <f t="shared" si="52"/>
        <v>0</v>
      </c>
      <c r="K1390" s="87">
        <f t="shared" si="53"/>
        <v>0</v>
      </c>
      <c r="L1390" s="85"/>
      <c r="M1390" s="85"/>
      <c r="N1390" s="85"/>
      <c r="O1390" s="109"/>
      <c r="P1390" s="88" t="str">
        <f>IF(D:D&gt;800000000,_xlfn.XLOOKUP(B:B,DROPLIST!G:G,DROPLIST!H:H)&amp;RIGHT(C1390,3)&amp;"-"&amp;RIGHT(D1390,5),_xlfn.XLOOKUP(B:B,DROPLIST!G:G,DROPLIST!H:H)&amp;RIGHT(C1390,3)&amp;"-"&amp;_xlfn.XLOOKUP(D:D,Tabela2[SAP Code],Tabela2[Coluna1]))</f>
        <v>-</v>
      </c>
      <c r="Q1390" s="88" t="e">
        <f>_xlfn.XLOOKUP(B:B,DROPLIST!G:G,DROPLIST!H:H) &amp; RIGHT(C1390,3) &amp; "-" &amp; RIGHT(D1390,5) &amp; "-" &amp; IFERROR(LEFT(#REF!, FIND(" ",#REF!)-1),#REF!) &amp; "-" &amp; _xlfn.XLOOKUP(L:L,DROPLIST!D:D,DROPLIST!E:E)</f>
        <v>#REF!</v>
      </c>
      <c r="R1390" s="88" t="str">
        <f>IF(N:N&lt;&gt;"APROVADO","N/A",IF(IFERROR(_xlfn.XLOOKUP(P:P,PROJETOS!A:A,PROJETOS!A:A),"INSERIR ID DE PROJETO")="INSERIR ID DE PROJETO","INSERIR ID DE PROJETO","PROJETO INSERIDO"))</f>
        <v>N/A</v>
      </c>
    </row>
    <row r="1391" spans="1:18" ht="20.100000000000001" customHeight="1" thickTop="1" thickBot="1" x14ac:dyDescent="0.3">
      <c r="A1391" s="109"/>
      <c r="B1391" s="84"/>
      <c r="C1391" s="84"/>
      <c r="D1391" s="115"/>
      <c r="E1391" s="132" cm="1">
        <f t="array" ref="E1391">_xlfn.XLOOKUP(D1391,Tabela2[[#All],[SAP Code]],Tabela2[[#All],[Supplier Name]])</f>
        <v>0</v>
      </c>
      <c r="F1391" s="85"/>
      <c r="G1391" s="120">
        <v>0</v>
      </c>
      <c r="H1391" s="86"/>
      <c r="I1391" s="86">
        <v>0</v>
      </c>
      <c r="J1391" s="87">
        <f t="shared" si="52"/>
        <v>0</v>
      </c>
      <c r="K1391" s="87">
        <f t="shared" si="53"/>
        <v>0</v>
      </c>
      <c r="L1391" s="85"/>
      <c r="M1391" s="85"/>
      <c r="N1391" s="85"/>
      <c r="O1391" s="109"/>
      <c r="P1391" s="88" t="str">
        <f>IF(D:D&gt;800000000,_xlfn.XLOOKUP(B:B,DROPLIST!G:G,DROPLIST!H:H)&amp;RIGHT(C1391,3)&amp;"-"&amp;RIGHT(D1391,5),_xlfn.XLOOKUP(B:B,DROPLIST!G:G,DROPLIST!H:H)&amp;RIGHT(C1391,3)&amp;"-"&amp;_xlfn.XLOOKUP(D:D,Tabela2[SAP Code],Tabela2[Coluna1]))</f>
        <v>-</v>
      </c>
      <c r="Q1391" s="88" t="e">
        <f>_xlfn.XLOOKUP(B:B,DROPLIST!G:G,DROPLIST!H:H) &amp; RIGHT(C1391,3) &amp; "-" &amp; RIGHT(D1391,5) &amp; "-" &amp; IFERROR(LEFT(#REF!, FIND(" ",#REF!)-1),#REF!) &amp; "-" &amp; _xlfn.XLOOKUP(L:L,DROPLIST!D:D,DROPLIST!E:E)</f>
        <v>#REF!</v>
      </c>
      <c r="R1391" s="88" t="str">
        <f>IF(N:N&lt;&gt;"APROVADO","N/A",IF(IFERROR(_xlfn.XLOOKUP(P:P,PROJETOS!A:A,PROJETOS!A:A),"INSERIR ID DE PROJETO")="INSERIR ID DE PROJETO","INSERIR ID DE PROJETO","PROJETO INSERIDO"))</f>
        <v>N/A</v>
      </c>
    </row>
    <row r="1392" spans="1:18" ht="20.100000000000001" customHeight="1" thickTop="1" thickBot="1" x14ac:dyDescent="0.3">
      <c r="A1392" s="109"/>
      <c r="B1392" s="84"/>
      <c r="C1392" s="84"/>
      <c r="D1392" s="115"/>
      <c r="E1392" s="132" cm="1">
        <f t="array" ref="E1392">_xlfn.XLOOKUP(D1392,Tabela2[[#All],[SAP Code]],Tabela2[[#All],[Supplier Name]])</f>
        <v>0</v>
      </c>
      <c r="F1392" s="85"/>
      <c r="G1392" s="120">
        <v>0</v>
      </c>
      <c r="H1392" s="86"/>
      <c r="I1392" s="86">
        <v>0</v>
      </c>
      <c r="J1392" s="87">
        <f t="shared" si="52"/>
        <v>0</v>
      </c>
      <c r="K1392" s="87">
        <f t="shared" si="53"/>
        <v>0</v>
      </c>
      <c r="L1392" s="85"/>
      <c r="M1392" s="85"/>
      <c r="N1392" s="85"/>
      <c r="O1392" s="109"/>
      <c r="P1392" s="88" t="str">
        <f>IF(D:D&gt;800000000,_xlfn.XLOOKUP(B:B,DROPLIST!G:G,DROPLIST!H:H)&amp;RIGHT(C1392,3)&amp;"-"&amp;RIGHT(D1392,5),_xlfn.XLOOKUP(B:B,DROPLIST!G:G,DROPLIST!H:H)&amp;RIGHT(C1392,3)&amp;"-"&amp;_xlfn.XLOOKUP(D:D,Tabela2[SAP Code],Tabela2[Coluna1]))</f>
        <v>-</v>
      </c>
      <c r="Q1392" s="88" t="e">
        <f>_xlfn.XLOOKUP(B:B,DROPLIST!G:G,DROPLIST!H:H) &amp; RIGHT(C1392,3) &amp; "-" &amp; RIGHT(D1392,5) &amp; "-" &amp; IFERROR(LEFT(#REF!, FIND(" ",#REF!)-1),#REF!) &amp; "-" &amp; _xlfn.XLOOKUP(L:L,DROPLIST!D:D,DROPLIST!E:E)</f>
        <v>#REF!</v>
      </c>
      <c r="R1392" s="88" t="str">
        <f>IF(N:N&lt;&gt;"APROVADO","N/A",IF(IFERROR(_xlfn.XLOOKUP(P:P,PROJETOS!A:A,PROJETOS!A:A),"INSERIR ID DE PROJETO")="INSERIR ID DE PROJETO","INSERIR ID DE PROJETO","PROJETO INSERIDO"))</f>
        <v>N/A</v>
      </c>
    </row>
    <row r="1393" spans="1:18" ht="20.100000000000001" customHeight="1" thickTop="1" thickBot="1" x14ac:dyDescent="0.3">
      <c r="A1393" s="109"/>
      <c r="B1393" s="84"/>
      <c r="C1393" s="84"/>
      <c r="D1393" s="115"/>
      <c r="E1393" s="132" cm="1">
        <f t="array" ref="E1393">_xlfn.XLOOKUP(D1393,Tabela2[[#All],[SAP Code]],Tabela2[[#All],[Supplier Name]])</f>
        <v>0</v>
      </c>
      <c r="F1393" s="85"/>
      <c r="G1393" s="120">
        <v>0</v>
      </c>
      <c r="H1393" s="86"/>
      <c r="I1393" s="86">
        <v>0</v>
      </c>
      <c r="J1393" s="87">
        <f t="shared" si="52"/>
        <v>0</v>
      </c>
      <c r="K1393" s="87">
        <f t="shared" si="53"/>
        <v>0</v>
      </c>
      <c r="L1393" s="85"/>
      <c r="M1393" s="85"/>
      <c r="N1393" s="85"/>
      <c r="O1393" s="109"/>
      <c r="P1393" s="88" t="str">
        <f>IF(D:D&gt;800000000,_xlfn.XLOOKUP(B:B,DROPLIST!G:G,DROPLIST!H:H)&amp;RIGHT(C1393,3)&amp;"-"&amp;RIGHT(D1393,5),_xlfn.XLOOKUP(B:B,DROPLIST!G:G,DROPLIST!H:H)&amp;RIGHT(C1393,3)&amp;"-"&amp;_xlfn.XLOOKUP(D:D,Tabela2[SAP Code],Tabela2[Coluna1]))</f>
        <v>-</v>
      </c>
      <c r="Q1393" s="88" t="e">
        <f>_xlfn.XLOOKUP(B:B,DROPLIST!G:G,DROPLIST!H:H) &amp; RIGHT(C1393,3) &amp; "-" &amp; RIGHT(D1393,5) &amp; "-" &amp; IFERROR(LEFT(#REF!, FIND(" ",#REF!)-1),#REF!) &amp; "-" &amp; _xlfn.XLOOKUP(L:L,DROPLIST!D:D,DROPLIST!E:E)</f>
        <v>#REF!</v>
      </c>
      <c r="R1393" s="88" t="str">
        <f>IF(N:N&lt;&gt;"APROVADO","N/A",IF(IFERROR(_xlfn.XLOOKUP(P:P,PROJETOS!A:A,PROJETOS!A:A),"INSERIR ID DE PROJETO")="INSERIR ID DE PROJETO","INSERIR ID DE PROJETO","PROJETO INSERIDO"))</f>
        <v>N/A</v>
      </c>
    </row>
    <row r="1394" spans="1:18" ht="20.100000000000001" customHeight="1" thickTop="1" thickBot="1" x14ac:dyDescent="0.3">
      <c r="A1394" s="109"/>
      <c r="B1394" s="84"/>
      <c r="C1394" s="84"/>
      <c r="D1394" s="115"/>
      <c r="E1394" s="132" cm="1">
        <f t="array" ref="E1394">_xlfn.XLOOKUP(D1394,Tabela2[[#All],[SAP Code]],Tabela2[[#All],[Supplier Name]])</f>
        <v>0</v>
      </c>
      <c r="F1394" s="85"/>
      <c r="G1394" s="120">
        <v>0</v>
      </c>
      <c r="H1394" s="86"/>
      <c r="I1394" s="86">
        <v>0</v>
      </c>
      <c r="J1394" s="87">
        <f t="shared" si="52"/>
        <v>0</v>
      </c>
      <c r="K1394" s="87">
        <f t="shared" si="53"/>
        <v>0</v>
      </c>
      <c r="L1394" s="85"/>
      <c r="M1394" s="85"/>
      <c r="N1394" s="85"/>
      <c r="O1394" s="109"/>
      <c r="P1394" s="88" t="str">
        <f>IF(D:D&gt;800000000,_xlfn.XLOOKUP(B:B,DROPLIST!G:G,DROPLIST!H:H)&amp;RIGHT(C1394,3)&amp;"-"&amp;RIGHT(D1394,5),_xlfn.XLOOKUP(B:B,DROPLIST!G:G,DROPLIST!H:H)&amp;RIGHT(C1394,3)&amp;"-"&amp;_xlfn.XLOOKUP(D:D,Tabela2[SAP Code],Tabela2[Coluna1]))</f>
        <v>-</v>
      </c>
      <c r="Q1394" s="88" t="e">
        <f>_xlfn.XLOOKUP(B:B,DROPLIST!G:G,DROPLIST!H:H) &amp; RIGHT(C1394,3) &amp; "-" &amp; RIGHT(D1394,5) &amp; "-" &amp; IFERROR(LEFT(#REF!, FIND(" ",#REF!)-1),#REF!) &amp; "-" &amp; _xlfn.XLOOKUP(L:L,DROPLIST!D:D,DROPLIST!E:E)</f>
        <v>#REF!</v>
      </c>
      <c r="R1394" s="88" t="str">
        <f>IF(N:N&lt;&gt;"APROVADO","N/A",IF(IFERROR(_xlfn.XLOOKUP(P:P,PROJETOS!A:A,PROJETOS!A:A),"INSERIR ID DE PROJETO")="INSERIR ID DE PROJETO","INSERIR ID DE PROJETO","PROJETO INSERIDO"))</f>
        <v>N/A</v>
      </c>
    </row>
    <row r="1395" spans="1:18" ht="20.100000000000001" customHeight="1" thickTop="1" thickBot="1" x14ac:dyDescent="0.3">
      <c r="A1395" s="109"/>
      <c r="B1395" s="84"/>
      <c r="C1395" s="84"/>
      <c r="D1395" s="115"/>
      <c r="E1395" s="132" cm="1">
        <f t="array" ref="E1395">_xlfn.XLOOKUP(D1395,Tabela2[[#All],[SAP Code]],Tabela2[[#All],[Supplier Name]])</f>
        <v>0</v>
      </c>
      <c r="F1395" s="85"/>
      <c r="G1395" s="120">
        <v>0</v>
      </c>
      <c r="H1395" s="86"/>
      <c r="I1395" s="86">
        <v>0</v>
      </c>
      <c r="J1395" s="87">
        <f t="shared" si="52"/>
        <v>0</v>
      </c>
      <c r="K1395" s="87">
        <f t="shared" si="53"/>
        <v>0</v>
      </c>
      <c r="L1395" s="85"/>
      <c r="M1395" s="85"/>
      <c r="N1395" s="85"/>
      <c r="O1395" s="109"/>
      <c r="P1395" s="88" t="str">
        <f>IF(D:D&gt;800000000,_xlfn.XLOOKUP(B:B,DROPLIST!G:G,DROPLIST!H:H)&amp;RIGHT(C1395,3)&amp;"-"&amp;RIGHT(D1395,5),_xlfn.XLOOKUP(B:B,DROPLIST!G:G,DROPLIST!H:H)&amp;RIGHT(C1395,3)&amp;"-"&amp;_xlfn.XLOOKUP(D:D,Tabela2[SAP Code],Tabela2[Coluna1]))</f>
        <v>-</v>
      </c>
      <c r="Q1395" s="88" t="e">
        <f>_xlfn.XLOOKUP(B:B,DROPLIST!G:G,DROPLIST!H:H) &amp; RIGHT(C1395,3) &amp; "-" &amp; RIGHT(D1395,5) &amp; "-" &amp; IFERROR(LEFT(#REF!, FIND(" ",#REF!)-1),#REF!) &amp; "-" &amp; _xlfn.XLOOKUP(L:L,DROPLIST!D:D,DROPLIST!E:E)</f>
        <v>#REF!</v>
      </c>
      <c r="R1395" s="88" t="str">
        <f>IF(N:N&lt;&gt;"APROVADO","N/A",IF(IFERROR(_xlfn.XLOOKUP(P:P,PROJETOS!A:A,PROJETOS!A:A),"INSERIR ID DE PROJETO")="INSERIR ID DE PROJETO","INSERIR ID DE PROJETO","PROJETO INSERIDO"))</f>
        <v>N/A</v>
      </c>
    </row>
    <row r="1396" spans="1:18" ht="20.100000000000001" customHeight="1" thickTop="1" thickBot="1" x14ac:dyDescent="0.3">
      <c r="A1396" s="109"/>
      <c r="B1396" s="84"/>
      <c r="C1396" s="84"/>
      <c r="D1396" s="115"/>
      <c r="E1396" s="132" cm="1">
        <f t="array" ref="E1396">_xlfn.XLOOKUP(D1396,Tabela2[[#All],[SAP Code]],Tabela2[[#All],[Supplier Name]])</f>
        <v>0</v>
      </c>
      <c r="F1396" s="85"/>
      <c r="G1396" s="120">
        <v>0</v>
      </c>
      <c r="H1396" s="86"/>
      <c r="I1396" s="86">
        <v>0</v>
      </c>
      <c r="J1396" s="87">
        <f t="shared" si="52"/>
        <v>0</v>
      </c>
      <c r="K1396" s="87">
        <f t="shared" si="53"/>
        <v>0</v>
      </c>
      <c r="L1396" s="85"/>
      <c r="M1396" s="85"/>
      <c r="N1396" s="85"/>
      <c r="O1396" s="109"/>
      <c r="P1396" s="88" t="str">
        <f>IF(D:D&gt;800000000,_xlfn.XLOOKUP(B:B,DROPLIST!G:G,DROPLIST!H:H)&amp;RIGHT(C1396,3)&amp;"-"&amp;RIGHT(D1396,5),_xlfn.XLOOKUP(B:B,DROPLIST!G:G,DROPLIST!H:H)&amp;RIGHT(C1396,3)&amp;"-"&amp;_xlfn.XLOOKUP(D:D,Tabela2[SAP Code],Tabela2[Coluna1]))</f>
        <v>-</v>
      </c>
      <c r="Q1396" s="88" t="e">
        <f>_xlfn.XLOOKUP(B:B,DROPLIST!G:G,DROPLIST!H:H) &amp; RIGHT(C1396,3) &amp; "-" &amp; RIGHT(D1396,5) &amp; "-" &amp; IFERROR(LEFT(#REF!, FIND(" ",#REF!)-1),#REF!) &amp; "-" &amp; _xlfn.XLOOKUP(L:L,DROPLIST!D:D,DROPLIST!E:E)</f>
        <v>#REF!</v>
      </c>
      <c r="R1396" s="88" t="str">
        <f>IF(N:N&lt;&gt;"APROVADO","N/A",IF(IFERROR(_xlfn.XLOOKUP(P:P,PROJETOS!A:A,PROJETOS!A:A),"INSERIR ID DE PROJETO")="INSERIR ID DE PROJETO","INSERIR ID DE PROJETO","PROJETO INSERIDO"))</f>
        <v>N/A</v>
      </c>
    </row>
    <row r="1397" spans="1:18" ht="20.100000000000001" customHeight="1" thickTop="1" thickBot="1" x14ac:dyDescent="0.3">
      <c r="A1397" s="109"/>
      <c r="B1397" s="84"/>
      <c r="C1397" s="84"/>
      <c r="D1397" s="115"/>
      <c r="E1397" s="132" cm="1">
        <f t="array" ref="E1397">_xlfn.XLOOKUP(D1397,Tabela2[[#All],[SAP Code]],Tabela2[[#All],[Supplier Name]])</f>
        <v>0</v>
      </c>
      <c r="F1397" s="85"/>
      <c r="G1397" s="120">
        <v>0</v>
      </c>
      <c r="H1397" s="86"/>
      <c r="I1397" s="86">
        <v>0</v>
      </c>
      <c r="J1397" s="87">
        <f t="shared" si="52"/>
        <v>0</v>
      </c>
      <c r="K1397" s="87">
        <f t="shared" si="53"/>
        <v>0</v>
      </c>
      <c r="L1397" s="85"/>
      <c r="M1397" s="85"/>
      <c r="N1397" s="85"/>
      <c r="O1397" s="109"/>
      <c r="P1397" s="88" t="str">
        <f>IF(D:D&gt;800000000,_xlfn.XLOOKUP(B:B,DROPLIST!G:G,DROPLIST!H:H)&amp;RIGHT(C1397,3)&amp;"-"&amp;RIGHT(D1397,5),_xlfn.XLOOKUP(B:B,DROPLIST!G:G,DROPLIST!H:H)&amp;RIGHT(C1397,3)&amp;"-"&amp;_xlfn.XLOOKUP(D:D,Tabela2[SAP Code],Tabela2[Coluna1]))</f>
        <v>-</v>
      </c>
      <c r="Q1397" s="88" t="e">
        <f>_xlfn.XLOOKUP(B:B,DROPLIST!G:G,DROPLIST!H:H) &amp; RIGHT(C1397,3) &amp; "-" &amp; RIGHT(D1397,5) &amp; "-" &amp; IFERROR(LEFT(#REF!, FIND(" ",#REF!)-1),#REF!) &amp; "-" &amp; _xlfn.XLOOKUP(L:L,DROPLIST!D:D,DROPLIST!E:E)</f>
        <v>#REF!</v>
      </c>
      <c r="R1397" s="88" t="str">
        <f>IF(N:N&lt;&gt;"APROVADO","N/A",IF(IFERROR(_xlfn.XLOOKUP(P:P,PROJETOS!A:A,PROJETOS!A:A),"INSERIR ID DE PROJETO")="INSERIR ID DE PROJETO","INSERIR ID DE PROJETO","PROJETO INSERIDO"))</f>
        <v>N/A</v>
      </c>
    </row>
    <row r="1398" spans="1:18" ht="20.100000000000001" customHeight="1" thickTop="1" thickBot="1" x14ac:dyDescent="0.3">
      <c r="A1398" s="109"/>
      <c r="B1398" s="84"/>
      <c r="C1398" s="84"/>
      <c r="D1398" s="115"/>
      <c r="E1398" s="132" cm="1">
        <f t="array" ref="E1398">_xlfn.XLOOKUP(D1398,Tabela2[[#All],[SAP Code]],Tabela2[[#All],[Supplier Name]])</f>
        <v>0</v>
      </c>
      <c r="F1398" s="85"/>
      <c r="G1398" s="120">
        <v>0</v>
      </c>
      <c r="H1398" s="86"/>
      <c r="I1398" s="86">
        <v>0</v>
      </c>
      <c r="J1398" s="87">
        <f t="shared" si="52"/>
        <v>0</v>
      </c>
      <c r="K1398" s="87">
        <f t="shared" si="53"/>
        <v>0</v>
      </c>
      <c r="L1398" s="85"/>
      <c r="M1398" s="85"/>
      <c r="N1398" s="85"/>
      <c r="O1398" s="109"/>
      <c r="P1398" s="88" t="str">
        <f>IF(D:D&gt;800000000,_xlfn.XLOOKUP(B:B,DROPLIST!G:G,DROPLIST!H:H)&amp;RIGHT(C1398,3)&amp;"-"&amp;RIGHT(D1398,5),_xlfn.XLOOKUP(B:B,DROPLIST!G:G,DROPLIST!H:H)&amp;RIGHT(C1398,3)&amp;"-"&amp;_xlfn.XLOOKUP(D:D,Tabela2[SAP Code],Tabela2[Coluna1]))</f>
        <v>-</v>
      </c>
      <c r="Q1398" s="88" t="e">
        <f>_xlfn.XLOOKUP(B:B,DROPLIST!G:G,DROPLIST!H:H) &amp; RIGHT(C1398,3) &amp; "-" &amp; RIGHT(D1398,5) &amp; "-" &amp; IFERROR(LEFT(#REF!, FIND(" ",#REF!)-1),#REF!) &amp; "-" &amp; _xlfn.XLOOKUP(L:L,DROPLIST!D:D,DROPLIST!E:E)</f>
        <v>#REF!</v>
      </c>
      <c r="R1398" s="88" t="str">
        <f>IF(N:N&lt;&gt;"APROVADO","N/A",IF(IFERROR(_xlfn.XLOOKUP(P:P,PROJETOS!A:A,PROJETOS!A:A),"INSERIR ID DE PROJETO")="INSERIR ID DE PROJETO","INSERIR ID DE PROJETO","PROJETO INSERIDO"))</f>
        <v>N/A</v>
      </c>
    </row>
    <row r="1399" spans="1:18" ht="20.100000000000001" customHeight="1" thickTop="1" thickBot="1" x14ac:dyDescent="0.3">
      <c r="A1399" s="109"/>
      <c r="B1399" s="84"/>
      <c r="C1399" s="84"/>
      <c r="D1399" s="115"/>
      <c r="E1399" s="132" cm="1">
        <f t="array" ref="E1399">_xlfn.XLOOKUP(D1399,Tabela2[[#All],[SAP Code]],Tabela2[[#All],[Supplier Name]])</f>
        <v>0</v>
      </c>
      <c r="F1399" s="85"/>
      <c r="G1399" s="120">
        <v>0</v>
      </c>
      <c r="H1399" s="86"/>
      <c r="I1399" s="86">
        <v>0</v>
      </c>
      <c r="J1399" s="87">
        <f t="shared" si="52"/>
        <v>0</v>
      </c>
      <c r="K1399" s="87">
        <f t="shared" si="53"/>
        <v>0</v>
      </c>
      <c r="L1399" s="85"/>
      <c r="M1399" s="85"/>
      <c r="N1399" s="85"/>
      <c r="O1399" s="109"/>
      <c r="P1399" s="88" t="str">
        <f>IF(D:D&gt;800000000,_xlfn.XLOOKUP(B:B,DROPLIST!G:G,DROPLIST!H:H)&amp;RIGHT(C1399,3)&amp;"-"&amp;RIGHT(D1399,5),_xlfn.XLOOKUP(B:B,DROPLIST!G:G,DROPLIST!H:H)&amp;RIGHT(C1399,3)&amp;"-"&amp;_xlfn.XLOOKUP(D:D,Tabela2[SAP Code],Tabela2[Coluna1]))</f>
        <v>-</v>
      </c>
      <c r="Q1399" s="88" t="e">
        <f>_xlfn.XLOOKUP(B:B,DROPLIST!G:G,DROPLIST!H:H) &amp; RIGHT(C1399,3) &amp; "-" &amp; RIGHT(D1399,5) &amp; "-" &amp; IFERROR(LEFT(#REF!, FIND(" ",#REF!)-1),#REF!) &amp; "-" &amp; _xlfn.XLOOKUP(L:L,DROPLIST!D:D,DROPLIST!E:E)</f>
        <v>#REF!</v>
      </c>
      <c r="R1399" s="88" t="str">
        <f>IF(N:N&lt;&gt;"APROVADO","N/A",IF(IFERROR(_xlfn.XLOOKUP(P:P,PROJETOS!A:A,PROJETOS!A:A),"INSERIR ID DE PROJETO")="INSERIR ID DE PROJETO","INSERIR ID DE PROJETO","PROJETO INSERIDO"))</f>
        <v>N/A</v>
      </c>
    </row>
    <row r="1400" spans="1:18" ht="20.100000000000001" customHeight="1" thickTop="1" thickBot="1" x14ac:dyDescent="0.3">
      <c r="A1400" s="109"/>
      <c r="B1400" s="84"/>
      <c r="C1400" s="84"/>
      <c r="D1400" s="115"/>
      <c r="E1400" s="132" cm="1">
        <f t="array" ref="E1400">_xlfn.XLOOKUP(D1400,Tabela2[[#All],[SAP Code]],Tabela2[[#All],[Supplier Name]])</f>
        <v>0</v>
      </c>
      <c r="F1400" s="85"/>
      <c r="G1400" s="120">
        <v>0</v>
      </c>
      <c r="H1400" s="86"/>
      <c r="I1400" s="86">
        <v>0</v>
      </c>
      <c r="J1400" s="87">
        <f t="shared" si="52"/>
        <v>0</v>
      </c>
      <c r="K1400" s="87">
        <f t="shared" si="53"/>
        <v>0</v>
      </c>
      <c r="L1400" s="85"/>
      <c r="M1400" s="85"/>
      <c r="N1400" s="85"/>
      <c r="O1400" s="109"/>
      <c r="P1400" s="88" t="str">
        <f>IF(D:D&gt;800000000,_xlfn.XLOOKUP(B:B,DROPLIST!G:G,DROPLIST!H:H)&amp;RIGHT(C1400,3)&amp;"-"&amp;RIGHT(D1400,5),_xlfn.XLOOKUP(B:B,DROPLIST!G:G,DROPLIST!H:H)&amp;RIGHT(C1400,3)&amp;"-"&amp;_xlfn.XLOOKUP(D:D,Tabela2[SAP Code],Tabela2[Coluna1]))</f>
        <v>-</v>
      </c>
      <c r="Q1400" s="88" t="e">
        <f>_xlfn.XLOOKUP(B:B,DROPLIST!G:G,DROPLIST!H:H) &amp; RIGHT(C1400,3) &amp; "-" &amp; RIGHT(D1400,5) &amp; "-" &amp; IFERROR(LEFT(#REF!, FIND(" ",#REF!)-1),#REF!) &amp; "-" &amp; _xlfn.XLOOKUP(L:L,DROPLIST!D:D,DROPLIST!E:E)</f>
        <v>#REF!</v>
      </c>
      <c r="R1400" s="88" t="str">
        <f>IF(N:N&lt;&gt;"APROVADO","N/A",IF(IFERROR(_xlfn.XLOOKUP(P:P,PROJETOS!A:A,PROJETOS!A:A),"INSERIR ID DE PROJETO")="INSERIR ID DE PROJETO","INSERIR ID DE PROJETO","PROJETO INSERIDO"))</f>
        <v>N/A</v>
      </c>
    </row>
    <row r="1401" spans="1:18" ht="20.100000000000001" customHeight="1" thickTop="1" thickBot="1" x14ac:dyDescent="0.3">
      <c r="A1401" s="109"/>
      <c r="B1401" s="84"/>
      <c r="C1401" s="84"/>
      <c r="D1401" s="115"/>
      <c r="E1401" s="132" cm="1">
        <f t="array" ref="E1401">_xlfn.XLOOKUP(D1401,Tabela2[[#All],[SAP Code]],Tabela2[[#All],[Supplier Name]])</f>
        <v>0</v>
      </c>
      <c r="F1401" s="85"/>
      <c r="G1401" s="120">
        <v>0</v>
      </c>
      <c r="H1401" s="86"/>
      <c r="I1401" s="86">
        <v>0</v>
      </c>
      <c r="J1401" s="87">
        <f t="shared" si="52"/>
        <v>0</v>
      </c>
      <c r="K1401" s="87">
        <f t="shared" si="53"/>
        <v>0</v>
      </c>
      <c r="L1401" s="85"/>
      <c r="M1401" s="85"/>
      <c r="N1401" s="85"/>
      <c r="O1401" s="109"/>
      <c r="P1401" s="88" t="str">
        <f>IF(D:D&gt;800000000,_xlfn.XLOOKUP(B:B,DROPLIST!G:G,DROPLIST!H:H)&amp;RIGHT(C1401,3)&amp;"-"&amp;RIGHT(D1401,5),_xlfn.XLOOKUP(B:B,DROPLIST!G:G,DROPLIST!H:H)&amp;RIGHT(C1401,3)&amp;"-"&amp;_xlfn.XLOOKUP(D:D,Tabela2[SAP Code],Tabela2[Coluna1]))</f>
        <v>-</v>
      </c>
      <c r="Q1401" s="88" t="e">
        <f>_xlfn.XLOOKUP(B:B,DROPLIST!G:G,DROPLIST!H:H) &amp; RIGHT(C1401,3) &amp; "-" &amp; RIGHT(D1401,5) &amp; "-" &amp; IFERROR(LEFT(#REF!, FIND(" ",#REF!)-1),#REF!) &amp; "-" &amp; _xlfn.XLOOKUP(L:L,DROPLIST!D:D,DROPLIST!E:E)</f>
        <v>#REF!</v>
      </c>
      <c r="R1401" s="88" t="str">
        <f>IF(N:N&lt;&gt;"APROVADO","N/A",IF(IFERROR(_xlfn.XLOOKUP(P:P,PROJETOS!A:A,PROJETOS!A:A),"INSERIR ID DE PROJETO")="INSERIR ID DE PROJETO","INSERIR ID DE PROJETO","PROJETO INSERIDO"))</f>
        <v>N/A</v>
      </c>
    </row>
    <row r="1402" spans="1:18" ht="20.100000000000001" customHeight="1" thickTop="1" thickBot="1" x14ac:dyDescent="0.3">
      <c r="A1402" s="109"/>
      <c r="B1402" s="84"/>
      <c r="C1402" s="84"/>
      <c r="D1402" s="115"/>
      <c r="E1402" s="132" cm="1">
        <f t="array" ref="E1402">_xlfn.XLOOKUP(D1402,Tabela2[[#All],[SAP Code]],Tabela2[[#All],[Supplier Name]])</f>
        <v>0</v>
      </c>
      <c r="F1402" s="85"/>
      <c r="G1402" s="120">
        <v>0</v>
      </c>
      <c r="H1402" s="86"/>
      <c r="I1402" s="86">
        <v>0</v>
      </c>
      <c r="J1402" s="87">
        <f t="shared" si="52"/>
        <v>0</v>
      </c>
      <c r="K1402" s="87">
        <f t="shared" si="53"/>
        <v>0</v>
      </c>
      <c r="L1402" s="85"/>
      <c r="M1402" s="85"/>
      <c r="N1402" s="85"/>
      <c r="O1402" s="109"/>
      <c r="P1402" s="88" t="str">
        <f>IF(D:D&gt;800000000,_xlfn.XLOOKUP(B:B,DROPLIST!G:G,DROPLIST!H:H)&amp;RIGHT(C1402,3)&amp;"-"&amp;RIGHT(D1402,5),_xlfn.XLOOKUP(B:B,DROPLIST!G:G,DROPLIST!H:H)&amp;RIGHT(C1402,3)&amp;"-"&amp;_xlfn.XLOOKUP(D:D,Tabela2[SAP Code],Tabela2[Coluna1]))</f>
        <v>-</v>
      </c>
      <c r="Q1402" s="88" t="e">
        <f>_xlfn.XLOOKUP(B:B,DROPLIST!G:G,DROPLIST!H:H) &amp; RIGHT(C1402,3) &amp; "-" &amp; RIGHT(D1402,5) &amp; "-" &amp; IFERROR(LEFT(#REF!, FIND(" ",#REF!)-1),#REF!) &amp; "-" &amp; _xlfn.XLOOKUP(L:L,DROPLIST!D:D,DROPLIST!E:E)</f>
        <v>#REF!</v>
      </c>
      <c r="R1402" s="88" t="str">
        <f>IF(N:N&lt;&gt;"APROVADO","N/A",IF(IFERROR(_xlfn.XLOOKUP(P:P,PROJETOS!A:A,PROJETOS!A:A),"INSERIR ID DE PROJETO")="INSERIR ID DE PROJETO","INSERIR ID DE PROJETO","PROJETO INSERIDO"))</f>
        <v>N/A</v>
      </c>
    </row>
    <row r="1403" spans="1:18" ht="20.100000000000001" customHeight="1" thickTop="1" thickBot="1" x14ac:dyDescent="0.3">
      <c r="A1403" s="109"/>
      <c r="B1403" s="84"/>
      <c r="C1403" s="84"/>
      <c r="D1403" s="115"/>
      <c r="E1403" s="132" cm="1">
        <f t="array" ref="E1403">_xlfn.XLOOKUP(D1403,Tabela2[[#All],[SAP Code]],Tabela2[[#All],[Supplier Name]])</f>
        <v>0</v>
      </c>
      <c r="F1403" s="85"/>
      <c r="G1403" s="120">
        <v>0</v>
      </c>
      <c r="H1403" s="86"/>
      <c r="I1403" s="86">
        <v>0</v>
      </c>
      <c r="J1403" s="87">
        <f t="shared" si="52"/>
        <v>0</v>
      </c>
      <c r="K1403" s="87">
        <f t="shared" si="53"/>
        <v>0</v>
      </c>
      <c r="L1403" s="85"/>
      <c r="M1403" s="85"/>
      <c r="N1403" s="85"/>
      <c r="O1403" s="109"/>
      <c r="P1403" s="88" t="str">
        <f>IF(D:D&gt;800000000,_xlfn.XLOOKUP(B:B,DROPLIST!G:G,DROPLIST!H:H)&amp;RIGHT(C1403,3)&amp;"-"&amp;RIGHT(D1403,5),_xlfn.XLOOKUP(B:B,DROPLIST!G:G,DROPLIST!H:H)&amp;RIGHT(C1403,3)&amp;"-"&amp;_xlfn.XLOOKUP(D:D,Tabela2[SAP Code],Tabela2[Coluna1]))</f>
        <v>-</v>
      </c>
      <c r="Q1403" s="88" t="e">
        <f>_xlfn.XLOOKUP(B:B,DROPLIST!G:G,DROPLIST!H:H) &amp; RIGHT(C1403,3) &amp; "-" &amp; RIGHT(D1403,5) &amp; "-" &amp; IFERROR(LEFT(#REF!, FIND(" ",#REF!)-1),#REF!) &amp; "-" &amp; _xlfn.XLOOKUP(L:L,DROPLIST!D:D,DROPLIST!E:E)</f>
        <v>#REF!</v>
      </c>
      <c r="R1403" s="88" t="str">
        <f>IF(N:N&lt;&gt;"APROVADO","N/A",IF(IFERROR(_xlfn.XLOOKUP(P:P,PROJETOS!A:A,PROJETOS!A:A),"INSERIR ID DE PROJETO")="INSERIR ID DE PROJETO","INSERIR ID DE PROJETO","PROJETO INSERIDO"))</f>
        <v>N/A</v>
      </c>
    </row>
    <row r="1404" spans="1:18" ht="20.100000000000001" customHeight="1" thickTop="1" thickBot="1" x14ac:dyDescent="0.3">
      <c r="A1404" s="109"/>
      <c r="B1404" s="84"/>
      <c r="C1404" s="84"/>
      <c r="D1404" s="115"/>
      <c r="E1404" s="132" cm="1">
        <f t="array" ref="E1404">_xlfn.XLOOKUP(D1404,Tabela2[[#All],[SAP Code]],Tabela2[[#All],[Supplier Name]])</f>
        <v>0</v>
      </c>
      <c r="F1404" s="85"/>
      <c r="G1404" s="120">
        <v>0</v>
      </c>
      <c r="H1404" s="86"/>
      <c r="I1404" s="86">
        <v>0</v>
      </c>
      <c r="J1404" s="87">
        <f t="shared" ref="J1404:J1467" si="54">H1404-I1404</f>
        <v>0</v>
      </c>
      <c r="K1404" s="87">
        <f t="shared" si="53"/>
        <v>0</v>
      </c>
      <c r="L1404" s="85"/>
      <c r="M1404" s="85"/>
      <c r="N1404" s="85"/>
      <c r="O1404" s="109"/>
      <c r="P1404" s="88" t="str">
        <f>IF(D:D&gt;800000000,_xlfn.XLOOKUP(B:B,DROPLIST!G:G,DROPLIST!H:H)&amp;RIGHT(C1404,3)&amp;"-"&amp;RIGHT(D1404,5),_xlfn.XLOOKUP(B:B,DROPLIST!G:G,DROPLIST!H:H)&amp;RIGHT(C1404,3)&amp;"-"&amp;_xlfn.XLOOKUP(D:D,Tabela2[SAP Code],Tabela2[Coluna1]))</f>
        <v>-</v>
      </c>
      <c r="Q1404" s="88" t="e">
        <f>_xlfn.XLOOKUP(B:B,DROPLIST!G:G,DROPLIST!H:H) &amp; RIGHT(C1404,3) &amp; "-" &amp; RIGHT(D1404,5) &amp; "-" &amp; IFERROR(LEFT(#REF!, FIND(" ",#REF!)-1),#REF!) &amp; "-" &amp; _xlfn.XLOOKUP(L:L,DROPLIST!D:D,DROPLIST!E:E)</f>
        <v>#REF!</v>
      </c>
      <c r="R1404" s="88" t="str">
        <f>IF(N:N&lt;&gt;"APROVADO","N/A",IF(IFERROR(_xlfn.XLOOKUP(P:P,PROJETOS!A:A,PROJETOS!A:A),"INSERIR ID DE PROJETO")="INSERIR ID DE PROJETO","INSERIR ID DE PROJETO","PROJETO INSERIDO"))</f>
        <v>N/A</v>
      </c>
    </row>
    <row r="1405" spans="1:18" ht="20.100000000000001" customHeight="1" thickTop="1" thickBot="1" x14ac:dyDescent="0.3">
      <c r="A1405" s="109"/>
      <c r="B1405" s="84"/>
      <c r="C1405" s="84"/>
      <c r="D1405" s="115"/>
      <c r="E1405" s="132" cm="1">
        <f t="array" ref="E1405">_xlfn.XLOOKUP(D1405,Tabela2[[#All],[SAP Code]],Tabela2[[#All],[Supplier Name]])</f>
        <v>0</v>
      </c>
      <c r="F1405" s="85"/>
      <c r="G1405" s="120">
        <v>0</v>
      </c>
      <c r="H1405" s="86"/>
      <c r="I1405" s="86">
        <v>0</v>
      </c>
      <c r="J1405" s="87">
        <f t="shared" si="54"/>
        <v>0</v>
      </c>
      <c r="K1405" s="87">
        <f t="shared" si="53"/>
        <v>0</v>
      </c>
      <c r="L1405" s="85"/>
      <c r="M1405" s="85"/>
      <c r="N1405" s="85"/>
      <c r="O1405" s="109"/>
      <c r="P1405" s="88" t="str">
        <f>IF(D:D&gt;800000000,_xlfn.XLOOKUP(B:B,DROPLIST!G:G,DROPLIST!H:H)&amp;RIGHT(C1405,3)&amp;"-"&amp;RIGHT(D1405,5),_xlfn.XLOOKUP(B:B,DROPLIST!G:G,DROPLIST!H:H)&amp;RIGHT(C1405,3)&amp;"-"&amp;_xlfn.XLOOKUP(D:D,Tabela2[SAP Code],Tabela2[Coluna1]))</f>
        <v>-</v>
      </c>
      <c r="Q1405" s="88" t="e">
        <f>_xlfn.XLOOKUP(B:B,DROPLIST!G:G,DROPLIST!H:H) &amp; RIGHT(C1405,3) &amp; "-" &amp; RIGHT(D1405,5) &amp; "-" &amp; IFERROR(LEFT(#REF!, FIND(" ",#REF!)-1),#REF!) &amp; "-" &amp; _xlfn.XLOOKUP(L:L,DROPLIST!D:D,DROPLIST!E:E)</f>
        <v>#REF!</v>
      </c>
      <c r="R1405" s="88" t="str">
        <f>IF(N:N&lt;&gt;"APROVADO","N/A",IF(IFERROR(_xlfn.XLOOKUP(P:P,PROJETOS!A:A,PROJETOS!A:A),"INSERIR ID DE PROJETO")="INSERIR ID DE PROJETO","INSERIR ID DE PROJETO","PROJETO INSERIDO"))</f>
        <v>N/A</v>
      </c>
    </row>
    <row r="1406" spans="1:18" ht="20.100000000000001" customHeight="1" thickTop="1" thickBot="1" x14ac:dyDescent="0.3">
      <c r="A1406" s="109"/>
      <c r="B1406" s="84"/>
      <c r="C1406" s="84"/>
      <c r="D1406" s="115"/>
      <c r="E1406" s="132" cm="1">
        <f t="array" ref="E1406">_xlfn.XLOOKUP(D1406,Tabela2[[#All],[SAP Code]],Tabela2[[#All],[Supplier Name]])</f>
        <v>0</v>
      </c>
      <c r="F1406" s="85"/>
      <c r="G1406" s="120">
        <v>0</v>
      </c>
      <c r="H1406" s="86"/>
      <c r="I1406" s="86">
        <v>0</v>
      </c>
      <c r="J1406" s="87">
        <f t="shared" si="54"/>
        <v>0</v>
      </c>
      <c r="K1406" s="87">
        <f t="shared" si="53"/>
        <v>0</v>
      </c>
      <c r="L1406" s="85"/>
      <c r="M1406" s="85"/>
      <c r="N1406" s="85"/>
      <c r="O1406" s="109"/>
      <c r="P1406" s="88" t="str">
        <f>IF(D:D&gt;800000000,_xlfn.XLOOKUP(B:B,DROPLIST!G:G,DROPLIST!H:H)&amp;RIGHT(C1406,3)&amp;"-"&amp;RIGHT(D1406,5),_xlfn.XLOOKUP(B:B,DROPLIST!G:G,DROPLIST!H:H)&amp;RIGHT(C1406,3)&amp;"-"&amp;_xlfn.XLOOKUP(D:D,Tabela2[SAP Code],Tabela2[Coluna1]))</f>
        <v>-</v>
      </c>
      <c r="Q1406" s="88" t="e">
        <f>_xlfn.XLOOKUP(B:B,DROPLIST!G:G,DROPLIST!H:H) &amp; RIGHT(C1406,3) &amp; "-" &amp; RIGHT(D1406,5) &amp; "-" &amp; IFERROR(LEFT(#REF!, FIND(" ",#REF!)-1),#REF!) &amp; "-" &amp; _xlfn.XLOOKUP(L:L,DROPLIST!D:D,DROPLIST!E:E)</f>
        <v>#REF!</v>
      </c>
      <c r="R1406" s="88" t="str">
        <f>IF(N:N&lt;&gt;"APROVADO","N/A",IF(IFERROR(_xlfn.XLOOKUP(P:P,PROJETOS!A:A,PROJETOS!A:A),"INSERIR ID DE PROJETO")="INSERIR ID DE PROJETO","INSERIR ID DE PROJETO","PROJETO INSERIDO"))</f>
        <v>N/A</v>
      </c>
    </row>
    <row r="1407" spans="1:18" ht="20.100000000000001" customHeight="1" thickTop="1" thickBot="1" x14ac:dyDescent="0.3">
      <c r="A1407" s="109"/>
      <c r="B1407" s="84"/>
      <c r="C1407" s="84"/>
      <c r="D1407" s="115"/>
      <c r="E1407" s="132" cm="1">
        <f t="array" ref="E1407">_xlfn.XLOOKUP(D1407,Tabela2[[#All],[SAP Code]],Tabela2[[#All],[Supplier Name]])</f>
        <v>0</v>
      </c>
      <c r="F1407" s="85"/>
      <c r="G1407" s="120">
        <v>0</v>
      </c>
      <c r="H1407" s="86"/>
      <c r="I1407" s="86">
        <v>0</v>
      </c>
      <c r="J1407" s="87">
        <f t="shared" si="54"/>
        <v>0</v>
      </c>
      <c r="K1407" s="87">
        <f t="shared" si="53"/>
        <v>0</v>
      </c>
      <c r="L1407" s="85"/>
      <c r="M1407" s="85"/>
      <c r="N1407" s="85"/>
      <c r="O1407" s="109"/>
      <c r="P1407" s="88" t="str">
        <f>IF(D:D&gt;800000000,_xlfn.XLOOKUP(B:B,DROPLIST!G:G,DROPLIST!H:H)&amp;RIGHT(C1407,3)&amp;"-"&amp;RIGHT(D1407,5),_xlfn.XLOOKUP(B:B,DROPLIST!G:G,DROPLIST!H:H)&amp;RIGHT(C1407,3)&amp;"-"&amp;_xlfn.XLOOKUP(D:D,Tabela2[SAP Code],Tabela2[Coluna1]))</f>
        <v>-</v>
      </c>
      <c r="Q1407" s="88" t="e">
        <f>_xlfn.XLOOKUP(B:B,DROPLIST!G:G,DROPLIST!H:H) &amp; RIGHT(C1407,3) &amp; "-" &amp; RIGHT(D1407,5) &amp; "-" &amp; IFERROR(LEFT(#REF!, FIND(" ",#REF!)-1),#REF!) &amp; "-" &amp; _xlfn.XLOOKUP(L:L,DROPLIST!D:D,DROPLIST!E:E)</f>
        <v>#REF!</v>
      </c>
      <c r="R1407" s="88" t="str">
        <f>IF(N:N&lt;&gt;"APROVADO","N/A",IF(IFERROR(_xlfn.XLOOKUP(P:P,PROJETOS!A:A,PROJETOS!A:A),"INSERIR ID DE PROJETO")="INSERIR ID DE PROJETO","INSERIR ID DE PROJETO","PROJETO INSERIDO"))</f>
        <v>N/A</v>
      </c>
    </row>
    <row r="1408" spans="1:18" ht="20.100000000000001" customHeight="1" thickTop="1" thickBot="1" x14ac:dyDescent="0.3">
      <c r="A1408" s="109"/>
      <c r="B1408" s="84"/>
      <c r="C1408" s="84"/>
      <c r="D1408" s="115"/>
      <c r="E1408" s="132" cm="1">
        <f t="array" ref="E1408">_xlfn.XLOOKUP(D1408,Tabela2[[#All],[SAP Code]],Tabela2[[#All],[Supplier Name]])</f>
        <v>0</v>
      </c>
      <c r="F1408" s="85"/>
      <c r="G1408" s="120">
        <v>0</v>
      </c>
      <c r="H1408" s="86"/>
      <c r="I1408" s="86">
        <v>0</v>
      </c>
      <c r="J1408" s="87">
        <f t="shared" si="54"/>
        <v>0</v>
      </c>
      <c r="K1408" s="87">
        <f t="shared" si="53"/>
        <v>0</v>
      </c>
      <c r="L1408" s="85"/>
      <c r="M1408" s="85"/>
      <c r="N1408" s="85"/>
      <c r="O1408" s="109"/>
      <c r="P1408" s="88" t="str">
        <f>IF(D:D&gt;800000000,_xlfn.XLOOKUP(B:B,DROPLIST!G:G,DROPLIST!H:H)&amp;RIGHT(C1408,3)&amp;"-"&amp;RIGHT(D1408,5),_xlfn.XLOOKUP(B:B,DROPLIST!G:G,DROPLIST!H:H)&amp;RIGHT(C1408,3)&amp;"-"&amp;_xlfn.XLOOKUP(D:D,Tabela2[SAP Code],Tabela2[Coluna1]))</f>
        <v>-</v>
      </c>
      <c r="Q1408" s="88" t="e">
        <f>_xlfn.XLOOKUP(B:B,DROPLIST!G:G,DROPLIST!H:H) &amp; RIGHT(C1408,3) &amp; "-" &amp; RIGHT(D1408,5) &amp; "-" &amp; IFERROR(LEFT(#REF!, FIND(" ",#REF!)-1),#REF!) &amp; "-" &amp; _xlfn.XLOOKUP(L:L,DROPLIST!D:D,DROPLIST!E:E)</f>
        <v>#REF!</v>
      </c>
      <c r="R1408" s="88" t="str">
        <f>IF(N:N&lt;&gt;"APROVADO","N/A",IF(IFERROR(_xlfn.XLOOKUP(P:P,PROJETOS!A:A,PROJETOS!A:A),"INSERIR ID DE PROJETO")="INSERIR ID DE PROJETO","INSERIR ID DE PROJETO","PROJETO INSERIDO"))</f>
        <v>N/A</v>
      </c>
    </row>
    <row r="1409" spans="1:18" ht="20.100000000000001" customHeight="1" thickTop="1" thickBot="1" x14ac:dyDescent="0.3">
      <c r="A1409" s="109"/>
      <c r="B1409" s="84"/>
      <c r="C1409" s="84"/>
      <c r="D1409" s="115"/>
      <c r="E1409" s="132" cm="1">
        <f t="array" ref="E1409">_xlfn.XLOOKUP(D1409,Tabela2[[#All],[SAP Code]],Tabela2[[#All],[Supplier Name]])</f>
        <v>0</v>
      </c>
      <c r="F1409" s="85"/>
      <c r="G1409" s="120">
        <v>0</v>
      </c>
      <c r="H1409" s="86"/>
      <c r="I1409" s="86">
        <v>0</v>
      </c>
      <c r="J1409" s="87">
        <f t="shared" si="54"/>
        <v>0</v>
      </c>
      <c r="K1409" s="87">
        <f t="shared" si="53"/>
        <v>0</v>
      </c>
      <c r="L1409" s="85"/>
      <c r="M1409" s="85"/>
      <c r="N1409" s="85"/>
      <c r="O1409" s="109"/>
      <c r="P1409" s="88" t="str">
        <f>IF(D:D&gt;800000000,_xlfn.XLOOKUP(B:B,DROPLIST!G:G,DROPLIST!H:H)&amp;RIGHT(C1409,3)&amp;"-"&amp;RIGHT(D1409,5),_xlfn.XLOOKUP(B:B,DROPLIST!G:G,DROPLIST!H:H)&amp;RIGHT(C1409,3)&amp;"-"&amp;_xlfn.XLOOKUP(D:D,Tabela2[SAP Code],Tabela2[Coluna1]))</f>
        <v>-</v>
      </c>
      <c r="Q1409" s="88" t="e">
        <f>_xlfn.XLOOKUP(B:B,DROPLIST!G:G,DROPLIST!H:H) &amp; RIGHT(C1409,3) &amp; "-" &amp; RIGHT(D1409,5) &amp; "-" &amp; IFERROR(LEFT(#REF!, FIND(" ",#REF!)-1),#REF!) &amp; "-" &amp; _xlfn.XLOOKUP(L:L,DROPLIST!D:D,DROPLIST!E:E)</f>
        <v>#REF!</v>
      </c>
      <c r="R1409" s="88" t="str">
        <f>IF(N:N&lt;&gt;"APROVADO","N/A",IF(IFERROR(_xlfn.XLOOKUP(P:P,PROJETOS!A:A,PROJETOS!A:A),"INSERIR ID DE PROJETO")="INSERIR ID DE PROJETO","INSERIR ID DE PROJETO","PROJETO INSERIDO"))</f>
        <v>N/A</v>
      </c>
    </row>
    <row r="1410" spans="1:18" ht="20.100000000000001" customHeight="1" thickTop="1" thickBot="1" x14ac:dyDescent="0.3">
      <c r="A1410" s="109"/>
      <c r="B1410" s="84"/>
      <c r="C1410" s="84"/>
      <c r="D1410" s="115"/>
      <c r="E1410" s="132" cm="1">
        <f t="array" ref="E1410">_xlfn.XLOOKUP(D1410,Tabela2[[#All],[SAP Code]],Tabela2[[#All],[Supplier Name]])</f>
        <v>0</v>
      </c>
      <c r="F1410" s="85"/>
      <c r="G1410" s="120">
        <v>0</v>
      </c>
      <c r="H1410" s="86"/>
      <c r="I1410" s="86">
        <v>0</v>
      </c>
      <c r="J1410" s="87">
        <f t="shared" si="54"/>
        <v>0</v>
      </c>
      <c r="K1410" s="87">
        <f t="shared" si="53"/>
        <v>0</v>
      </c>
      <c r="L1410" s="85"/>
      <c r="M1410" s="85"/>
      <c r="N1410" s="85"/>
      <c r="O1410" s="109"/>
      <c r="P1410" s="88" t="str">
        <f>IF(D:D&gt;800000000,_xlfn.XLOOKUP(B:B,DROPLIST!G:G,DROPLIST!H:H)&amp;RIGHT(C1410,3)&amp;"-"&amp;RIGHT(D1410,5),_xlfn.XLOOKUP(B:B,DROPLIST!G:G,DROPLIST!H:H)&amp;RIGHT(C1410,3)&amp;"-"&amp;_xlfn.XLOOKUP(D:D,Tabela2[SAP Code],Tabela2[Coluna1]))</f>
        <v>-</v>
      </c>
      <c r="Q1410" s="88" t="e">
        <f>_xlfn.XLOOKUP(B:B,DROPLIST!G:G,DROPLIST!H:H) &amp; RIGHT(C1410,3) &amp; "-" &amp; RIGHT(D1410,5) &amp; "-" &amp; IFERROR(LEFT(#REF!, FIND(" ",#REF!)-1),#REF!) &amp; "-" &amp; _xlfn.XLOOKUP(L:L,DROPLIST!D:D,DROPLIST!E:E)</f>
        <v>#REF!</v>
      </c>
      <c r="R1410" s="88" t="str">
        <f>IF(N:N&lt;&gt;"APROVADO","N/A",IF(IFERROR(_xlfn.XLOOKUP(P:P,PROJETOS!A:A,PROJETOS!A:A),"INSERIR ID DE PROJETO")="INSERIR ID DE PROJETO","INSERIR ID DE PROJETO","PROJETO INSERIDO"))</f>
        <v>N/A</v>
      </c>
    </row>
    <row r="1411" spans="1:18" ht="20.100000000000001" customHeight="1" thickTop="1" thickBot="1" x14ac:dyDescent="0.3">
      <c r="A1411" s="109"/>
      <c r="B1411" s="84"/>
      <c r="C1411" s="84"/>
      <c r="D1411" s="115"/>
      <c r="E1411" s="132" cm="1">
        <f t="array" ref="E1411">_xlfn.XLOOKUP(D1411,Tabela2[[#All],[SAP Code]],Tabela2[[#All],[Supplier Name]])</f>
        <v>0</v>
      </c>
      <c r="F1411" s="85"/>
      <c r="G1411" s="120">
        <v>0</v>
      </c>
      <c r="H1411" s="86"/>
      <c r="I1411" s="86">
        <v>0</v>
      </c>
      <c r="J1411" s="87">
        <f t="shared" si="54"/>
        <v>0</v>
      </c>
      <c r="K1411" s="87">
        <f t="shared" si="53"/>
        <v>0</v>
      </c>
      <c r="L1411" s="85"/>
      <c r="M1411" s="85"/>
      <c r="N1411" s="85"/>
      <c r="O1411" s="109"/>
      <c r="P1411" s="88" t="str">
        <f>IF(D:D&gt;800000000,_xlfn.XLOOKUP(B:B,DROPLIST!G:G,DROPLIST!H:H)&amp;RIGHT(C1411,3)&amp;"-"&amp;RIGHT(D1411,5),_xlfn.XLOOKUP(B:B,DROPLIST!G:G,DROPLIST!H:H)&amp;RIGHT(C1411,3)&amp;"-"&amp;_xlfn.XLOOKUP(D:D,Tabela2[SAP Code],Tabela2[Coluna1]))</f>
        <v>-</v>
      </c>
      <c r="Q1411" s="88" t="e">
        <f>_xlfn.XLOOKUP(B:B,DROPLIST!G:G,DROPLIST!H:H) &amp; RIGHT(C1411,3) &amp; "-" &amp; RIGHT(D1411,5) &amp; "-" &amp; IFERROR(LEFT(#REF!, FIND(" ",#REF!)-1),#REF!) &amp; "-" &amp; _xlfn.XLOOKUP(L:L,DROPLIST!D:D,DROPLIST!E:E)</f>
        <v>#REF!</v>
      </c>
      <c r="R1411" s="88" t="str">
        <f>IF(N:N&lt;&gt;"APROVADO","N/A",IF(IFERROR(_xlfn.XLOOKUP(P:P,PROJETOS!A:A,PROJETOS!A:A),"INSERIR ID DE PROJETO")="INSERIR ID DE PROJETO","INSERIR ID DE PROJETO","PROJETO INSERIDO"))</f>
        <v>N/A</v>
      </c>
    </row>
    <row r="1412" spans="1:18" ht="20.100000000000001" customHeight="1" thickTop="1" thickBot="1" x14ac:dyDescent="0.3">
      <c r="A1412" s="109"/>
      <c r="B1412" s="84"/>
      <c r="C1412" s="84"/>
      <c r="D1412" s="115"/>
      <c r="E1412" s="132" cm="1">
        <f t="array" ref="E1412">_xlfn.XLOOKUP(D1412,Tabela2[[#All],[SAP Code]],Tabela2[[#All],[Supplier Name]])</f>
        <v>0</v>
      </c>
      <c r="F1412" s="85"/>
      <c r="G1412" s="120">
        <v>0</v>
      </c>
      <c r="H1412" s="86"/>
      <c r="I1412" s="86">
        <v>0</v>
      </c>
      <c r="J1412" s="87">
        <f t="shared" si="54"/>
        <v>0</v>
      </c>
      <c r="K1412" s="87">
        <f t="shared" si="53"/>
        <v>0</v>
      </c>
      <c r="L1412" s="85"/>
      <c r="M1412" s="85"/>
      <c r="N1412" s="85"/>
      <c r="O1412" s="109"/>
      <c r="P1412" s="88" t="str">
        <f>IF(D:D&gt;800000000,_xlfn.XLOOKUP(B:B,DROPLIST!G:G,DROPLIST!H:H)&amp;RIGHT(C1412,3)&amp;"-"&amp;RIGHT(D1412,5),_xlfn.XLOOKUP(B:B,DROPLIST!G:G,DROPLIST!H:H)&amp;RIGHT(C1412,3)&amp;"-"&amp;_xlfn.XLOOKUP(D:D,Tabela2[SAP Code],Tabela2[Coluna1]))</f>
        <v>-</v>
      </c>
      <c r="Q1412" s="88" t="e">
        <f>_xlfn.XLOOKUP(B:B,DROPLIST!G:G,DROPLIST!H:H) &amp; RIGHT(C1412,3) &amp; "-" &amp; RIGHT(D1412,5) &amp; "-" &amp; IFERROR(LEFT(#REF!, FIND(" ",#REF!)-1),#REF!) &amp; "-" &amp; _xlfn.XLOOKUP(L:L,DROPLIST!D:D,DROPLIST!E:E)</f>
        <v>#REF!</v>
      </c>
      <c r="R1412" s="88" t="str">
        <f>IF(N:N&lt;&gt;"APROVADO","N/A",IF(IFERROR(_xlfn.XLOOKUP(P:P,PROJETOS!A:A,PROJETOS!A:A),"INSERIR ID DE PROJETO")="INSERIR ID DE PROJETO","INSERIR ID DE PROJETO","PROJETO INSERIDO"))</f>
        <v>N/A</v>
      </c>
    </row>
    <row r="1413" spans="1:18" ht="20.100000000000001" customHeight="1" thickTop="1" thickBot="1" x14ac:dyDescent="0.3">
      <c r="A1413" s="109"/>
      <c r="B1413" s="84"/>
      <c r="C1413" s="84"/>
      <c r="D1413" s="115"/>
      <c r="E1413" s="132" cm="1">
        <f t="array" ref="E1413">_xlfn.XLOOKUP(D1413,Tabela2[[#All],[SAP Code]],Tabela2[[#All],[Supplier Name]])</f>
        <v>0</v>
      </c>
      <c r="F1413" s="85"/>
      <c r="G1413" s="120">
        <v>0</v>
      </c>
      <c r="H1413" s="86"/>
      <c r="I1413" s="86">
        <v>0</v>
      </c>
      <c r="J1413" s="87">
        <f t="shared" si="54"/>
        <v>0</v>
      </c>
      <c r="K1413" s="87">
        <f t="shared" si="53"/>
        <v>0</v>
      </c>
      <c r="L1413" s="85"/>
      <c r="M1413" s="85"/>
      <c r="N1413" s="85"/>
      <c r="O1413" s="109"/>
      <c r="P1413" s="88" t="str">
        <f>IF(D:D&gt;800000000,_xlfn.XLOOKUP(B:B,DROPLIST!G:G,DROPLIST!H:H)&amp;RIGHT(C1413,3)&amp;"-"&amp;RIGHT(D1413,5),_xlfn.XLOOKUP(B:B,DROPLIST!G:G,DROPLIST!H:H)&amp;RIGHT(C1413,3)&amp;"-"&amp;_xlfn.XLOOKUP(D:D,Tabela2[SAP Code],Tabela2[Coluna1]))</f>
        <v>-</v>
      </c>
      <c r="Q1413" s="88" t="e">
        <f>_xlfn.XLOOKUP(B:B,DROPLIST!G:G,DROPLIST!H:H) &amp; RIGHT(C1413,3) &amp; "-" &amp; RIGHT(D1413,5) &amp; "-" &amp; IFERROR(LEFT(#REF!, FIND(" ",#REF!)-1),#REF!) &amp; "-" &amp; _xlfn.XLOOKUP(L:L,DROPLIST!D:D,DROPLIST!E:E)</f>
        <v>#REF!</v>
      </c>
      <c r="R1413" s="88" t="str">
        <f>IF(N:N&lt;&gt;"APROVADO","N/A",IF(IFERROR(_xlfn.XLOOKUP(P:P,PROJETOS!A:A,PROJETOS!A:A),"INSERIR ID DE PROJETO")="INSERIR ID DE PROJETO","INSERIR ID DE PROJETO","PROJETO INSERIDO"))</f>
        <v>N/A</v>
      </c>
    </row>
    <row r="1414" spans="1:18" ht="20.100000000000001" customHeight="1" thickTop="1" thickBot="1" x14ac:dyDescent="0.3">
      <c r="A1414" s="109"/>
      <c r="B1414" s="84"/>
      <c r="C1414" s="84"/>
      <c r="D1414" s="115"/>
      <c r="E1414" s="132" cm="1">
        <f t="array" ref="E1414">_xlfn.XLOOKUP(D1414,Tabela2[[#All],[SAP Code]],Tabela2[[#All],[Supplier Name]])</f>
        <v>0</v>
      </c>
      <c r="F1414" s="85"/>
      <c r="G1414" s="120">
        <v>0</v>
      </c>
      <c r="H1414" s="86"/>
      <c r="I1414" s="86">
        <v>0</v>
      </c>
      <c r="J1414" s="87">
        <f t="shared" si="54"/>
        <v>0</v>
      </c>
      <c r="K1414" s="87">
        <f t="shared" si="53"/>
        <v>0</v>
      </c>
      <c r="L1414" s="85"/>
      <c r="M1414" s="85"/>
      <c r="N1414" s="85"/>
      <c r="O1414" s="109"/>
      <c r="P1414" s="88" t="str">
        <f>IF(D:D&gt;800000000,_xlfn.XLOOKUP(B:B,DROPLIST!G:G,DROPLIST!H:H)&amp;RIGHT(C1414,3)&amp;"-"&amp;RIGHT(D1414,5),_xlfn.XLOOKUP(B:B,DROPLIST!G:G,DROPLIST!H:H)&amp;RIGHT(C1414,3)&amp;"-"&amp;_xlfn.XLOOKUP(D:D,Tabela2[SAP Code],Tabela2[Coluna1]))</f>
        <v>-</v>
      </c>
      <c r="Q1414" s="88" t="e">
        <f>_xlfn.XLOOKUP(B:B,DROPLIST!G:G,DROPLIST!H:H) &amp; RIGHT(C1414,3) &amp; "-" &amp; RIGHT(D1414,5) &amp; "-" &amp; IFERROR(LEFT(#REF!, FIND(" ",#REF!)-1),#REF!) &amp; "-" &amp; _xlfn.XLOOKUP(L:L,DROPLIST!D:D,DROPLIST!E:E)</f>
        <v>#REF!</v>
      </c>
      <c r="R1414" s="88" t="str">
        <f>IF(N:N&lt;&gt;"APROVADO","N/A",IF(IFERROR(_xlfn.XLOOKUP(P:P,PROJETOS!A:A,PROJETOS!A:A),"INSERIR ID DE PROJETO")="INSERIR ID DE PROJETO","INSERIR ID DE PROJETO","PROJETO INSERIDO"))</f>
        <v>N/A</v>
      </c>
    </row>
    <row r="1415" spans="1:18" ht="20.100000000000001" customHeight="1" thickTop="1" thickBot="1" x14ac:dyDescent="0.3">
      <c r="A1415" s="109"/>
      <c r="B1415" s="84"/>
      <c r="C1415" s="84"/>
      <c r="D1415" s="115"/>
      <c r="E1415" s="132" cm="1">
        <f t="array" ref="E1415">_xlfn.XLOOKUP(D1415,Tabela2[[#All],[SAP Code]],Tabela2[[#All],[Supplier Name]])</f>
        <v>0</v>
      </c>
      <c r="F1415" s="85"/>
      <c r="G1415" s="120">
        <v>0</v>
      </c>
      <c r="H1415" s="86"/>
      <c r="I1415" s="86">
        <v>0</v>
      </c>
      <c r="J1415" s="87">
        <f t="shared" si="54"/>
        <v>0</v>
      </c>
      <c r="K1415" s="87">
        <f t="shared" si="53"/>
        <v>0</v>
      </c>
      <c r="L1415" s="85"/>
      <c r="M1415" s="85"/>
      <c r="N1415" s="85"/>
      <c r="O1415" s="109"/>
      <c r="P1415" s="88" t="str">
        <f>IF(D:D&gt;800000000,_xlfn.XLOOKUP(B:B,DROPLIST!G:G,DROPLIST!H:H)&amp;RIGHT(C1415,3)&amp;"-"&amp;RIGHT(D1415,5),_xlfn.XLOOKUP(B:B,DROPLIST!G:G,DROPLIST!H:H)&amp;RIGHT(C1415,3)&amp;"-"&amp;_xlfn.XLOOKUP(D:D,Tabela2[SAP Code],Tabela2[Coluna1]))</f>
        <v>-</v>
      </c>
      <c r="Q1415" s="88" t="e">
        <f>_xlfn.XLOOKUP(B:B,DROPLIST!G:G,DROPLIST!H:H) &amp; RIGHT(C1415,3) &amp; "-" &amp; RIGHT(D1415,5) &amp; "-" &amp; IFERROR(LEFT(#REF!, FIND(" ",#REF!)-1),#REF!) &amp; "-" &amp; _xlfn.XLOOKUP(L:L,DROPLIST!D:D,DROPLIST!E:E)</f>
        <v>#REF!</v>
      </c>
      <c r="R1415" s="88" t="str">
        <f>IF(N:N&lt;&gt;"APROVADO","N/A",IF(IFERROR(_xlfn.XLOOKUP(P:P,PROJETOS!A:A,PROJETOS!A:A),"INSERIR ID DE PROJETO")="INSERIR ID DE PROJETO","INSERIR ID DE PROJETO","PROJETO INSERIDO"))</f>
        <v>N/A</v>
      </c>
    </row>
    <row r="1416" spans="1:18" ht="20.100000000000001" customHeight="1" thickTop="1" thickBot="1" x14ac:dyDescent="0.3">
      <c r="A1416" s="109"/>
      <c r="B1416" s="84"/>
      <c r="C1416" s="84"/>
      <c r="D1416" s="115"/>
      <c r="E1416" s="132" cm="1">
        <f t="array" ref="E1416">_xlfn.XLOOKUP(D1416,Tabela2[[#All],[SAP Code]],Tabela2[[#All],[Supplier Name]])</f>
        <v>0</v>
      </c>
      <c r="F1416" s="85"/>
      <c r="G1416" s="120">
        <v>0</v>
      </c>
      <c r="H1416" s="86"/>
      <c r="I1416" s="86">
        <v>0</v>
      </c>
      <c r="J1416" s="87">
        <f t="shared" si="54"/>
        <v>0</v>
      </c>
      <c r="K1416" s="87">
        <f t="shared" si="53"/>
        <v>0</v>
      </c>
      <c r="L1416" s="85"/>
      <c r="M1416" s="85"/>
      <c r="N1416" s="85"/>
      <c r="O1416" s="109"/>
      <c r="P1416" s="88" t="str">
        <f>IF(D:D&gt;800000000,_xlfn.XLOOKUP(B:B,DROPLIST!G:G,DROPLIST!H:H)&amp;RIGHT(C1416,3)&amp;"-"&amp;RIGHT(D1416,5),_xlfn.XLOOKUP(B:B,DROPLIST!G:G,DROPLIST!H:H)&amp;RIGHT(C1416,3)&amp;"-"&amp;_xlfn.XLOOKUP(D:D,Tabela2[SAP Code],Tabela2[Coluna1]))</f>
        <v>-</v>
      </c>
      <c r="Q1416" s="88" t="e">
        <f>_xlfn.XLOOKUP(B:B,DROPLIST!G:G,DROPLIST!H:H) &amp; RIGHT(C1416,3) &amp; "-" &amp; RIGHT(D1416,5) &amp; "-" &amp; IFERROR(LEFT(#REF!, FIND(" ",#REF!)-1),#REF!) &amp; "-" &amp; _xlfn.XLOOKUP(L:L,DROPLIST!D:D,DROPLIST!E:E)</f>
        <v>#REF!</v>
      </c>
      <c r="R1416" s="88" t="str">
        <f>IF(N:N&lt;&gt;"APROVADO","N/A",IF(IFERROR(_xlfn.XLOOKUP(P:P,PROJETOS!A:A,PROJETOS!A:A),"INSERIR ID DE PROJETO")="INSERIR ID DE PROJETO","INSERIR ID DE PROJETO","PROJETO INSERIDO"))</f>
        <v>N/A</v>
      </c>
    </row>
    <row r="1417" spans="1:18" ht="20.100000000000001" customHeight="1" thickTop="1" thickBot="1" x14ac:dyDescent="0.3">
      <c r="A1417" s="109"/>
      <c r="B1417" s="84"/>
      <c r="C1417" s="84"/>
      <c r="D1417" s="115"/>
      <c r="E1417" s="132" cm="1">
        <f t="array" ref="E1417">_xlfn.XLOOKUP(D1417,Tabela2[[#All],[SAP Code]],Tabela2[[#All],[Supplier Name]])</f>
        <v>0</v>
      </c>
      <c r="F1417" s="85"/>
      <c r="G1417" s="120">
        <v>0</v>
      </c>
      <c r="H1417" s="86"/>
      <c r="I1417" s="86">
        <v>0</v>
      </c>
      <c r="J1417" s="87">
        <f t="shared" si="54"/>
        <v>0</v>
      </c>
      <c r="K1417" s="87">
        <f t="shared" si="53"/>
        <v>0</v>
      </c>
      <c r="L1417" s="85"/>
      <c r="M1417" s="85"/>
      <c r="N1417" s="85"/>
      <c r="O1417" s="109"/>
      <c r="P1417" s="88" t="str">
        <f>IF(D:D&gt;800000000,_xlfn.XLOOKUP(B:B,DROPLIST!G:G,DROPLIST!H:H)&amp;RIGHT(C1417,3)&amp;"-"&amp;RIGHT(D1417,5),_xlfn.XLOOKUP(B:B,DROPLIST!G:G,DROPLIST!H:H)&amp;RIGHT(C1417,3)&amp;"-"&amp;_xlfn.XLOOKUP(D:D,Tabela2[SAP Code],Tabela2[Coluna1]))</f>
        <v>-</v>
      </c>
      <c r="Q1417" s="88" t="e">
        <f>_xlfn.XLOOKUP(B:B,DROPLIST!G:G,DROPLIST!H:H) &amp; RIGHT(C1417,3) &amp; "-" &amp; RIGHT(D1417,5) &amp; "-" &amp; IFERROR(LEFT(#REF!, FIND(" ",#REF!)-1),#REF!) &amp; "-" &amp; _xlfn.XLOOKUP(L:L,DROPLIST!D:D,DROPLIST!E:E)</f>
        <v>#REF!</v>
      </c>
      <c r="R1417" s="88" t="str">
        <f>IF(N:N&lt;&gt;"APROVADO","N/A",IF(IFERROR(_xlfn.XLOOKUP(P:P,PROJETOS!A:A,PROJETOS!A:A),"INSERIR ID DE PROJETO")="INSERIR ID DE PROJETO","INSERIR ID DE PROJETO","PROJETO INSERIDO"))</f>
        <v>N/A</v>
      </c>
    </row>
    <row r="1418" spans="1:18" ht="20.100000000000001" customHeight="1" thickTop="1" thickBot="1" x14ac:dyDescent="0.3">
      <c r="A1418" s="109"/>
      <c r="B1418" s="84"/>
      <c r="C1418" s="84"/>
      <c r="D1418" s="115"/>
      <c r="E1418" s="132" cm="1">
        <f t="array" ref="E1418">_xlfn.XLOOKUP(D1418,Tabela2[[#All],[SAP Code]],Tabela2[[#All],[Supplier Name]])</f>
        <v>0</v>
      </c>
      <c r="F1418" s="85"/>
      <c r="G1418" s="120">
        <v>0</v>
      </c>
      <c r="H1418" s="86"/>
      <c r="I1418" s="86">
        <v>0</v>
      </c>
      <c r="J1418" s="87">
        <f t="shared" si="54"/>
        <v>0</v>
      </c>
      <c r="K1418" s="87">
        <f t="shared" ref="K1418:K1481" si="55">IF(I1418=0,H1418,J1418)</f>
        <v>0</v>
      </c>
      <c r="L1418" s="85"/>
      <c r="M1418" s="85"/>
      <c r="N1418" s="85"/>
      <c r="O1418" s="109"/>
      <c r="P1418" s="88" t="str">
        <f>IF(D:D&gt;800000000,_xlfn.XLOOKUP(B:B,DROPLIST!G:G,DROPLIST!H:H)&amp;RIGHT(C1418,3)&amp;"-"&amp;RIGHT(D1418,5),_xlfn.XLOOKUP(B:B,DROPLIST!G:G,DROPLIST!H:H)&amp;RIGHT(C1418,3)&amp;"-"&amp;_xlfn.XLOOKUP(D:D,Tabela2[SAP Code],Tabela2[Coluna1]))</f>
        <v>-</v>
      </c>
      <c r="Q1418" s="88" t="e">
        <f>_xlfn.XLOOKUP(B:B,DROPLIST!G:G,DROPLIST!H:H) &amp; RIGHT(C1418,3) &amp; "-" &amp; RIGHT(D1418,5) &amp; "-" &amp; IFERROR(LEFT(#REF!, FIND(" ",#REF!)-1),#REF!) &amp; "-" &amp; _xlfn.XLOOKUP(L:L,DROPLIST!D:D,DROPLIST!E:E)</f>
        <v>#REF!</v>
      </c>
      <c r="R1418" s="88" t="str">
        <f>IF(N:N&lt;&gt;"APROVADO","N/A",IF(IFERROR(_xlfn.XLOOKUP(P:P,PROJETOS!A:A,PROJETOS!A:A),"INSERIR ID DE PROJETO")="INSERIR ID DE PROJETO","INSERIR ID DE PROJETO","PROJETO INSERIDO"))</f>
        <v>N/A</v>
      </c>
    </row>
    <row r="1419" spans="1:18" ht="20.100000000000001" customHeight="1" thickTop="1" thickBot="1" x14ac:dyDescent="0.3">
      <c r="A1419" s="109"/>
      <c r="B1419" s="84"/>
      <c r="C1419" s="84"/>
      <c r="D1419" s="115"/>
      <c r="E1419" s="132" cm="1">
        <f t="array" ref="E1419">_xlfn.XLOOKUP(D1419,Tabela2[[#All],[SAP Code]],Tabela2[[#All],[Supplier Name]])</f>
        <v>0</v>
      </c>
      <c r="F1419" s="85"/>
      <c r="G1419" s="120">
        <v>0</v>
      </c>
      <c r="H1419" s="86"/>
      <c r="I1419" s="86">
        <v>0</v>
      </c>
      <c r="J1419" s="87">
        <f t="shared" si="54"/>
        <v>0</v>
      </c>
      <c r="K1419" s="87">
        <f t="shared" si="55"/>
        <v>0</v>
      </c>
      <c r="L1419" s="85"/>
      <c r="M1419" s="85"/>
      <c r="N1419" s="85"/>
      <c r="O1419" s="109"/>
      <c r="P1419" s="88" t="str">
        <f>IF(D:D&gt;800000000,_xlfn.XLOOKUP(B:B,DROPLIST!G:G,DROPLIST!H:H)&amp;RIGHT(C1419,3)&amp;"-"&amp;RIGHT(D1419,5),_xlfn.XLOOKUP(B:B,DROPLIST!G:G,DROPLIST!H:H)&amp;RIGHT(C1419,3)&amp;"-"&amp;_xlfn.XLOOKUP(D:D,Tabela2[SAP Code],Tabela2[Coluna1]))</f>
        <v>-</v>
      </c>
      <c r="Q1419" s="88" t="e">
        <f>_xlfn.XLOOKUP(B:B,DROPLIST!G:G,DROPLIST!H:H) &amp; RIGHT(C1419,3) &amp; "-" &amp; RIGHT(D1419,5) &amp; "-" &amp; IFERROR(LEFT(#REF!, FIND(" ",#REF!)-1),#REF!) &amp; "-" &amp; _xlfn.XLOOKUP(L:L,DROPLIST!D:D,DROPLIST!E:E)</f>
        <v>#REF!</v>
      </c>
      <c r="R1419" s="88" t="str">
        <f>IF(N:N&lt;&gt;"APROVADO","N/A",IF(IFERROR(_xlfn.XLOOKUP(P:P,PROJETOS!A:A,PROJETOS!A:A),"INSERIR ID DE PROJETO")="INSERIR ID DE PROJETO","INSERIR ID DE PROJETO","PROJETO INSERIDO"))</f>
        <v>N/A</v>
      </c>
    </row>
    <row r="1420" spans="1:18" ht="20.100000000000001" customHeight="1" thickTop="1" thickBot="1" x14ac:dyDescent="0.3">
      <c r="A1420" s="109"/>
      <c r="B1420" s="84"/>
      <c r="C1420" s="84"/>
      <c r="D1420" s="115"/>
      <c r="E1420" s="132" cm="1">
        <f t="array" ref="E1420">_xlfn.XLOOKUP(D1420,Tabela2[[#All],[SAP Code]],Tabela2[[#All],[Supplier Name]])</f>
        <v>0</v>
      </c>
      <c r="F1420" s="85"/>
      <c r="G1420" s="120">
        <v>0</v>
      </c>
      <c r="H1420" s="86"/>
      <c r="I1420" s="86">
        <v>0</v>
      </c>
      <c r="J1420" s="87">
        <f t="shared" si="54"/>
        <v>0</v>
      </c>
      <c r="K1420" s="87">
        <f t="shared" si="55"/>
        <v>0</v>
      </c>
      <c r="L1420" s="85"/>
      <c r="M1420" s="85"/>
      <c r="N1420" s="85"/>
      <c r="O1420" s="109"/>
      <c r="P1420" s="88" t="str">
        <f>IF(D:D&gt;800000000,_xlfn.XLOOKUP(B:B,DROPLIST!G:G,DROPLIST!H:H)&amp;RIGHT(C1420,3)&amp;"-"&amp;RIGHT(D1420,5),_xlfn.XLOOKUP(B:B,DROPLIST!G:G,DROPLIST!H:H)&amp;RIGHT(C1420,3)&amp;"-"&amp;_xlfn.XLOOKUP(D:D,Tabela2[SAP Code],Tabela2[Coluna1]))</f>
        <v>-</v>
      </c>
      <c r="Q1420" s="88" t="e">
        <f>_xlfn.XLOOKUP(B:B,DROPLIST!G:G,DROPLIST!H:H) &amp; RIGHT(C1420,3) &amp; "-" &amp; RIGHT(D1420,5) &amp; "-" &amp; IFERROR(LEFT(#REF!, FIND(" ",#REF!)-1),#REF!) &amp; "-" &amp; _xlfn.XLOOKUP(L:L,DROPLIST!D:D,DROPLIST!E:E)</f>
        <v>#REF!</v>
      </c>
      <c r="R1420" s="88" t="str">
        <f>IF(N:N&lt;&gt;"APROVADO","N/A",IF(IFERROR(_xlfn.XLOOKUP(P:P,PROJETOS!A:A,PROJETOS!A:A),"INSERIR ID DE PROJETO")="INSERIR ID DE PROJETO","INSERIR ID DE PROJETO","PROJETO INSERIDO"))</f>
        <v>N/A</v>
      </c>
    </row>
    <row r="1421" spans="1:18" ht="20.100000000000001" customHeight="1" thickTop="1" thickBot="1" x14ac:dyDescent="0.3">
      <c r="A1421" s="109"/>
      <c r="B1421" s="84"/>
      <c r="C1421" s="84"/>
      <c r="D1421" s="115"/>
      <c r="E1421" s="132" cm="1">
        <f t="array" ref="E1421">_xlfn.XLOOKUP(D1421,Tabela2[[#All],[SAP Code]],Tabela2[[#All],[Supplier Name]])</f>
        <v>0</v>
      </c>
      <c r="F1421" s="85"/>
      <c r="G1421" s="120">
        <v>0</v>
      </c>
      <c r="H1421" s="86"/>
      <c r="I1421" s="86">
        <v>0</v>
      </c>
      <c r="J1421" s="87">
        <f t="shared" si="54"/>
        <v>0</v>
      </c>
      <c r="K1421" s="87">
        <f t="shared" si="55"/>
        <v>0</v>
      </c>
      <c r="L1421" s="85"/>
      <c r="M1421" s="85"/>
      <c r="N1421" s="85"/>
      <c r="O1421" s="109"/>
      <c r="P1421" s="88" t="str">
        <f>IF(D:D&gt;800000000,_xlfn.XLOOKUP(B:B,DROPLIST!G:G,DROPLIST!H:H)&amp;RIGHT(C1421,3)&amp;"-"&amp;RIGHT(D1421,5),_xlfn.XLOOKUP(B:B,DROPLIST!G:G,DROPLIST!H:H)&amp;RIGHT(C1421,3)&amp;"-"&amp;_xlfn.XLOOKUP(D:D,Tabela2[SAP Code],Tabela2[Coluna1]))</f>
        <v>-</v>
      </c>
      <c r="Q1421" s="88" t="e">
        <f>_xlfn.XLOOKUP(B:B,DROPLIST!G:G,DROPLIST!H:H) &amp; RIGHT(C1421,3) &amp; "-" &amp; RIGHT(D1421,5) &amp; "-" &amp; IFERROR(LEFT(#REF!, FIND(" ",#REF!)-1),#REF!) &amp; "-" &amp; _xlfn.XLOOKUP(L:L,DROPLIST!D:D,DROPLIST!E:E)</f>
        <v>#REF!</v>
      </c>
      <c r="R1421" s="88" t="str">
        <f>IF(N:N&lt;&gt;"APROVADO","N/A",IF(IFERROR(_xlfn.XLOOKUP(P:P,PROJETOS!A:A,PROJETOS!A:A),"INSERIR ID DE PROJETO")="INSERIR ID DE PROJETO","INSERIR ID DE PROJETO","PROJETO INSERIDO"))</f>
        <v>N/A</v>
      </c>
    </row>
    <row r="1422" spans="1:18" ht="20.100000000000001" customHeight="1" thickTop="1" thickBot="1" x14ac:dyDescent="0.3">
      <c r="A1422" s="109"/>
      <c r="B1422" s="84"/>
      <c r="C1422" s="84"/>
      <c r="D1422" s="115"/>
      <c r="E1422" s="132" cm="1">
        <f t="array" ref="E1422">_xlfn.XLOOKUP(D1422,Tabela2[[#All],[SAP Code]],Tabela2[[#All],[Supplier Name]])</f>
        <v>0</v>
      </c>
      <c r="F1422" s="85"/>
      <c r="G1422" s="120">
        <v>0</v>
      </c>
      <c r="H1422" s="86"/>
      <c r="I1422" s="86">
        <v>0</v>
      </c>
      <c r="J1422" s="87">
        <f t="shared" si="54"/>
        <v>0</v>
      </c>
      <c r="K1422" s="87">
        <f t="shared" si="55"/>
        <v>0</v>
      </c>
      <c r="L1422" s="85"/>
      <c r="M1422" s="85"/>
      <c r="N1422" s="85"/>
      <c r="O1422" s="109"/>
      <c r="P1422" s="88" t="str">
        <f>IF(D:D&gt;800000000,_xlfn.XLOOKUP(B:B,DROPLIST!G:G,DROPLIST!H:H)&amp;RIGHT(C1422,3)&amp;"-"&amp;RIGHT(D1422,5),_xlfn.XLOOKUP(B:B,DROPLIST!G:G,DROPLIST!H:H)&amp;RIGHT(C1422,3)&amp;"-"&amp;_xlfn.XLOOKUP(D:D,Tabela2[SAP Code],Tabela2[Coluna1]))</f>
        <v>-</v>
      </c>
      <c r="Q1422" s="88" t="e">
        <f>_xlfn.XLOOKUP(B:B,DROPLIST!G:G,DROPLIST!H:H) &amp; RIGHT(C1422,3) &amp; "-" &amp; RIGHT(D1422,5) &amp; "-" &amp; IFERROR(LEFT(#REF!, FIND(" ",#REF!)-1),#REF!) &amp; "-" &amp; _xlfn.XLOOKUP(L:L,DROPLIST!D:D,DROPLIST!E:E)</f>
        <v>#REF!</v>
      </c>
      <c r="R1422" s="88" t="str">
        <f>IF(N:N&lt;&gt;"APROVADO","N/A",IF(IFERROR(_xlfn.XLOOKUP(P:P,PROJETOS!A:A,PROJETOS!A:A),"INSERIR ID DE PROJETO")="INSERIR ID DE PROJETO","INSERIR ID DE PROJETO","PROJETO INSERIDO"))</f>
        <v>N/A</v>
      </c>
    </row>
    <row r="1423" spans="1:18" ht="20.100000000000001" customHeight="1" thickTop="1" thickBot="1" x14ac:dyDescent="0.3">
      <c r="A1423" s="109"/>
      <c r="B1423" s="84"/>
      <c r="C1423" s="84"/>
      <c r="D1423" s="115"/>
      <c r="E1423" s="132" cm="1">
        <f t="array" ref="E1423">_xlfn.XLOOKUP(D1423,Tabela2[[#All],[SAP Code]],Tabela2[[#All],[Supplier Name]])</f>
        <v>0</v>
      </c>
      <c r="F1423" s="85"/>
      <c r="G1423" s="120">
        <v>0</v>
      </c>
      <c r="H1423" s="86"/>
      <c r="I1423" s="86">
        <v>0</v>
      </c>
      <c r="J1423" s="87">
        <f t="shared" si="54"/>
        <v>0</v>
      </c>
      <c r="K1423" s="87">
        <f t="shared" si="55"/>
        <v>0</v>
      </c>
      <c r="L1423" s="85"/>
      <c r="M1423" s="85"/>
      <c r="N1423" s="85"/>
      <c r="O1423" s="109"/>
      <c r="P1423" s="88" t="str">
        <f>IF(D:D&gt;800000000,_xlfn.XLOOKUP(B:B,DROPLIST!G:G,DROPLIST!H:H)&amp;RIGHT(C1423,3)&amp;"-"&amp;RIGHT(D1423,5),_xlfn.XLOOKUP(B:B,DROPLIST!G:G,DROPLIST!H:H)&amp;RIGHT(C1423,3)&amp;"-"&amp;_xlfn.XLOOKUP(D:D,Tabela2[SAP Code],Tabela2[Coluna1]))</f>
        <v>-</v>
      </c>
      <c r="Q1423" s="88" t="e">
        <f>_xlfn.XLOOKUP(B:B,DROPLIST!G:G,DROPLIST!H:H) &amp; RIGHT(C1423,3) &amp; "-" &amp; RIGHT(D1423,5) &amp; "-" &amp; IFERROR(LEFT(#REF!, FIND(" ",#REF!)-1),#REF!) &amp; "-" &amp; _xlfn.XLOOKUP(L:L,DROPLIST!D:D,DROPLIST!E:E)</f>
        <v>#REF!</v>
      </c>
      <c r="R1423" s="88" t="str">
        <f>IF(N:N&lt;&gt;"APROVADO","N/A",IF(IFERROR(_xlfn.XLOOKUP(P:P,PROJETOS!A:A,PROJETOS!A:A),"INSERIR ID DE PROJETO")="INSERIR ID DE PROJETO","INSERIR ID DE PROJETO","PROJETO INSERIDO"))</f>
        <v>N/A</v>
      </c>
    </row>
    <row r="1424" spans="1:18" ht="20.100000000000001" customHeight="1" thickTop="1" thickBot="1" x14ac:dyDescent="0.3">
      <c r="A1424" s="109"/>
      <c r="B1424" s="84"/>
      <c r="C1424" s="84"/>
      <c r="D1424" s="115"/>
      <c r="E1424" s="132" cm="1">
        <f t="array" ref="E1424">_xlfn.XLOOKUP(D1424,Tabela2[[#All],[SAP Code]],Tabela2[[#All],[Supplier Name]])</f>
        <v>0</v>
      </c>
      <c r="F1424" s="85"/>
      <c r="G1424" s="120">
        <v>0</v>
      </c>
      <c r="H1424" s="86"/>
      <c r="I1424" s="86">
        <v>0</v>
      </c>
      <c r="J1424" s="87">
        <f t="shared" si="54"/>
        <v>0</v>
      </c>
      <c r="K1424" s="87">
        <f t="shared" si="55"/>
        <v>0</v>
      </c>
      <c r="L1424" s="85"/>
      <c r="M1424" s="85"/>
      <c r="N1424" s="85"/>
      <c r="O1424" s="109"/>
      <c r="P1424" s="88" t="str">
        <f>IF(D:D&gt;800000000,_xlfn.XLOOKUP(B:B,DROPLIST!G:G,DROPLIST!H:H)&amp;RIGHT(C1424,3)&amp;"-"&amp;RIGHT(D1424,5),_xlfn.XLOOKUP(B:B,DROPLIST!G:G,DROPLIST!H:H)&amp;RIGHT(C1424,3)&amp;"-"&amp;_xlfn.XLOOKUP(D:D,Tabela2[SAP Code],Tabela2[Coluna1]))</f>
        <v>-</v>
      </c>
      <c r="Q1424" s="88" t="e">
        <f>_xlfn.XLOOKUP(B:B,DROPLIST!G:G,DROPLIST!H:H) &amp; RIGHT(C1424,3) &amp; "-" &amp; RIGHT(D1424,5) &amp; "-" &amp; IFERROR(LEFT(#REF!, FIND(" ",#REF!)-1),#REF!) &amp; "-" &amp; _xlfn.XLOOKUP(L:L,DROPLIST!D:D,DROPLIST!E:E)</f>
        <v>#REF!</v>
      </c>
      <c r="R1424" s="88" t="str">
        <f>IF(N:N&lt;&gt;"APROVADO","N/A",IF(IFERROR(_xlfn.XLOOKUP(P:P,PROJETOS!A:A,PROJETOS!A:A),"INSERIR ID DE PROJETO")="INSERIR ID DE PROJETO","INSERIR ID DE PROJETO","PROJETO INSERIDO"))</f>
        <v>N/A</v>
      </c>
    </row>
    <row r="1425" spans="1:18" ht="20.100000000000001" customHeight="1" thickTop="1" thickBot="1" x14ac:dyDescent="0.3">
      <c r="A1425" s="109"/>
      <c r="B1425" s="84"/>
      <c r="C1425" s="84"/>
      <c r="D1425" s="115"/>
      <c r="E1425" s="132" cm="1">
        <f t="array" ref="E1425">_xlfn.XLOOKUP(D1425,Tabela2[[#All],[SAP Code]],Tabela2[[#All],[Supplier Name]])</f>
        <v>0</v>
      </c>
      <c r="F1425" s="85"/>
      <c r="G1425" s="120">
        <v>0</v>
      </c>
      <c r="H1425" s="86"/>
      <c r="I1425" s="86">
        <v>0</v>
      </c>
      <c r="J1425" s="87">
        <f t="shared" si="54"/>
        <v>0</v>
      </c>
      <c r="K1425" s="87">
        <f t="shared" si="55"/>
        <v>0</v>
      </c>
      <c r="L1425" s="85"/>
      <c r="M1425" s="85"/>
      <c r="N1425" s="85"/>
      <c r="O1425" s="109"/>
      <c r="P1425" s="88" t="str">
        <f>IF(D:D&gt;800000000,_xlfn.XLOOKUP(B:B,DROPLIST!G:G,DROPLIST!H:H)&amp;RIGHT(C1425,3)&amp;"-"&amp;RIGHT(D1425,5),_xlfn.XLOOKUP(B:B,DROPLIST!G:G,DROPLIST!H:H)&amp;RIGHT(C1425,3)&amp;"-"&amp;_xlfn.XLOOKUP(D:D,Tabela2[SAP Code],Tabela2[Coluna1]))</f>
        <v>-</v>
      </c>
      <c r="Q1425" s="88" t="e">
        <f>_xlfn.XLOOKUP(B:B,DROPLIST!G:G,DROPLIST!H:H) &amp; RIGHT(C1425,3) &amp; "-" &amp; RIGHT(D1425,5) &amp; "-" &amp; IFERROR(LEFT(#REF!, FIND(" ",#REF!)-1),#REF!) &amp; "-" &amp; _xlfn.XLOOKUP(L:L,DROPLIST!D:D,DROPLIST!E:E)</f>
        <v>#REF!</v>
      </c>
      <c r="R1425" s="88" t="str">
        <f>IF(N:N&lt;&gt;"APROVADO","N/A",IF(IFERROR(_xlfn.XLOOKUP(P:P,PROJETOS!A:A,PROJETOS!A:A),"INSERIR ID DE PROJETO")="INSERIR ID DE PROJETO","INSERIR ID DE PROJETO","PROJETO INSERIDO"))</f>
        <v>N/A</v>
      </c>
    </row>
    <row r="1426" spans="1:18" ht="20.100000000000001" customHeight="1" thickTop="1" thickBot="1" x14ac:dyDescent="0.3">
      <c r="A1426" s="109"/>
      <c r="B1426" s="84"/>
      <c r="C1426" s="84"/>
      <c r="D1426" s="115"/>
      <c r="E1426" s="132" cm="1">
        <f t="array" ref="E1426">_xlfn.XLOOKUP(D1426,Tabela2[[#All],[SAP Code]],Tabela2[[#All],[Supplier Name]])</f>
        <v>0</v>
      </c>
      <c r="F1426" s="85"/>
      <c r="G1426" s="120">
        <v>0</v>
      </c>
      <c r="H1426" s="86"/>
      <c r="I1426" s="86">
        <v>0</v>
      </c>
      <c r="J1426" s="87">
        <f t="shared" si="54"/>
        <v>0</v>
      </c>
      <c r="K1426" s="87">
        <f t="shared" si="55"/>
        <v>0</v>
      </c>
      <c r="L1426" s="85"/>
      <c r="M1426" s="85"/>
      <c r="N1426" s="85"/>
      <c r="O1426" s="109"/>
      <c r="P1426" s="88" t="str">
        <f>IF(D:D&gt;800000000,_xlfn.XLOOKUP(B:B,DROPLIST!G:G,DROPLIST!H:H)&amp;RIGHT(C1426,3)&amp;"-"&amp;RIGHT(D1426,5),_xlfn.XLOOKUP(B:B,DROPLIST!G:G,DROPLIST!H:H)&amp;RIGHT(C1426,3)&amp;"-"&amp;_xlfn.XLOOKUP(D:D,Tabela2[SAP Code],Tabela2[Coluna1]))</f>
        <v>-</v>
      </c>
      <c r="Q1426" s="88" t="e">
        <f>_xlfn.XLOOKUP(B:B,DROPLIST!G:G,DROPLIST!H:H) &amp; RIGHT(C1426,3) &amp; "-" &amp; RIGHT(D1426,5) &amp; "-" &amp; IFERROR(LEFT(#REF!, FIND(" ",#REF!)-1),#REF!) &amp; "-" &amp; _xlfn.XLOOKUP(L:L,DROPLIST!D:D,DROPLIST!E:E)</f>
        <v>#REF!</v>
      </c>
      <c r="R1426" s="88" t="str">
        <f>IF(N:N&lt;&gt;"APROVADO","N/A",IF(IFERROR(_xlfn.XLOOKUP(P:P,PROJETOS!A:A,PROJETOS!A:A),"INSERIR ID DE PROJETO")="INSERIR ID DE PROJETO","INSERIR ID DE PROJETO","PROJETO INSERIDO"))</f>
        <v>N/A</v>
      </c>
    </row>
    <row r="1427" spans="1:18" ht="20.100000000000001" customHeight="1" thickTop="1" thickBot="1" x14ac:dyDescent="0.3">
      <c r="A1427" s="109"/>
      <c r="B1427" s="84"/>
      <c r="C1427" s="84"/>
      <c r="D1427" s="115"/>
      <c r="E1427" s="132" cm="1">
        <f t="array" ref="E1427">_xlfn.XLOOKUP(D1427,Tabela2[[#All],[SAP Code]],Tabela2[[#All],[Supplier Name]])</f>
        <v>0</v>
      </c>
      <c r="F1427" s="85"/>
      <c r="G1427" s="120">
        <v>0</v>
      </c>
      <c r="H1427" s="86"/>
      <c r="I1427" s="86">
        <v>0</v>
      </c>
      <c r="J1427" s="87">
        <f t="shared" si="54"/>
        <v>0</v>
      </c>
      <c r="K1427" s="87">
        <f t="shared" si="55"/>
        <v>0</v>
      </c>
      <c r="L1427" s="85"/>
      <c r="M1427" s="85"/>
      <c r="N1427" s="85"/>
      <c r="O1427" s="109"/>
      <c r="P1427" s="88" t="str">
        <f>IF(D:D&gt;800000000,_xlfn.XLOOKUP(B:B,DROPLIST!G:G,DROPLIST!H:H)&amp;RIGHT(C1427,3)&amp;"-"&amp;RIGHT(D1427,5),_xlfn.XLOOKUP(B:B,DROPLIST!G:G,DROPLIST!H:H)&amp;RIGHT(C1427,3)&amp;"-"&amp;_xlfn.XLOOKUP(D:D,Tabela2[SAP Code],Tabela2[Coluna1]))</f>
        <v>-</v>
      </c>
      <c r="Q1427" s="88" t="e">
        <f>_xlfn.XLOOKUP(B:B,DROPLIST!G:G,DROPLIST!H:H) &amp; RIGHT(C1427,3) &amp; "-" &amp; RIGHT(D1427,5) &amp; "-" &amp; IFERROR(LEFT(#REF!, FIND(" ",#REF!)-1),#REF!) &amp; "-" &amp; _xlfn.XLOOKUP(L:L,DROPLIST!D:D,DROPLIST!E:E)</f>
        <v>#REF!</v>
      </c>
      <c r="R1427" s="88" t="str">
        <f>IF(N:N&lt;&gt;"APROVADO","N/A",IF(IFERROR(_xlfn.XLOOKUP(P:P,PROJETOS!A:A,PROJETOS!A:A),"INSERIR ID DE PROJETO")="INSERIR ID DE PROJETO","INSERIR ID DE PROJETO","PROJETO INSERIDO"))</f>
        <v>N/A</v>
      </c>
    </row>
    <row r="1428" spans="1:18" ht="20.100000000000001" customHeight="1" thickTop="1" thickBot="1" x14ac:dyDescent="0.3">
      <c r="A1428" s="109"/>
      <c r="B1428" s="84"/>
      <c r="C1428" s="84"/>
      <c r="D1428" s="115"/>
      <c r="E1428" s="132" cm="1">
        <f t="array" ref="E1428">_xlfn.XLOOKUP(D1428,Tabela2[[#All],[SAP Code]],Tabela2[[#All],[Supplier Name]])</f>
        <v>0</v>
      </c>
      <c r="F1428" s="85"/>
      <c r="G1428" s="120">
        <v>0</v>
      </c>
      <c r="H1428" s="86"/>
      <c r="I1428" s="86">
        <v>0</v>
      </c>
      <c r="J1428" s="87">
        <f t="shared" si="54"/>
        <v>0</v>
      </c>
      <c r="K1428" s="87">
        <f t="shared" si="55"/>
        <v>0</v>
      </c>
      <c r="L1428" s="85"/>
      <c r="M1428" s="85"/>
      <c r="N1428" s="85"/>
      <c r="O1428" s="109"/>
      <c r="P1428" s="88" t="str">
        <f>IF(D:D&gt;800000000,_xlfn.XLOOKUP(B:B,DROPLIST!G:G,DROPLIST!H:H)&amp;RIGHT(C1428,3)&amp;"-"&amp;RIGHT(D1428,5),_xlfn.XLOOKUP(B:B,DROPLIST!G:G,DROPLIST!H:H)&amp;RIGHT(C1428,3)&amp;"-"&amp;_xlfn.XLOOKUP(D:D,Tabela2[SAP Code],Tabela2[Coluna1]))</f>
        <v>-</v>
      </c>
      <c r="Q1428" s="88" t="e">
        <f>_xlfn.XLOOKUP(B:B,DROPLIST!G:G,DROPLIST!H:H) &amp; RIGHT(C1428,3) &amp; "-" &amp; RIGHT(D1428,5) &amp; "-" &amp; IFERROR(LEFT(#REF!, FIND(" ",#REF!)-1),#REF!) &amp; "-" &amp; _xlfn.XLOOKUP(L:L,DROPLIST!D:D,DROPLIST!E:E)</f>
        <v>#REF!</v>
      </c>
      <c r="R1428" s="88" t="str">
        <f>IF(N:N&lt;&gt;"APROVADO","N/A",IF(IFERROR(_xlfn.XLOOKUP(P:P,PROJETOS!A:A,PROJETOS!A:A),"INSERIR ID DE PROJETO")="INSERIR ID DE PROJETO","INSERIR ID DE PROJETO","PROJETO INSERIDO"))</f>
        <v>N/A</v>
      </c>
    </row>
    <row r="1429" spans="1:18" ht="20.100000000000001" customHeight="1" thickTop="1" thickBot="1" x14ac:dyDescent="0.3">
      <c r="A1429" s="109"/>
      <c r="B1429" s="84"/>
      <c r="C1429" s="84"/>
      <c r="D1429" s="115"/>
      <c r="E1429" s="132" cm="1">
        <f t="array" ref="E1429">_xlfn.XLOOKUP(D1429,Tabela2[[#All],[SAP Code]],Tabela2[[#All],[Supplier Name]])</f>
        <v>0</v>
      </c>
      <c r="F1429" s="85"/>
      <c r="G1429" s="120">
        <v>0</v>
      </c>
      <c r="H1429" s="86"/>
      <c r="I1429" s="86">
        <v>0</v>
      </c>
      <c r="J1429" s="87">
        <f t="shared" si="54"/>
        <v>0</v>
      </c>
      <c r="K1429" s="87">
        <f t="shared" si="55"/>
        <v>0</v>
      </c>
      <c r="L1429" s="85"/>
      <c r="M1429" s="85"/>
      <c r="N1429" s="85"/>
      <c r="O1429" s="109"/>
      <c r="P1429" s="88" t="str">
        <f>IF(D:D&gt;800000000,_xlfn.XLOOKUP(B:B,DROPLIST!G:G,DROPLIST!H:H)&amp;RIGHT(C1429,3)&amp;"-"&amp;RIGHT(D1429,5),_xlfn.XLOOKUP(B:B,DROPLIST!G:G,DROPLIST!H:H)&amp;RIGHT(C1429,3)&amp;"-"&amp;_xlfn.XLOOKUP(D:D,Tabela2[SAP Code],Tabela2[Coluna1]))</f>
        <v>-</v>
      </c>
      <c r="Q1429" s="88" t="e">
        <f>_xlfn.XLOOKUP(B:B,DROPLIST!G:G,DROPLIST!H:H) &amp; RIGHT(C1429,3) &amp; "-" &amp; RIGHT(D1429,5) &amp; "-" &amp; IFERROR(LEFT(#REF!, FIND(" ",#REF!)-1),#REF!) &amp; "-" &amp; _xlfn.XLOOKUP(L:L,DROPLIST!D:D,DROPLIST!E:E)</f>
        <v>#REF!</v>
      </c>
      <c r="R1429" s="88" t="str">
        <f>IF(N:N&lt;&gt;"APROVADO","N/A",IF(IFERROR(_xlfn.XLOOKUP(P:P,PROJETOS!A:A,PROJETOS!A:A),"INSERIR ID DE PROJETO")="INSERIR ID DE PROJETO","INSERIR ID DE PROJETO","PROJETO INSERIDO"))</f>
        <v>N/A</v>
      </c>
    </row>
    <row r="1430" spans="1:18" ht="20.100000000000001" customHeight="1" thickTop="1" thickBot="1" x14ac:dyDescent="0.3">
      <c r="A1430" s="109"/>
      <c r="B1430" s="84"/>
      <c r="C1430" s="84"/>
      <c r="D1430" s="115"/>
      <c r="E1430" s="132" cm="1">
        <f t="array" ref="E1430">_xlfn.XLOOKUP(D1430,Tabela2[[#All],[SAP Code]],Tabela2[[#All],[Supplier Name]])</f>
        <v>0</v>
      </c>
      <c r="F1430" s="85"/>
      <c r="G1430" s="120">
        <v>0</v>
      </c>
      <c r="H1430" s="86"/>
      <c r="I1430" s="86">
        <v>0</v>
      </c>
      <c r="J1430" s="87">
        <f t="shared" si="54"/>
        <v>0</v>
      </c>
      <c r="K1430" s="87">
        <f t="shared" si="55"/>
        <v>0</v>
      </c>
      <c r="L1430" s="85"/>
      <c r="M1430" s="85"/>
      <c r="N1430" s="85"/>
      <c r="O1430" s="109"/>
      <c r="P1430" s="88" t="str">
        <f>IF(D:D&gt;800000000,_xlfn.XLOOKUP(B:B,DROPLIST!G:G,DROPLIST!H:H)&amp;RIGHT(C1430,3)&amp;"-"&amp;RIGHT(D1430,5),_xlfn.XLOOKUP(B:B,DROPLIST!G:G,DROPLIST!H:H)&amp;RIGHT(C1430,3)&amp;"-"&amp;_xlfn.XLOOKUP(D:D,Tabela2[SAP Code],Tabela2[Coluna1]))</f>
        <v>-</v>
      </c>
      <c r="Q1430" s="88" t="e">
        <f>_xlfn.XLOOKUP(B:B,DROPLIST!G:G,DROPLIST!H:H) &amp; RIGHT(C1430,3) &amp; "-" &amp; RIGHT(D1430,5) &amp; "-" &amp; IFERROR(LEFT(#REF!, FIND(" ",#REF!)-1),#REF!) &amp; "-" &amp; _xlfn.XLOOKUP(L:L,DROPLIST!D:D,DROPLIST!E:E)</f>
        <v>#REF!</v>
      </c>
      <c r="R1430" s="88" t="str">
        <f>IF(N:N&lt;&gt;"APROVADO","N/A",IF(IFERROR(_xlfn.XLOOKUP(P:P,PROJETOS!A:A,PROJETOS!A:A),"INSERIR ID DE PROJETO")="INSERIR ID DE PROJETO","INSERIR ID DE PROJETO","PROJETO INSERIDO"))</f>
        <v>N/A</v>
      </c>
    </row>
    <row r="1431" spans="1:18" ht="20.100000000000001" customHeight="1" thickTop="1" thickBot="1" x14ac:dyDescent="0.3">
      <c r="A1431" s="109"/>
      <c r="B1431" s="84"/>
      <c r="C1431" s="84"/>
      <c r="D1431" s="115"/>
      <c r="E1431" s="132" cm="1">
        <f t="array" ref="E1431">_xlfn.XLOOKUP(D1431,Tabela2[[#All],[SAP Code]],Tabela2[[#All],[Supplier Name]])</f>
        <v>0</v>
      </c>
      <c r="F1431" s="85"/>
      <c r="G1431" s="120">
        <v>0</v>
      </c>
      <c r="H1431" s="86"/>
      <c r="I1431" s="86">
        <v>0</v>
      </c>
      <c r="J1431" s="87">
        <f t="shared" si="54"/>
        <v>0</v>
      </c>
      <c r="K1431" s="87">
        <f t="shared" si="55"/>
        <v>0</v>
      </c>
      <c r="L1431" s="85"/>
      <c r="M1431" s="85"/>
      <c r="N1431" s="85"/>
      <c r="O1431" s="109"/>
      <c r="P1431" s="88" t="str">
        <f>IF(D:D&gt;800000000,_xlfn.XLOOKUP(B:B,DROPLIST!G:G,DROPLIST!H:H)&amp;RIGHT(C1431,3)&amp;"-"&amp;RIGHT(D1431,5),_xlfn.XLOOKUP(B:B,DROPLIST!G:G,DROPLIST!H:H)&amp;RIGHT(C1431,3)&amp;"-"&amp;_xlfn.XLOOKUP(D:D,Tabela2[SAP Code],Tabela2[Coluna1]))</f>
        <v>-</v>
      </c>
      <c r="Q1431" s="88" t="e">
        <f>_xlfn.XLOOKUP(B:B,DROPLIST!G:G,DROPLIST!H:H) &amp; RIGHT(C1431,3) &amp; "-" &amp; RIGHT(D1431,5) &amp; "-" &amp; IFERROR(LEFT(#REF!, FIND(" ",#REF!)-1),#REF!) &amp; "-" &amp; _xlfn.XLOOKUP(L:L,DROPLIST!D:D,DROPLIST!E:E)</f>
        <v>#REF!</v>
      </c>
      <c r="R1431" s="88" t="str">
        <f>IF(N:N&lt;&gt;"APROVADO","N/A",IF(IFERROR(_xlfn.XLOOKUP(P:P,PROJETOS!A:A,PROJETOS!A:A),"INSERIR ID DE PROJETO")="INSERIR ID DE PROJETO","INSERIR ID DE PROJETO","PROJETO INSERIDO"))</f>
        <v>N/A</v>
      </c>
    </row>
    <row r="1432" spans="1:18" ht="20.100000000000001" customHeight="1" thickTop="1" thickBot="1" x14ac:dyDescent="0.3">
      <c r="A1432" s="109"/>
      <c r="B1432" s="84"/>
      <c r="C1432" s="84"/>
      <c r="D1432" s="115"/>
      <c r="E1432" s="132" cm="1">
        <f t="array" ref="E1432">_xlfn.XLOOKUP(D1432,Tabela2[[#All],[SAP Code]],Tabela2[[#All],[Supplier Name]])</f>
        <v>0</v>
      </c>
      <c r="F1432" s="85"/>
      <c r="G1432" s="120">
        <v>0</v>
      </c>
      <c r="H1432" s="86"/>
      <c r="I1432" s="86">
        <v>0</v>
      </c>
      <c r="J1432" s="87">
        <f t="shared" si="54"/>
        <v>0</v>
      </c>
      <c r="K1432" s="87">
        <f t="shared" si="55"/>
        <v>0</v>
      </c>
      <c r="L1432" s="85"/>
      <c r="M1432" s="85"/>
      <c r="N1432" s="85"/>
      <c r="O1432" s="109"/>
      <c r="P1432" s="88" t="str">
        <f>IF(D:D&gt;800000000,_xlfn.XLOOKUP(B:B,DROPLIST!G:G,DROPLIST!H:H)&amp;RIGHT(C1432,3)&amp;"-"&amp;RIGHT(D1432,5),_xlfn.XLOOKUP(B:B,DROPLIST!G:G,DROPLIST!H:H)&amp;RIGHT(C1432,3)&amp;"-"&amp;_xlfn.XLOOKUP(D:D,Tabela2[SAP Code],Tabela2[Coluna1]))</f>
        <v>-</v>
      </c>
      <c r="Q1432" s="88" t="e">
        <f>_xlfn.XLOOKUP(B:B,DROPLIST!G:G,DROPLIST!H:H) &amp; RIGHT(C1432,3) &amp; "-" &amp; RIGHT(D1432,5) &amp; "-" &amp; IFERROR(LEFT(#REF!, FIND(" ",#REF!)-1),#REF!) &amp; "-" &amp; _xlfn.XLOOKUP(L:L,DROPLIST!D:D,DROPLIST!E:E)</f>
        <v>#REF!</v>
      </c>
      <c r="R1432" s="88" t="str">
        <f>IF(N:N&lt;&gt;"APROVADO","N/A",IF(IFERROR(_xlfn.XLOOKUP(P:P,PROJETOS!A:A,PROJETOS!A:A),"INSERIR ID DE PROJETO")="INSERIR ID DE PROJETO","INSERIR ID DE PROJETO","PROJETO INSERIDO"))</f>
        <v>N/A</v>
      </c>
    </row>
    <row r="1433" spans="1:18" ht="20.100000000000001" customHeight="1" thickTop="1" thickBot="1" x14ac:dyDescent="0.3">
      <c r="A1433" s="109"/>
      <c r="B1433" s="84"/>
      <c r="C1433" s="84"/>
      <c r="D1433" s="115"/>
      <c r="E1433" s="132" cm="1">
        <f t="array" ref="E1433">_xlfn.XLOOKUP(D1433,Tabela2[[#All],[SAP Code]],Tabela2[[#All],[Supplier Name]])</f>
        <v>0</v>
      </c>
      <c r="F1433" s="85"/>
      <c r="G1433" s="120">
        <v>0</v>
      </c>
      <c r="H1433" s="86"/>
      <c r="I1433" s="86">
        <v>0</v>
      </c>
      <c r="J1433" s="87">
        <f t="shared" si="54"/>
        <v>0</v>
      </c>
      <c r="K1433" s="87">
        <f t="shared" si="55"/>
        <v>0</v>
      </c>
      <c r="L1433" s="85"/>
      <c r="M1433" s="85"/>
      <c r="N1433" s="85"/>
      <c r="O1433" s="109"/>
      <c r="P1433" s="88" t="str">
        <f>IF(D:D&gt;800000000,_xlfn.XLOOKUP(B:B,DROPLIST!G:G,DROPLIST!H:H)&amp;RIGHT(C1433,3)&amp;"-"&amp;RIGHT(D1433,5),_xlfn.XLOOKUP(B:B,DROPLIST!G:G,DROPLIST!H:H)&amp;RIGHT(C1433,3)&amp;"-"&amp;_xlfn.XLOOKUP(D:D,Tabela2[SAP Code],Tabela2[Coluna1]))</f>
        <v>-</v>
      </c>
      <c r="Q1433" s="88" t="e">
        <f>_xlfn.XLOOKUP(B:B,DROPLIST!G:G,DROPLIST!H:H) &amp; RIGHT(C1433,3) &amp; "-" &amp; RIGHT(D1433,5) &amp; "-" &amp; IFERROR(LEFT(#REF!, FIND(" ",#REF!)-1),#REF!) &amp; "-" &amp; _xlfn.XLOOKUP(L:L,DROPLIST!D:D,DROPLIST!E:E)</f>
        <v>#REF!</v>
      </c>
      <c r="R1433" s="88" t="str">
        <f>IF(N:N&lt;&gt;"APROVADO","N/A",IF(IFERROR(_xlfn.XLOOKUP(P:P,PROJETOS!A:A,PROJETOS!A:A),"INSERIR ID DE PROJETO")="INSERIR ID DE PROJETO","INSERIR ID DE PROJETO","PROJETO INSERIDO"))</f>
        <v>N/A</v>
      </c>
    </row>
    <row r="1434" spans="1:18" ht="20.100000000000001" customHeight="1" thickTop="1" thickBot="1" x14ac:dyDescent="0.3">
      <c r="A1434" s="109"/>
      <c r="B1434" s="84"/>
      <c r="C1434" s="84"/>
      <c r="D1434" s="115"/>
      <c r="E1434" s="132" cm="1">
        <f t="array" ref="E1434">_xlfn.XLOOKUP(D1434,Tabela2[[#All],[SAP Code]],Tabela2[[#All],[Supplier Name]])</f>
        <v>0</v>
      </c>
      <c r="F1434" s="85"/>
      <c r="G1434" s="120">
        <v>0</v>
      </c>
      <c r="H1434" s="86"/>
      <c r="I1434" s="86">
        <v>0</v>
      </c>
      <c r="J1434" s="87">
        <f t="shared" si="54"/>
        <v>0</v>
      </c>
      <c r="K1434" s="87">
        <f t="shared" si="55"/>
        <v>0</v>
      </c>
      <c r="L1434" s="85"/>
      <c r="M1434" s="85"/>
      <c r="N1434" s="85"/>
      <c r="O1434" s="109"/>
      <c r="P1434" s="88" t="str">
        <f>IF(D:D&gt;800000000,_xlfn.XLOOKUP(B:B,DROPLIST!G:G,DROPLIST!H:H)&amp;RIGHT(C1434,3)&amp;"-"&amp;RIGHT(D1434,5),_xlfn.XLOOKUP(B:B,DROPLIST!G:G,DROPLIST!H:H)&amp;RIGHT(C1434,3)&amp;"-"&amp;_xlfn.XLOOKUP(D:D,Tabela2[SAP Code],Tabela2[Coluna1]))</f>
        <v>-</v>
      </c>
      <c r="Q1434" s="88" t="e">
        <f>_xlfn.XLOOKUP(B:B,DROPLIST!G:G,DROPLIST!H:H) &amp; RIGHT(C1434,3) &amp; "-" &amp; RIGHT(D1434,5) &amp; "-" &amp; IFERROR(LEFT(#REF!, FIND(" ",#REF!)-1),#REF!) &amp; "-" &amp; _xlfn.XLOOKUP(L:L,DROPLIST!D:D,DROPLIST!E:E)</f>
        <v>#REF!</v>
      </c>
      <c r="R1434" s="88" t="str">
        <f>IF(N:N&lt;&gt;"APROVADO","N/A",IF(IFERROR(_xlfn.XLOOKUP(P:P,PROJETOS!A:A,PROJETOS!A:A),"INSERIR ID DE PROJETO")="INSERIR ID DE PROJETO","INSERIR ID DE PROJETO","PROJETO INSERIDO"))</f>
        <v>N/A</v>
      </c>
    </row>
    <row r="1435" spans="1:18" ht="20.100000000000001" customHeight="1" thickTop="1" thickBot="1" x14ac:dyDescent="0.3">
      <c r="A1435" s="109"/>
      <c r="B1435" s="84"/>
      <c r="C1435" s="84"/>
      <c r="D1435" s="115"/>
      <c r="E1435" s="132" cm="1">
        <f t="array" ref="E1435">_xlfn.XLOOKUP(D1435,Tabela2[[#All],[SAP Code]],Tabela2[[#All],[Supplier Name]])</f>
        <v>0</v>
      </c>
      <c r="F1435" s="85"/>
      <c r="G1435" s="120">
        <v>0</v>
      </c>
      <c r="H1435" s="86"/>
      <c r="I1435" s="86">
        <v>0</v>
      </c>
      <c r="J1435" s="87">
        <f t="shared" si="54"/>
        <v>0</v>
      </c>
      <c r="K1435" s="87">
        <f t="shared" si="55"/>
        <v>0</v>
      </c>
      <c r="L1435" s="85"/>
      <c r="M1435" s="85"/>
      <c r="N1435" s="85"/>
      <c r="O1435" s="109"/>
      <c r="P1435" s="88" t="str">
        <f>IF(D:D&gt;800000000,_xlfn.XLOOKUP(B:B,DROPLIST!G:G,DROPLIST!H:H)&amp;RIGHT(C1435,3)&amp;"-"&amp;RIGHT(D1435,5),_xlfn.XLOOKUP(B:B,DROPLIST!G:G,DROPLIST!H:H)&amp;RIGHT(C1435,3)&amp;"-"&amp;_xlfn.XLOOKUP(D:D,Tabela2[SAP Code],Tabela2[Coluna1]))</f>
        <v>-</v>
      </c>
      <c r="Q1435" s="88" t="e">
        <f>_xlfn.XLOOKUP(B:B,DROPLIST!G:G,DROPLIST!H:H) &amp; RIGHT(C1435,3) &amp; "-" &amp; RIGHT(D1435,5) &amp; "-" &amp; IFERROR(LEFT(#REF!, FIND(" ",#REF!)-1),#REF!) &amp; "-" &amp; _xlfn.XLOOKUP(L:L,DROPLIST!D:D,DROPLIST!E:E)</f>
        <v>#REF!</v>
      </c>
      <c r="R1435" s="88" t="str">
        <f>IF(N:N&lt;&gt;"APROVADO","N/A",IF(IFERROR(_xlfn.XLOOKUP(P:P,PROJETOS!A:A,PROJETOS!A:A),"INSERIR ID DE PROJETO")="INSERIR ID DE PROJETO","INSERIR ID DE PROJETO","PROJETO INSERIDO"))</f>
        <v>N/A</v>
      </c>
    </row>
    <row r="1436" spans="1:18" ht="20.100000000000001" customHeight="1" thickTop="1" thickBot="1" x14ac:dyDescent="0.3">
      <c r="A1436" s="109"/>
      <c r="B1436" s="84"/>
      <c r="C1436" s="84"/>
      <c r="D1436" s="115"/>
      <c r="E1436" s="132" cm="1">
        <f t="array" ref="E1436">_xlfn.XLOOKUP(D1436,Tabela2[[#All],[SAP Code]],Tabela2[[#All],[Supplier Name]])</f>
        <v>0</v>
      </c>
      <c r="F1436" s="85"/>
      <c r="G1436" s="120">
        <v>0</v>
      </c>
      <c r="H1436" s="86"/>
      <c r="I1436" s="86">
        <v>0</v>
      </c>
      <c r="J1436" s="87">
        <f t="shared" si="54"/>
        <v>0</v>
      </c>
      <c r="K1436" s="87">
        <f t="shared" si="55"/>
        <v>0</v>
      </c>
      <c r="L1436" s="85"/>
      <c r="M1436" s="85"/>
      <c r="N1436" s="85"/>
      <c r="O1436" s="109"/>
      <c r="P1436" s="88" t="str">
        <f>IF(D:D&gt;800000000,_xlfn.XLOOKUP(B:B,DROPLIST!G:G,DROPLIST!H:H)&amp;RIGHT(C1436,3)&amp;"-"&amp;RIGHT(D1436,5),_xlfn.XLOOKUP(B:B,DROPLIST!G:G,DROPLIST!H:H)&amp;RIGHT(C1436,3)&amp;"-"&amp;_xlfn.XLOOKUP(D:D,Tabela2[SAP Code],Tabela2[Coluna1]))</f>
        <v>-</v>
      </c>
      <c r="Q1436" s="88" t="e">
        <f>_xlfn.XLOOKUP(B:B,DROPLIST!G:G,DROPLIST!H:H) &amp; RIGHT(C1436,3) &amp; "-" &amp; RIGHT(D1436,5) &amp; "-" &amp; IFERROR(LEFT(#REF!, FIND(" ",#REF!)-1),#REF!) &amp; "-" &amp; _xlfn.XLOOKUP(L:L,DROPLIST!D:D,DROPLIST!E:E)</f>
        <v>#REF!</v>
      </c>
      <c r="R1436" s="88" t="str">
        <f>IF(N:N&lt;&gt;"APROVADO","N/A",IF(IFERROR(_xlfn.XLOOKUP(P:P,PROJETOS!A:A,PROJETOS!A:A),"INSERIR ID DE PROJETO")="INSERIR ID DE PROJETO","INSERIR ID DE PROJETO","PROJETO INSERIDO"))</f>
        <v>N/A</v>
      </c>
    </row>
    <row r="1437" spans="1:18" ht="20.100000000000001" customHeight="1" thickTop="1" thickBot="1" x14ac:dyDescent="0.3">
      <c r="A1437" s="109"/>
      <c r="B1437" s="84"/>
      <c r="C1437" s="84"/>
      <c r="D1437" s="115"/>
      <c r="E1437" s="132" cm="1">
        <f t="array" ref="E1437">_xlfn.XLOOKUP(D1437,Tabela2[[#All],[SAP Code]],Tabela2[[#All],[Supplier Name]])</f>
        <v>0</v>
      </c>
      <c r="F1437" s="85"/>
      <c r="G1437" s="120">
        <v>0</v>
      </c>
      <c r="H1437" s="86"/>
      <c r="I1437" s="86">
        <v>0</v>
      </c>
      <c r="J1437" s="87">
        <f t="shared" si="54"/>
        <v>0</v>
      </c>
      <c r="K1437" s="87">
        <f t="shared" si="55"/>
        <v>0</v>
      </c>
      <c r="L1437" s="85"/>
      <c r="M1437" s="85"/>
      <c r="N1437" s="85"/>
      <c r="O1437" s="109"/>
      <c r="P1437" s="88" t="str">
        <f>IF(D:D&gt;800000000,_xlfn.XLOOKUP(B:B,DROPLIST!G:G,DROPLIST!H:H)&amp;RIGHT(C1437,3)&amp;"-"&amp;RIGHT(D1437,5),_xlfn.XLOOKUP(B:B,DROPLIST!G:G,DROPLIST!H:H)&amp;RIGHT(C1437,3)&amp;"-"&amp;_xlfn.XLOOKUP(D:D,Tabela2[SAP Code],Tabela2[Coluna1]))</f>
        <v>-</v>
      </c>
      <c r="Q1437" s="88" t="e">
        <f>_xlfn.XLOOKUP(B:B,DROPLIST!G:G,DROPLIST!H:H) &amp; RIGHT(C1437,3) &amp; "-" &amp; RIGHT(D1437,5) &amp; "-" &amp; IFERROR(LEFT(#REF!, FIND(" ",#REF!)-1),#REF!) &amp; "-" &amp; _xlfn.XLOOKUP(L:L,DROPLIST!D:D,DROPLIST!E:E)</f>
        <v>#REF!</v>
      </c>
      <c r="R1437" s="88" t="str">
        <f>IF(N:N&lt;&gt;"APROVADO","N/A",IF(IFERROR(_xlfn.XLOOKUP(P:P,PROJETOS!A:A,PROJETOS!A:A),"INSERIR ID DE PROJETO")="INSERIR ID DE PROJETO","INSERIR ID DE PROJETO","PROJETO INSERIDO"))</f>
        <v>N/A</v>
      </c>
    </row>
    <row r="1438" spans="1:18" ht="20.100000000000001" customHeight="1" thickTop="1" thickBot="1" x14ac:dyDescent="0.3">
      <c r="A1438" s="109"/>
      <c r="B1438" s="84"/>
      <c r="C1438" s="84"/>
      <c r="D1438" s="115"/>
      <c r="E1438" s="132" cm="1">
        <f t="array" ref="E1438">_xlfn.XLOOKUP(D1438,Tabela2[[#All],[SAP Code]],Tabela2[[#All],[Supplier Name]])</f>
        <v>0</v>
      </c>
      <c r="F1438" s="85"/>
      <c r="G1438" s="120">
        <v>0</v>
      </c>
      <c r="H1438" s="86"/>
      <c r="I1438" s="86">
        <v>0</v>
      </c>
      <c r="J1438" s="87">
        <f t="shared" si="54"/>
        <v>0</v>
      </c>
      <c r="K1438" s="87">
        <f t="shared" si="55"/>
        <v>0</v>
      </c>
      <c r="L1438" s="85"/>
      <c r="M1438" s="85"/>
      <c r="N1438" s="85"/>
      <c r="O1438" s="109"/>
      <c r="P1438" s="88" t="str">
        <f>IF(D:D&gt;800000000,_xlfn.XLOOKUP(B:B,DROPLIST!G:G,DROPLIST!H:H)&amp;RIGHT(C1438,3)&amp;"-"&amp;RIGHT(D1438,5),_xlfn.XLOOKUP(B:B,DROPLIST!G:G,DROPLIST!H:H)&amp;RIGHT(C1438,3)&amp;"-"&amp;_xlfn.XLOOKUP(D:D,Tabela2[SAP Code],Tabela2[Coluna1]))</f>
        <v>-</v>
      </c>
      <c r="Q1438" s="88" t="e">
        <f>_xlfn.XLOOKUP(B:B,DROPLIST!G:G,DROPLIST!H:H) &amp; RIGHT(C1438,3) &amp; "-" &amp; RIGHT(D1438,5) &amp; "-" &amp; IFERROR(LEFT(#REF!, FIND(" ",#REF!)-1),#REF!) &amp; "-" &amp; _xlfn.XLOOKUP(L:L,DROPLIST!D:D,DROPLIST!E:E)</f>
        <v>#REF!</v>
      </c>
      <c r="R1438" s="88" t="str">
        <f>IF(N:N&lt;&gt;"APROVADO","N/A",IF(IFERROR(_xlfn.XLOOKUP(P:P,PROJETOS!A:A,PROJETOS!A:A),"INSERIR ID DE PROJETO")="INSERIR ID DE PROJETO","INSERIR ID DE PROJETO","PROJETO INSERIDO"))</f>
        <v>N/A</v>
      </c>
    </row>
    <row r="1439" spans="1:18" ht="20.100000000000001" customHeight="1" thickTop="1" thickBot="1" x14ac:dyDescent="0.3">
      <c r="A1439" s="109"/>
      <c r="B1439" s="84"/>
      <c r="C1439" s="84"/>
      <c r="D1439" s="115"/>
      <c r="E1439" s="132" cm="1">
        <f t="array" ref="E1439">_xlfn.XLOOKUP(D1439,Tabela2[[#All],[SAP Code]],Tabela2[[#All],[Supplier Name]])</f>
        <v>0</v>
      </c>
      <c r="F1439" s="85"/>
      <c r="G1439" s="120">
        <v>0</v>
      </c>
      <c r="H1439" s="86"/>
      <c r="I1439" s="86">
        <v>0</v>
      </c>
      <c r="J1439" s="87">
        <f t="shared" si="54"/>
        <v>0</v>
      </c>
      <c r="K1439" s="87">
        <f t="shared" si="55"/>
        <v>0</v>
      </c>
      <c r="L1439" s="85"/>
      <c r="M1439" s="85"/>
      <c r="N1439" s="85"/>
      <c r="O1439" s="109"/>
      <c r="P1439" s="88" t="str">
        <f>IF(D:D&gt;800000000,_xlfn.XLOOKUP(B:B,DROPLIST!G:G,DROPLIST!H:H)&amp;RIGHT(C1439,3)&amp;"-"&amp;RIGHT(D1439,5),_xlfn.XLOOKUP(B:B,DROPLIST!G:G,DROPLIST!H:H)&amp;RIGHT(C1439,3)&amp;"-"&amp;_xlfn.XLOOKUP(D:D,Tabela2[SAP Code],Tabela2[Coluna1]))</f>
        <v>-</v>
      </c>
      <c r="Q1439" s="88" t="e">
        <f>_xlfn.XLOOKUP(B:B,DROPLIST!G:G,DROPLIST!H:H) &amp; RIGHT(C1439,3) &amp; "-" &amp; RIGHT(D1439,5) &amp; "-" &amp; IFERROR(LEFT(#REF!, FIND(" ",#REF!)-1),#REF!) &amp; "-" &amp; _xlfn.XLOOKUP(L:L,DROPLIST!D:D,DROPLIST!E:E)</f>
        <v>#REF!</v>
      </c>
      <c r="R1439" s="88" t="str">
        <f>IF(N:N&lt;&gt;"APROVADO","N/A",IF(IFERROR(_xlfn.XLOOKUP(P:P,PROJETOS!A:A,PROJETOS!A:A),"INSERIR ID DE PROJETO")="INSERIR ID DE PROJETO","INSERIR ID DE PROJETO","PROJETO INSERIDO"))</f>
        <v>N/A</v>
      </c>
    </row>
    <row r="1440" spans="1:18" ht="20.100000000000001" customHeight="1" thickTop="1" thickBot="1" x14ac:dyDescent="0.3">
      <c r="A1440" s="109"/>
      <c r="B1440" s="84"/>
      <c r="C1440" s="84"/>
      <c r="D1440" s="115"/>
      <c r="E1440" s="132" cm="1">
        <f t="array" ref="E1440">_xlfn.XLOOKUP(D1440,Tabela2[[#All],[SAP Code]],Tabela2[[#All],[Supplier Name]])</f>
        <v>0</v>
      </c>
      <c r="F1440" s="85"/>
      <c r="G1440" s="120">
        <v>0</v>
      </c>
      <c r="H1440" s="86"/>
      <c r="I1440" s="86">
        <v>0</v>
      </c>
      <c r="J1440" s="87">
        <f t="shared" si="54"/>
        <v>0</v>
      </c>
      <c r="K1440" s="87">
        <f t="shared" si="55"/>
        <v>0</v>
      </c>
      <c r="L1440" s="85"/>
      <c r="M1440" s="85"/>
      <c r="N1440" s="85"/>
      <c r="O1440" s="109"/>
      <c r="P1440" s="88" t="str">
        <f>IF(D:D&gt;800000000,_xlfn.XLOOKUP(B:B,DROPLIST!G:G,DROPLIST!H:H)&amp;RIGHT(C1440,3)&amp;"-"&amp;RIGHT(D1440,5),_xlfn.XLOOKUP(B:B,DROPLIST!G:G,DROPLIST!H:H)&amp;RIGHT(C1440,3)&amp;"-"&amp;_xlfn.XLOOKUP(D:D,Tabela2[SAP Code],Tabela2[Coluna1]))</f>
        <v>-</v>
      </c>
      <c r="Q1440" s="88" t="e">
        <f>_xlfn.XLOOKUP(B:B,DROPLIST!G:G,DROPLIST!H:H) &amp; RIGHT(C1440,3) &amp; "-" &amp; RIGHT(D1440,5) &amp; "-" &amp; IFERROR(LEFT(#REF!, FIND(" ",#REF!)-1),#REF!) &amp; "-" &amp; _xlfn.XLOOKUP(L:L,DROPLIST!D:D,DROPLIST!E:E)</f>
        <v>#REF!</v>
      </c>
      <c r="R1440" s="88" t="str">
        <f>IF(N:N&lt;&gt;"APROVADO","N/A",IF(IFERROR(_xlfn.XLOOKUP(P:P,PROJETOS!A:A,PROJETOS!A:A),"INSERIR ID DE PROJETO")="INSERIR ID DE PROJETO","INSERIR ID DE PROJETO","PROJETO INSERIDO"))</f>
        <v>N/A</v>
      </c>
    </row>
    <row r="1441" spans="1:18" ht="20.100000000000001" customHeight="1" thickTop="1" thickBot="1" x14ac:dyDescent="0.3">
      <c r="A1441" s="109"/>
      <c r="B1441" s="84"/>
      <c r="C1441" s="84"/>
      <c r="D1441" s="115"/>
      <c r="E1441" s="132" cm="1">
        <f t="array" ref="E1441">_xlfn.XLOOKUP(D1441,Tabela2[[#All],[SAP Code]],Tabela2[[#All],[Supplier Name]])</f>
        <v>0</v>
      </c>
      <c r="F1441" s="85"/>
      <c r="G1441" s="120">
        <v>0</v>
      </c>
      <c r="H1441" s="86"/>
      <c r="I1441" s="86">
        <v>0</v>
      </c>
      <c r="J1441" s="87">
        <f t="shared" si="54"/>
        <v>0</v>
      </c>
      <c r="K1441" s="87">
        <f t="shared" si="55"/>
        <v>0</v>
      </c>
      <c r="L1441" s="85"/>
      <c r="M1441" s="85"/>
      <c r="N1441" s="85"/>
      <c r="O1441" s="109"/>
      <c r="P1441" s="88" t="str">
        <f>IF(D:D&gt;800000000,_xlfn.XLOOKUP(B:B,DROPLIST!G:G,DROPLIST!H:H)&amp;RIGHT(C1441,3)&amp;"-"&amp;RIGHT(D1441,5),_xlfn.XLOOKUP(B:B,DROPLIST!G:G,DROPLIST!H:H)&amp;RIGHT(C1441,3)&amp;"-"&amp;_xlfn.XLOOKUP(D:D,Tabela2[SAP Code],Tabela2[Coluna1]))</f>
        <v>-</v>
      </c>
      <c r="Q1441" s="88" t="e">
        <f>_xlfn.XLOOKUP(B:B,DROPLIST!G:G,DROPLIST!H:H) &amp; RIGHT(C1441,3) &amp; "-" &amp; RIGHT(D1441,5) &amp; "-" &amp; IFERROR(LEFT(#REF!, FIND(" ",#REF!)-1),#REF!) &amp; "-" &amp; _xlfn.XLOOKUP(L:L,DROPLIST!D:D,DROPLIST!E:E)</f>
        <v>#REF!</v>
      </c>
      <c r="R1441" s="88" t="str">
        <f>IF(N:N&lt;&gt;"APROVADO","N/A",IF(IFERROR(_xlfn.XLOOKUP(P:P,PROJETOS!A:A,PROJETOS!A:A),"INSERIR ID DE PROJETO")="INSERIR ID DE PROJETO","INSERIR ID DE PROJETO","PROJETO INSERIDO"))</f>
        <v>N/A</v>
      </c>
    </row>
    <row r="1442" spans="1:18" ht="20.100000000000001" customHeight="1" thickTop="1" thickBot="1" x14ac:dyDescent="0.3">
      <c r="A1442" s="109"/>
      <c r="B1442" s="84"/>
      <c r="C1442" s="84"/>
      <c r="D1442" s="115"/>
      <c r="E1442" s="132" cm="1">
        <f t="array" ref="E1442">_xlfn.XLOOKUP(D1442,Tabela2[[#All],[SAP Code]],Tabela2[[#All],[Supplier Name]])</f>
        <v>0</v>
      </c>
      <c r="F1442" s="85"/>
      <c r="G1442" s="120">
        <v>0</v>
      </c>
      <c r="H1442" s="86"/>
      <c r="I1442" s="86">
        <v>0</v>
      </c>
      <c r="J1442" s="87">
        <f t="shared" si="54"/>
        <v>0</v>
      </c>
      <c r="K1442" s="87">
        <f t="shared" si="55"/>
        <v>0</v>
      </c>
      <c r="L1442" s="85"/>
      <c r="M1442" s="85"/>
      <c r="N1442" s="85"/>
      <c r="O1442" s="109"/>
      <c r="P1442" s="88" t="str">
        <f>IF(D:D&gt;800000000,_xlfn.XLOOKUP(B:B,DROPLIST!G:G,DROPLIST!H:H)&amp;RIGHT(C1442,3)&amp;"-"&amp;RIGHT(D1442,5),_xlfn.XLOOKUP(B:B,DROPLIST!G:G,DROPLIST!H:H)&amp;RIGHT(C1442,3)&amp;"-"&amp;_xlfn.XLOOKUP(D:D,Tabela2[SAP Code],Tabela2[Coluna1]))</f>
        <v>-</v>
      </c>
      <c r="Q1442" s="88" t="e">
        <f>_xlfn.XLOOKUP(B:B,DROPLIST!G:G,DROPLIST!H:H) &amp; RIGHT(C1442,3) &amp; "-" &amp; RIGHT(D1442,5) &amp; "-" &amp; IFERROR(LEFT(#REF!, FIND(" ",#REF!)-1),#REF!) &amp; "-" &amp; _xlfn.XLOOKUP(L:L,DROPLIST!D:D,DROPLIST!E:E)</f>
        <v>#REF!</v>
      </c>
      <c r="R1442" s="88" t="str">
        <f>IF(N:N&lt;&gt;"APROVADO","N/A",IF(IFERROR(_xlfn.XLOOKUP(P:P,PROJETOS!A:A,PROJETOS!A:A),"INSERIR ID DE PROJETO")="INSERIR ID DE PROJETO","INSERIR ID DE PROJETO","PROJETO INSERIDO"))</f>
        <v>N/A</v>
      </c>
    </row>
    <row r="1443" spans="1:18" ht="20.100000000000001" customHeight="1" thickTop="1" thickBot="1" x14ac:dyDescent="0.3">
      <c r="A1443" s="109"/>
      <c r="B1443" s="84"/>
      <c r="C1443" s="84"/>
      <c r="D1443" s="115"/>
      <c r="E1443" s="132" cm="1">
        <f t="array" ref="E1443">_xlfn.XLOOKUP(D1443,Tabela2[[#All],[SAP Code]],Tabela2[[#All],[Supplier Name]])</f>
        <v>0</v>
      </c>
      <c r="F1443" s="85"/>
      <c r="G1443" s="120">
        <v>0</v>
      </c>
      <c r="H1443" s="86"/>
      <c r="I1443" s="86">
        <v>0</v>
      </c>
      <c r="J1443" s="87">
        <f t="shared" si="54"/>
        <v>0</v>
      </c>
      <c r="K1443" s="87">
        <f t="shared" si="55"/>
        <v>0</v>
      </c>
      <c r="L1443" s="85"/>
      <c r="M1443" s="85"/>
      <c r="N1443" s="85"/>
      <c r="O1443" s="109"/>
      <c r="P1443" s="88" t="str">
        <f>IF(D:D&gt;800000000,_xlfn.XLOOKUP(B:B,DROPLIST!G:G,DROPLIST!H:H)&amp;RIGHT(C1443,3)&amp;"-"&amp;RIGHT(D1443,5),_xlfn.XLOOKUP(B:B,DROPLIST!G:G,DROPLIST!H:H)&amp;RIGHT(C1443,3)&amp;"-"&amp;_xlfn.XLOOKUP(D:D,Tabela2[SAP Code],Tabela2[Coluna1]))</f>
        <v>-</v>
      </c>
      <c r="Q1443" s="88" t="e">
        <f>_xlfn.XLOOKUP(B:B,DROPLIST!G:G,DROPLIST!H:H) &amp; RIGHT(C1443,3) &amp; "-" &amp; RIGHT(D1443,5) &amp; "-" &amp; IFERROR(LEFT(#REF!, FIND(" ",#REF!)-1),#REF!) &amp; "-" &amp; _xlfn.XLOOKUP(L:L,DROPLIST!D:D,DROPLIST!E:E)</f>
        <v>#REF!</v>
      </c>
      <c r="R1443" s="88" t="str">
        <f>IF(N:N&lt;&gt;"APROVADO","N/A",IF(IFERROR(_xlfn.XLOOKUP(P:P,PROJETOS!A:A,PROJETOS!A:A),"INSERIR ID DE PROJETO")="INSERIR ID DE PROJETO","INSERIR ID DE PROJETO","PROJETO INSERIDO"))</f>
        <v>N/A</v>
      </c>
    </row>
    <row r="1444" spans="1:18" ht="20.100000000000001" customHeight="1" thickTop="1" thickBot="1" x14ac:dyDescent="0.3">
      <c r="A1444" s="109"/>
      <c r="B1444" s="84"/>
      <c r="C1444" s="84"/>
      <c r="D1444" s="115"/>
      <c r="E1444" s="132" cm="1">
        <f t="array" ref="E1444">_xlfn.XLOOKUP(D1444,Tabela2[[#All],[SAP Code]],Tabela2[[#All],[Supplier Name]])</f>
        <v>0</v>
      </c>
      <c r="F1444" s="85"/>
      <c r="G1444" s="120">
        <v>0</v>
      </c>
      <c r="H1444" s="86"/>
      <c r="I1444" s="86">
        <v>0</v>
      </c>
      <c r="J1444" s="87">
        <f t="shared" si="54"/>
        <v>0</v>
      </c>
      <c r="K1444" s="87">
        <f t="shared" si="55"/>
        <v>0</v>
      </c>
      <c r="L1444" s="85"/>
      <c r="M1444" s="85"/>
      <c r="N1444" s="85"/>
      <c r="O1444" s="109"/>
      <c r="P1444" s="88" t="str">
        <f>IF(D:D&gt;800000000,_xlfn.XLOOKUP(B:B,DROPLIST!G:G,DROPLIST!H:H)&amp;RIGHT(C1444,3)&amp;"-"&amp;RIGHT(D1444,5),_xlfn.XLOOKUP(B:B,DROPLIST!G:G,DROPLIST!H:H)&amp;RIGHT(C1444,3)&amp;"-"&amp;_xlfn.XLOOKUP(D:D,Tabela2[SAP Code],Tabela2[Coluna1]))</f>
        <v>-</v>
      </c>
      <c r="Q1444" s="88" t="e">
        <f>_xlfn.XLOOKUP(B:B,DROPLIST!G:G,DROPLIST!H:H) &amp; RIGHT(C1444,3) &amp; "-" &amp; RIGHT(D1444,5) &amp; "-" &amp; IFERROR(LEFT(#REF!, FIND(" ",#REF!)-1),#REF!) &amp; "-" &amp; _xlfn.XLOOKUP(L:L,DROPLIST!D:D,DROPLIST!E:E)</f>
        <v>#REF!</v>
      </c>
      <c r="R1444" s="88" t="str">
        <f>IF(N:N&lt;&gt;"APROVADO","N/A",IF(IFERROR(_xlfn.XLOOKUP(P:P,PROJETOS!A:A,PROJETOS!A:A),"INSERIR ID DE PROJETO")="INSERIR ID DE PROJETO","INSERIR ID DE PROJETO","PROJETO INSERIDO"))</f>
        <v>N/A</v>
      </c>
    </row>
    <row r="1445" spans="1:18" ht="20.100000000000001" customHeight="1" thickTop="1" thickBot="1" x14ac:dyDescent="0.3">
      <c r="A1445" s="109"/>
      <c r="B1445" s="84"/>
      <c r="C1445" s="84"/>
      <c r="D1445" s="115"/>
      <c r="E1445" s="132" cm="1">
        <f t="array" ref="E1445">_xlfn.XLOOKUP(D1445,Tabela2[[#All],[SAP Code]],Tabela2[[#All],[Supplier Name]])</f>
        <v>0</v>
      </c>
      <c r="F1445" s="85"/>
      <c r="G1445" s="120">
        <v>0</v>
      </c>
      <c r="H1445" s="86"/>
      <c r="I1445" s="86">
        <v>0</v>
      </c>
      <c r="J1445" s="87">
        <f t="shared" si="54"/>
        <v>0</v>
      </c>
      <c r="K1445" s="87">
        <f t="shared" si="55"/>
        <v>0</v>
      </c>
      <c r="L1445" s="85"/>
      <c r="M1445" s="85"/>
      <c r="N1445" s="85"/>
      <c r="O1445" s="109"/>
      <c r="P1445" s="88" t="str">
        <f>IF(D:D&gt;800000000,_xlfn.XLOOKUP(B:B,DROPLIST!G:G,DROPLIST!H:H)&amp;RIGHT(C1445,3)&amp;"-"&amp;RIGHT(D1445,5),_xlfn.XLOOKUP(B:B,DROPLIST!G:G,DROPLIST!H:H)&amp;RIGHT(C1445,3)&amp;"-"&amp;_xlfn.XLOOKUP(D:D,Tabela2[SAP Code],Tabela2[Coluna1]))</f>
        <v>-</v>
      </c>
      <c r="Q1445" s="88" t="e">
        <f>_xlfn.XLOOKUP(B:B,DROPLIST!G:G,DROPLIST!H:H) &amp; RIGHT(C1445,3) &amp; "-" &amp; RIGHT(D1445,5) &amp; "-" &amp; IFERROR(LEFT(#REF!, FIND(" ",#REF!)-1),#REF!) &amp; "-" &amp; _xlfn.XLOOKUP(L:L,DROPLIST!D:D,DROPLIST!E:E)</f>
        <v>#REF!</v>
      </c>
      <c r="R1445" s="88" t="str">
        <f>IF(N:N&lt;&gt;"APROVADO","N/A",IF(IFERROR(_xlfn.XLOOKUP(P:P,PROJETOS!A:A,PROJETOS!A:A),"INSERIR ID DE PROJETO")="INSERIR ID DE PROJETO","INSERIR ID DE PROJETO","PROJETO INSERIDO"))</f>
        <v>N/A</v>
      </c>
    </row>
    <row r="1446" spans="1:18" ht="20.100000000000001" customHeight="1" thickTop="1" thickBot="1" x14ac:dyDescent="0.3">
      <c r="A1446" s="109"/>
      <c r="B1446" s="84"/>
      <c r="C1446" s="84"/>
      <c r="D1446" s="115"/>
      <c r="E1446" s="132" cm="1">
        <f t="array" ref="E1446">_xlfn.XLOOKUP(D1446,Tabela2[[#All],[SAP Code]],Tabela2[[#All],[Supplier Name]])</f>
        <v>0</v>
      </c>
      <c r="F1446" s="85"/>
      <c r="G1446" s="120">
        <v>0</v>
      </c>
      <c r="H1446" s="86"/>
      <c r="I1446" s="86">
        <v>0</v>
      </c>
      <c r="J1446" s="87">
        <f t="shared" si="54"/>
        <v>0</v>
      </c>
      <c r="K1446" s="87">
        <f t="shared" si="55"/>
        <v>0</v>
      </c>
      <c r="L1446" s="85"/>
      <c r="M1446" s="85"/>
      <c r="N1446" s="85"/>
      <c r="O1446" s="109"/>
      <c r="P1446" s="88" t="str">
        <f>IF(D:D&gt;800000000,_xlfn.XLOOKUP(B:B,DROPLIST!G:G,DROPLIST!H:H)&amp;RIGHT(C1446,3)&amp;"-"&amp;RIGHT(D1446,5),_xlfn.XLOOKUP(B:B,DROPLIST!G:G,DROPLIST!H:H)&amp;RIGHT(C1446,3)&amp;"-"&amp;_xlfn.XLOOKUP(D:D,Tabela2[SAP Code],Tabela2[Coluna1]))</f>
        <v>-</v>
      </c>
      <c r="Q1446" s="88" t="e">
        <f>_xlfn.XLOOKUP(B:B,DROPLIST!G:G,DROPLIST!H:H) &amp; RIGHT(C1446,3) &amp; "-" &amp; RIGHT(D1446,5) &amp; "-" &amp; IFERROR(LEFT(#REF!, FIND(" ",#REF!)-1),#REF!) &amp; "-" &amp; _xlfn.XLOOKUP(L:L,DROPLIST!D:D,DROPLIST!E:E)</f>
        <v>#REF!</v>
      </c>
      <c r="R1446" s="88" t="str">
        <f>IF(N:N&lt;&gt;"APROVADO","N/A",IF(IFERROR(_xlfn.XLOOKUP(P:P,PROJETOS!A:A,PROJETOS!A:A),"INSERIR ID DE PROJETO")="INSERIR ID DE PROJETO","INSERIR ID DE PROJETO","PROJETO INSERIDO"))</f>
        <v>N/A</v>
      </c>
    </row>
    <row r="1447" spans="1:18" ht="20.100000000000001" customHeight="1" thickTop="1" thickBot="1" x14ac:dyDescent="0.3">
      <c r="A1447" s="109"/>
      <c r="B1447" s="84"/>
      <c r="C1447" s="84"/>
      <c r="D1447" s="115"/>
      <c r="E1447" s="132" cm="1">
        <f t="array" ref="E1447">_xlfn.XLOOKUP(D1447,Tabela2[[#All],[SAP Code]],Tabela2[[#All],[Supplier Name]])</f>
        <v>0</v>
      </c>
      <c r="F1447" s="85"/>
      <c r="G1447" s="120">
        <v>0</v>
      </c>
      <c r="H1447" s="86"/>
      <c r="I1447" s="86">
        <v>0</v>
      </c>
      <c r="J1447" s="87">
        <f t="shared" si="54"/>
        <v>0</v>
      </c>
      <c r="K1447" s="87">
        <f t="shared" si="55"/>
        <v>0</v>
      </c>
      <c r="L1447" s="85"/>
      <c r="M1447" s="85"/>
      <c r="N1447" s="85"/>
      <c r="O1447" s="109"/>
      <c r="P1447" s="88" t="str">
        <f>IF(D:D&gt;800000000,_xlfn.XLOOKUP(B:B,DROPLIST!G:G,DROPLIST!H:H)&amp;RIGHT(C1447,3)&amp;"-"&amp;RIGHT(D1447,5),_xlfn.XLOOKUP(B:B,DROPLIST!G:G,DROPLIST!H:H)&amp;RIGHT(C1447,3)&amp;"-"&amp;_xlfn.XLOOKUP(D:D,Tabela2[SAP Code],Tabela2[Coluna1]))</f>
        <v>-</v>
      </c>
      <c r="Q1447" s="88" t="e">
        <f>_xlfn.XLOOKUP(B:B,DROPLIST!G:G,DROPLIST!H:H) &amp; RIGHT(C1447,3) &amp; "-" &amp; RIGHT(D1447,5) &amp; "-" &amp; IFERROR(LEFT(#REF!, FIND(" ",#REF!)-1),#REF!) &amp; "-" &amp; _xlfn.XLOOKUP(L:L,DROPLIST!D:D,DROPLIST!E:E)</f>
        <v>#REF!</v>
      </c>
      <c r="R1447" s="88" t="str">
        <f>IF(N:N&lt;&gt;"APROVADO","N/A",IF(IFERROR(_xlfn.XLOOKUP(P:P,PROJETOS!A:A,PROJETOS!A:A),"INSERIR ID DE PROJETO")="INSERIR ID DE PROJETO","INSERIR ID DE PROJETO","PROJETO INSERIDO"))</f>
        <v>N/A</v>
      </c>
    </row>
    <row r="1448" spans="1:18" ht="20.100000000000001" customHeight="1" thickTop="1" thickBot="1" x14ac:dyDescent="0.3">
      <c r="A1448" s="109"/>
      <c r="B1448" s="84"/>
      <c r="C1448" s="84"/>
      <c r="D1448" s="115"/>
      <c r="E1448" s="132" cm="1">
        <f t="array" ref="E1448">_xlfn.XLOOKUP(D1448,Tabela2[[#All],[SAP Code]],Tabela2[[#All],[Supplier Name]])</f>
        <v>0</v>
      </c>
      <c r="F1448" s="85"/>
      <c r="G1448" s="120">
        <v>0</v>
      </c>
      <c r="H1448" s="86"/>
      <c r="I1448" s="86">
        <v>0</v>
      </c>
      <c r="J1448" s="87">
        <f t="shared" si="54"/>
        <v>0</v>
      </c>
      <c r="K1448" s="87">
        <f t="shared" si="55"/>
        <v>0</v>
      </c>
      <c r="L1448" s="85"/>
      <c r="M1448" s="85"/>
      <c r="N1448" s="85"/>
      <c r="O1448" s="109"/>
      <c r="P1448" s="88" t="str">
        <f>IF(D:D&gt;800000000,_xlfn.XLOOKUP(B:B,DROPLIST!G:G,DROPLIST!H:H)&amp;RIGHT(C1448,3)&amp;"-"&amp;RIGHT(D1448,5),_xlfn.XLOOKUP(B:B,DROPLIST!G:G,DROPLIST!H:H)&amp;RIGHT(C1448,3)&amp;"-"&amp;_xlfn.XLOOKUP(D:D,Tabela2[SAP Code],Tabela2[Coluna1]))</f>
        <v>-</v>
      </c>
      <c r="Q1448" s="88" t="e">
        <f>_xlfn.XLOOKUP(B:B,DROPLIST!G:G,DROPLIST!H:H) &amp; RIGHT(C1448,3) &amp; "-" &amp; RIGHT(D1448,5) &amp; "-" &amp; IFERROR(LEFT(#REF!, FIND(" ",#REF!)-1),#REF!) &amp; "-" &amp; _xlfn.XLOOKUP(L:L,DROPLIST!D:D,DROPLIST!E:E)</f>
        <v>#REF!</v>
      </c>
      <c r="R1448" s="88" t="str">
        <f>IF(N:N&lt;&gt;"APROVADO","N/A",IF(IFERROR(_xlfn.XLOOKUP(P:P,PROJETOS!A:A,PROJETOS!A:A),"INSERIR ID DE PROJETO")="INSERIR ID DE PROJETO","INSERIR ID DE PROJETO","PROJETO INSERIDO"))</f>
        <v>N/A</v>
      </c>
    </row>
    <row r="1449" spans="1:18" ht="20.100000000000001" customHeight="1" thickTop="1" thickBot="1" x14ac:dyDescent="0.3">
      <c r="A1449" s="109"/>
      <c r="B1449" s="84"/>
      <c r="C1449" s="84"/>
      <c r="D1449" s="115"/>
      <c r="E1449" s="132" cm="1">
        <f t="array" ref="E1449">_xlfn.XLOOKUP(D1449,Tabela2[[#All],[SAP Code]],Tabela2[[#All],[Supplier Name]])</f>
        <v>0</v>
      </c>
      <c r="F1449" s="85"/>
      <c r="G1449" s="120">
        <v>0</v>
      </c>
      <c r="H1449" s="86"/>
      <c r="I1449" s="86">
        <v>0</v>
      </c>
      <c r="J1449" s="87">
        <f t="shared" si="54"/>
        <v>0</v>
      </c>
      <c r="K1449" s="87">
        <f t="shared" si="55"/>
        <v>0</v>
      </c>
      <c r="L1449" s="85"/>
      <c r="M1449" s="85"/>
      <c r="N1449" s="85"/>
      <c r="O1449" s="109"/>
      <c r="P1449" s="88" t="str">
        <f>IF(D:D&gt;800000000,_xlfn.XLOOKUP(B:B,DROPLIST!G:G,DROPLIST!H:H)&amp;RIGHT(C1449,3)&amp;"-"&amp;RIGHT(D1449,5),_xlfn.XLOOKUP(B:B,DROPLIST!G:G,DROPLIST!H:H)&amp;RIGHT(C1449,3)&amp;"-"&amp;_xlfn.XLOOKUP(D:D,Tabela2[SAP Code],Tabela2[Coluna1]))</f>
        <v>-</v>
      </c>
      <c r="Q1449" s="88" t="e">
        <f>_xlfn.XLOOKUP(B:B,DROPLIST!G:G,DROPLIST!H:H) &amp; RIGHT(C1449,3) &amp; "-" &amp; RIGHT(D1449,5) &amp; "-" &amp; IFERROR(LEFT(#REF!, FIND(" ",#REF!)-1),#REF!) &amp; "-" &amp; _xlfn.XLOOKUP(L:L,DROPLIST!D:D,DROPLIST!E:E)</f>
        <v>#REF!</v>
      </c>
      <c r="R1449" s="88" t="str">
        <f>IF(N:N&lt;&gt;"APROVADO","N/A",IF(IFERROR(_xlfn.XLOOKUP(P:P,PROJETOS!A:A,PROJETOS!A:A),"INSERIR ID DE PROJETO")="INSERIR ID DE PROJETO","INSERIR ID DE PROJETO","PROJETO INSERIDO"))</f>
        <v>N/A</v>
      </c>
    </row>
    <row r="1450" spans="1:18" ht="20.100000000000001" customHeight="1" thickTop="1" thickBot="1" x14ac:dyDescent="0.3">
      <c r="A1450" s="109"/>
      <c r="B1450" s="84"/>
      <c r="C1450" s="84"/>
      <c r="D1450" s="115"/>
      <c r="E1450" s="132" cm="1">
        <f t="array" ref="E1450">_xlfn.XLOOKUP(D1450,Tabela2[[#All],[SAP Code]],Tabela2[[#All],[Supplier Name]])</f>
        <v>0</v>
      </c>
      <c r="F1450" s="85"/>
      <c r="G1450" s="120">
        <v>0</v>
      </c>
      <c r="H1450" s="86"/>
      <c r="I1450" s="86">
        <v>0</v>
      </c>
      <c r="J1450" s="87">
        <f t="shared" si="54"/>
        <v>0</v>
      </c>
      <c r="K1450" s="87">
        <f t="shared" si="55"/>
        <v>0</v>
      </c>
      <c r="L1450" s="85"/>
      <c r="M1450" s="85"/>
      <c r="N1450" s="85"/>
      <c r="O1450" s="109"/>
      <c r="P1450" s="88" t="str">
        <f>IF(D:D&gt;800000000,_xlfn.XLOOKUP(B:B,DROPLIST!G:G,DROPLIST!H:H)&amp;RIGHT(C1450,3)&amp;"-"&amp;RIGHT(D1450,5),_xlfn.XLOOKUP(B:B,DROPLIST!G:G,DROPLIST!H:H)&amp;RIGHT(C1450,3)&amp;"-"&amp;_xlfn.XLOOKUP(D:D,Tabela2[SAP Code],Tabela2[Coluna1]))</f>
        <v>-</v>
      </c>
      <c r="Q1450" s="88" t="e">
        <f>_xlfn.XLOOKUP(B:B,DROPLIST!G:G,DROPLIST!H:H) &amp; RIGHT(C1450,3) &amp; "-" &amp; RIGHT(D1450,5) &amp; "-" &amp; IFERROR(LEFT(#REF!, FIND(" ",#REF!)-1),#REF!) &amp; "-" &amp; _xlfn.XLOOKUP(L:L,DROPLIST!D:D,DROPLIST!E:E)</f>
        <v>#REF!</v>
      </c>
      <c r="R1450" s="88" t="str">
        <f>IF(N:N&lt;&gt;"APROVADO","N/A",IF(IFERROR(_xlfn.XLOOKUP(P:P,PROJETOS!A:A,PROJETOS!A:A),"INSERIR ID DE PROJETO")="INSERIR ID DE PROJETO","INSERIR ID DE PROJETO","PROJETO INSERIDO"))</f>
        <v>N/A</v>
      </c>
    </row>
    <row r="1451" spans="1:18" ht="20.100000000000001" customHeight="1" thickTop="1" thickBot="1" x14ac:dyDescent="0.3">
      <c r="A1451" s="109"/>
      <c r="B1451" s="84"/>
      <c r="C1451" s="84"/>
      <c r="D1451" s="115"/>
      <c r="E1451" s="132" cm="1">
        <f t="array" ref="E1451">_xlfn.XLOOKUP(D1451,Tabela2[[#All],[SAP Code]],Tabela2[[#All],[Supplier Name]])</f>
        <v>0</v>
      </c>
      <c r="F1451" s="85"/>
      <c r="G1451" s="120">
        <v>0</v>
      </c>
      <c r="H1451" s="86"/>
      <c r="I1451" s="86">
        <v>0</v>
      </c>
      <c r="J1451" s="87">
        <f t="shared" si="54"/>
        <v>0</v>
      </c>
      <c r="K1451" s="87">
        <f t="shared" si="55"/>
        <v>0</v>
      </c>
      <c r="L1451" s="85"/>
      <c r="M1451" s="85"/>
      <c r="N1451" s="85"/>
      <c r="O1451" s="109"/>
      <c r="P1451" s="88" t="str">
        <f>IF(D:D&gt;800000000,_xlfn.XLOOKUP(B:B,DROPLIST!G:G,DROPLIST!H:H)&amp;RIGHT(C1451,3)&amp;"-"&amp;RIGHT(D1451,5),_xlfn.XLOOKUP(B:B,DROPLIST!G:G,DROPLIST!H:H)&amp;RIGHT(C1451,3)&amp;"-"&amp;_xlfn.XLOOKUP(D:D,Tabela2[SAP Code],Tabela2[Coluna1]))</f>
        <v>-</v>
      </c>
      <c r="Q1451" s="88" t="e">
        <f>_xlfn.XLOOKUP(B:B,DROPLIST!G:G,DROPLIST!H:H) &amp; RIGHT(C1451,3) &amp; "-" &amp; RIGHT(D1451,5) &amp; "-" &amp; IFERROR(LEFT(#REF!, FIND(" ",#REF!)-1),#REF!) &amp; "-" &amp; _xlfn.XLOOKUP(L:L,DROPLIST!D:D,DROPLIST!E:E)</f>
        <v>#REF!</v>
      </c>
      <c r="R1451" s="88" t="str">
        <f>IF(N:N&lt;&gt;"APROVADO","N/A",IF(IFERROR(_xlfn.XLOOKUP(P:P,PROJETOS!A:A,PROJETOS!A:A),"INSERIR ID DE PROJETO")="INSERIR ID DE PROJETO","INSERIR ID DE PROJETO","PROJETO INSERIDO"))</f>
        <v>N/A</v>
      </c>
    </row>
    <row r="1452" spans="1:18" ht="20.100000000000001" customHeight="1" thickTop="1" thickBot="1" x14ac:dyDescent="0.3">
      <c r="A1452" s="109"/>
      <c r="B1452" s="84"/>
      <c r="C1452" s="84"/>
      <c r="D1452" s="115"/>
      <c r="E1452" s="132" cm="1">
        <f t="array" ref="E1452">_xlfn.XLOOKUP(D1452,Tabela2[[#All],[SAP Code]],Tabela2[[#All],[Supplier Name]])</f>
        <v>0</v>
      </c>
      <c r="F1452" s="85"/>
      <c r="G1452" s="120">
        <v>0</v>
      </c>
      <c r="H1452" s="86"/>
      <c r="I1452" s="86">
        <v>0</v>
      </c>
      <c r="J1452" s="87">
        <f t="shared" si="54"/>
        <v>0</v>
      </c>
      <c r="K1452" s="87">
        <f t="shared" si="55"/>
        <v>0</v>
      </c>
      <c r="L1452" s="85"/>
      <c r="M1452" s="85"/>
      <c r="N1452" s="85"/>
      <c r="O1452" s="109"/>
      <c r="P1452" s="88" t="str">
        <f>IF(D:D&gt;800000000,_xlfn.XLOOKUP(B:B,DROPLIST!G:G,DROPLIST!H:H)&amp;RIGHT(C1452,3)&amp;"-"&amp;RIGHT(D1452,5),_xlfn.XLOOKUP(B:B,DROPLIST!G:G,DROPLIST!H:H)&amp;RIGHT(C1452,3)&amp;"-"&amp;_xlfn.XLOOKUP(D:D,Tabela2[SAP Code],Tabela2[Coluna1]))</f>
        <v>-</v>
      </c>
      <c r="Q1452" s="88" t="e">
        <f>_xlfn.XLOOKUP(B:B,DROPLIST!G:G,DROPLIST!H:H) &amp; RIGHT(C1452,3) &amp; "-" &amp; RIGHT(D1452,5) &amp; "-" &amp; IFERROR(LEFT(#REF!, FIND(" ",#REF!)-1),#REF!) &amp; "-" &amp; _xlfn.XLOOKUP(L:L,DROPLIST!D:D,DROPLIST!E:E)</f>
        <v>#REF!</v>
      </c>
      <c r="R1452" s="88" t="str">
        <f>IF(N:N&lt;&gt;"APROVADO","N/A",IF(IFERROR(_xlfn.XLOOKUP(P:P,PROJETOS!A:A,PROJETOS!A:A),"INSERIR ID DE PROJETO")="INSERIR ID DE PROJETO","INSERIR ID DE PROJETO","PROJETO INSERIDO"))</f>
        <v>N/A</v>
      </c>
    </row>
    <row r="1453" spans="1:18" ht="20.100000000000001" customHeight="1" thickTop="1" thickBot="1" x14ac:dyDescent="0.3">
      <c r="A1453" s="109"/>
      <c r="B1453" s="84"/>
      <c r="C1453" s="84"/>
      <c r="D1453" s="115"/>
      <c r="E1453" s="132" cm="1">
        <f t="array" ref="E1453">_xlfn.XLOOKUP(D1453,Tabela2[[#All],[SAP Code]],Tabela2[[#All],[Supplier Name]])</f>
        <v>0</v>
      </c>
      <c r="F1453" s="85"/>
      <c r="G1453" s="120">
        <v>0</v>
      </c>
      <c r="H1453" s="86"/>
      <c r="I1453" s="86">
        <v>0</v>
      </c>
      <c r="J1453" s="87">
        <f t="shared" si="54"/>
        <v>0</v>
      </c>
      <c r="K1453" s="87">
        <f t="shared" si="55"/>
        <v>0</v>
      </c>
      <c r="L1453" s="85"/>
      <c r="M1453" s="85"/>
      <c r="N1453" s="85"/>
      <c r="O1453" s="109"/>
      <c r="P1453" s="88" t="str">
        <f>IF(D:D&gt;800000000,_xlfn.XLOOKUP(B:B,DROPLIST!G:G,DROPLIST!H:H)&amp;RIGHT(C1453,3)&amp;"-"&amp;RIGHT(D1453,5),_xlfn.XLOOKUP(B:B,DROPLIST!G:G,DROPLIST!H:H)&amp;RIGHT(C1453,3)&amp;"-"&amp;_xlfn.XLOOKUP(D:D,Tabela2[SAP Code],Tabela2[Coluna1]))</f>
        <v>-</v>
      </c>
      <c r="Q1453" s="88" t="e">
        <f>_xlfn.XLOOKUP(B:B,DROPLIST!G:G,DROPLIST!H:H) &amp; RIGHT(C1453,3) &amp; "-" &amp; RIGHT(D1453,5) &amp; "-" &amp; IFERROR(LEFT(#REF!, FIND(" ",#REF!)-1),#REF!) &amp; "-" &amp; _xlfn.XLOOKUP(L:L,DROPLIST!D:D,DROPLIST!E:E)</f>
        <v>#REF!</v>
      </c>
      <c r="R1453" s="88" t="str">
        <f>IF(N:N&lt;&gt;"APROVADO","N/A",IF(IFERROR(_xlfn.XLOOKUP(P:P,PROJETOS!A:A,PROJETOS!A:A),"INSERIR ID DE PROJETO")="INSERIR ID DE PROJETO","INSERIR ID DE PROJETO","PROJETO INSERIDO"))</f>
        <v>N/A</v>
      </c>
    </row>
    <row r="1454" spans="1:18" ht="20.100000000000001" customHeight="1" thickTop="1" thickBot="1" x14ac:dyDescent="0.3">
      <c r="A1454" s="109"/>
      <c r="B1454" s="84"/>
      <c r="C1454" s="84"/>
      <c r="D1454" s="115"/>
      <c r="E1454" s="132" cm="1">
        <f t="array" ref="E1454">_xlfn.XLOOKUP(D1454,Tabela2[[#All],[SAP Code]],Tabela2[[#All],[Supplier Name]])</f>
        <v>0</v>
      </c>
      <c r="F1454" s="85"/>
      <c r="G1454" s="120">
        <v>0</v>
      </c>
      <c r="H1454" s="86"/>
      <c r="I1454" s="86">
        <v>0</v>
      </c>
      <c r="J1454" s="87">
        <f t="shared" si="54"/>
        <v>0</v>
      </c>
      <c r="K1454" s="87">
        <f t="shared" si="55"/>
        <v>0</v>
      </c>
      <c r="L1454" s="85"/>
      <c r="M1454" s="85"/>
      <c r="N1454" s="85"/>
      <c r="O1454" s="109"/>
      <c r="P1454" s="88" t="str">
        <f>IF(D:D&gt;800000000,_xlfn.XLOOKUP(B:B,DROPLIST!G:G,DROPLIST!H:H)&amp;RIGHT(C1454,3)&amp;"-"&amp;RIGHT(D1454,5),_xlfn.XLOOKUP(B:B,DROPLIST!G:G,DROPLIST!H:H)&amp;RIGHT(C1454,3)&amp;"-"&amp;_xlfn.XLOOKUP(D:D,Tabela2[SAP Code],Tabela2[Coluna1]))</f>
        <v>-</v>
      </c>
      <c r="Q1454" s="88" t="e">
        <f>_xlfn.XLOOKUP(B:B,DROPLIST!G:G,DROPLIST!H:H) &amp; RIGHT(C1454,3) &amp; "-" &amp; RIGHT(D1454,5) &amp; "-" &amp; IFERROR(LEFT(#REF!, FIND(" ",#REF!)-1),#REF!) &amp; "-" &amp; _xlfn.XLOOKUP(L:L,DROPLIST!D:D,DROPLIST!E:E)</f>
        <v>#REF!</v>
      </c>
      <c r="R1454" s="88" t="str">
        <f>IF(N:N&lt;&gt;"APROVADO","N/A",IF(IFERROR(_xlfn.XLOOKUP(P:P,PROJETOS!A:A,PROJETOS!A:A),"INSERIR ID DE PROJETO")="INSERIR ID DE PROJETO","INSERIR ID DE PROJETO","PROJETO INSERIDO"))</f>
        <v>N/A</v>
      </c>
    </row>
    <row r="1455" spans="1:18" ht="20.100000000000001" customHeight="1" thickTop="1" thickBot="1" x14ac:dyDescent="0.3">
      <c r="A1455" s="109"/>
      <c r="B1455" s="84"/>
      <c r="C1455" s="84"/>
      <c r="D1455" s="115"/>
      <c r="E1455" s="132" cm="1">
        <f t="array" ref="E1455">_xlfn.XLOOKUP(D1455,Tabela2[[#All],[SAP Code]],Tabela2[[#All],[Supplier Name]])</f>
        <v>0</v>
      </c>
      <c r="F1455" s="85"/>
      <c r="G1455" s="120">
        <v>0</v>
      </c>
      <c r="H1455" s="86"/>
      <c r="I1455" s="86">
        <v>0</v>
      </c>
      <c r="J1455" s="87">
        <f t="shared" si="54"/>
        <v>0</v>
      </c>
      <c r="K1455" s="87">
        <f t="shared" si="55"/>
        <v>0</v>
      </c>
      <c r="L1455" s="85"/>
      <c r="M1455" s="85"/>
      <c r="N1455" s="85"/>
      <c r="O1455" s="109"/>
      <c r="P1455" s="88" t="str">
        <f>IF(D:D&gt;800000000,_xlfn.XLOOKUP(B:B,DROPLIST!G:G,DROPLIST!H:H)&amp;RIGHT(C1455,3)&amp;"-"&amp;RIGHT(D1455,5),_xlfn.XLOOKUP(B:B,DROPLIST!G:G,DROPLIST!H:H)&amp;RIGHT(C1455,3)&amp;"-"&amp;_xlfn.XLOOKUP(D:D,Tabela2[SAP Code],Tabela2[Coluna1]))</f>
        <v>-</v>
      </c>
      <c r="Q1455" s="88" t="e">
        <f>_xlfn.XLOOKUP(B:B,DROPLIST!G:G,DROPLIST!H:H) &amp; RIGHT(C1455,3) &amp; "-" &amp; RIGHT(D1455,5) &amp; "-" &amp; IFERROR(LEFT(#REF!, FIND(" ",#REF!)-1),#REF!) &amp; "-" &amp; _xlfn.XLOOKUP(L:L,DROPLIST!D:D,DROPLIST!E:E)</f>
        <v>#REF!</v>
      </c>
      <c r="R1455" s="88" t="str">
        <f>IF(N:N&lt;&gt;"APROVADO","N/A",IF(IFERROR(_xlfn.XLOOKUP(P:P,PROJETOS!A:A,PROJETOS!A:A),"INSERIR ID DE PROJETO")="INSERIR ID DE PROJETO","INSERIR ID DE PROJETO","PROJETO INSERIDO"))</f>
        <v>N/A</v>
      </c>
    </row>
    <row r="1456" spans="1:18" ht="20.100000000000001" customHeight="1" thickTop="1" thickBot="1" x14ac:dyDescent="0.3">
      <c r="A1456" s="109"/>
      <c r="B1456" s="84"/>
      <c r="C1456" s="84"/>
      <c r="D1456" s="115"/>
      <c r="E1456" s="132" cm="1">
        <f t="array" ref="E1456">_xlfn.XLOOKUP(D1456,Tabela2[[#All],[SAP Code]],Tabela2[[#All],[Supplier Name]])</f>
        <v>0</v>
      </c>
      <c r="F1456" s="85"/>
      <c r="G1456" s="120">
        <v>0</v>
      </c>
      <c r="H1456" s="86"/>
      <c r="I1456" s="86">
        <v>0</v>
      </c>
      <c r="J1456" s="87">
        <f t="shared" si="54"/>
        <v>0</v>
      </c>
      <c r="K1456" s="87">
        <f t="shared" si="55"/>
        <v>0</v>
      </c>
      <c r="L1456" s="85"/>
      <c r="M1456" s="85"/>
      <c r="N1456" s="85"/>
      <c r="O1456" s="109"/>
      <c r="P1456" s="88" t="str">
        <f>IF(D:D&gt;800000000,_xlfn.XLOOKUP(B:B,DROPLIST!G:G,DROPLIST!H:H)&amp;RIGHT(C1456,3)&amp;"-"&amp;RIGHT(D1456,5),_xlfn.XLOOKUP(B:B,DROPLIST!G:G,DROPLIST!H:H)&amp;RIGHT(C1456,3)&amp;"-"&amp;_xlfn.XLOOKUP(D:D,Tabela2[SAP Code],Tabela2[Coluna1]))</f>
        <v>-</v>
      </c>
      <c r="Q1456" s="88" t="e">
        <f>_xlfn.XLOOKUP(B:B,DROPLIST!G:G,DROPLIST!H:H) &amp; RIGHT(C1456,3) &amp; "-" &amp; RIGHT(D1456,5) &amp; "-" &amp; IFERROR(LEFT(#REF!, FIND(" ",#REF!)-1),#REF!) &amp; "-" &amp; _xlfn.XLOOKUP(L:L,DROPLIST!D:D,DROPLIST!E:E)</f>
        <v>#REF!</v>
      </c>
      <c r="R1456" s="88" t="str">
        <f>IF(N:N&lt;&gt;"APROVADO","N/A",IF(IFERROR(_xlfn.XLOOKUP(P:P,PROJETOS!A:A,PROJETOS!A:A),"INSERIR ID DE PROJETO")="INSERIR ID DE PROJETO","INSERIR ID DE PROJETO","PROJETO INSERIDO"))</f>
        <v>N/A</v>
      </c>
    </row>
    <row r="1457" spans="1:18" ht="20.100000000000001" customHeight="1" thickTop="1" thickBot="1" x14ac:dyDescent="0.3">
      <c r="A1457" s="109"/>
      <c r="B1457" s="84"/>
      <c r="C1457" s="84"/>
      <c r="D1457" s="115"/>
      <c r="E1457" s="132" cm="1">
        <f t="array" ref="E1457">_xlfn.XLOOKUP(D1457,Tabela2[[#All],[SAP Code]],Tabela2[[#All],[Supplier Name]])</f>
        <v>0</v>
      </c>
      <c r="F1457" s="85"/>
      <c r="G1457" s="120">
        <v>0</v>
      </c>
      <c r="H1457" s="86"/>
      <c r="I1457" s="86">
        <v>0</v>
      </c>
      <c r="J1457" s="87">
        <f t="shared" si="54"/>
        <v>0</v>
      </c>
      <c r="K1457" s="87">
        <f t="shared" si="55"/>
        <v>0</v>
      </c>
      <c r="L1457" s="85"/>
      <c r="M1457" s="85"/>
      <c r="N1457" s="85"/>
      <c r="O1457" s="109"/>
      <c r="P1457" s="88" t="str">
        <f>IF(D:D&gt;800000000,_xlfn.XLOOKUP(B:B,DROPLIST!G:G,DROPLIST!H:H)&amp;RIGHT(C1457,3)&amp;"-"&amp;RIGHT(D1457,5),_xlfn.XLOOKUP(B:B,DROPLIST!G:G,DROPLIST!H:H)&amp;RIGHT(C1457,3)&amp;"-"&amp;_xlfn.XLOOKUP(D:D,Tabela2[SAP Code],Tabela2[Coluna1]))</f>
        <v>-</v>
      </c>
      <c r="Q1457" s="88" t="e">
        <f>_xlfn.XLOOKUP(B:B,DROPLIST!G:G,DROPLIST!H:H) &amp; RIGHT(C1457,3) &amp; "-" &amp; RIGHT(D1457,5) &amp; "-" &amp; IFERROR(LEFT(#REF!, FIND(" ",#REF!)-1),#REF!) &amp; "-" &amp; _xlfn.XLOOKUP(L:L,DROPLIST!D:D,DROPLIST!E:E)</f>
        <v>#REF!</v>
      </c>
      <c r="R1457" s="88" t="str">
        <f>IF(N:N&lt;&gt;"APROVADO","N/A",IF(IFERROR(_xlfn.XLOOKUP(P:P,PROJETOS!A:A,PROJETOS!A:A),"INSERIR ID DE PROJETO")="INSERIR ID DE PROJETO","INSERIR ID DE PROJETO","PROJETO INSERIDO"))</f>
        <v>N/A</v>
      </c>
    </row>
    <row r="1458" spans="1:18" ht="20.100000000000001" customHeight="1" thickTop="1" thickBot="1" x14ac:dyDescent="0.3">
      <c r="A1458" s="109"/>
      <c r="B1458" s="84"/>
      <c r="C1458" s="84"/>
      <c r="D1458" s="115"/>
      <c r="E1458" s="132" cm="1">
        <f t="array" ref="E1458">_xlfn.XLOOKUP(D1458,Tabela2[[#All],[SAP Code]],Tabela2[[#All],[Supplier Name]])</f>
        <v>0</v>
      </c>
      <c r="F1458" s="85"/>
      <c r="G1458" s="120">
        <v>0</v>
      </c>
      <c r="H1458" s="86"/>
      <c r="I1458" s="86">
        <v>0</v>
      </c>
      <c r="J1458" s="87">
        <f t="shared" si="54"/>
        <v>0</v>
      </c>
      <c r="K1458" s="87">
        <f t="shared" si="55"/>
        <v>0</v>
      </c>
      <c r="L1458" s="85"/>
      <c r="M1458" s="85"/>
      <c r="N1458" s="85"/>
      <c r="O1458" s="109"/>
      <c r="P1458" s="88" t="str">
        <f>IF(D:D&gt;800000000,_xlfn.XLOOKUP(B:B,DROPLIST!G:G,DROPLIST!H:H)&amp;RIGHT(C1458,3)&amp;"-"&amp;RIGHT(D1458,5),_xlfn.XLOOKUP(B:B,DROPLIST!G:G,DROPLIST!H:H)&amp;RIGHT(C1458,3)&amp;"-"&amp;_xlfn.XLOOKUP(D:D,Tabela2[SAP Code],Tabela2[Coluna1]))</f>
        <v>-</v>
      </c>
      <c r="Q1458" s="88" t="e">
        <f>_xlfn.XLOOKUP(B:B,DROPLIST!G:G,DROPLIST!H:H) &amp; RIGHT(C1458,3) &amp; "-" &amp; RIGHT(D1458,5) &amp; "-" &amp; IFERROR(LEFT(#REF!, FIND(" ",#REF!)-1),#REF!) &amp; "-" &amp; _xlfn.XLOOKUP(L:L,DROPLIST!D:D,DROPLIST!E:E)</f>
        <v>#REF!</v>
      </c>
      <c r="R1458" s="88" t="str">
        <f>IF(N:N&lt;&gt;"APROVADO","N/A",IF(IFERROR(_xlfn.XLOOKUP(P:P,PROJETOS!A:A,PROJETOS!A:A),"INSERIR ID DE PROJETO")="INSERIR ID DE PROJETO","INSERIR ID DE PROJETO","PROJETO INSERIDO"))</f>
        <v>N/A</v>
      </c>
    </row>
    <row r="1459" spans="1:18" ht="20.100000000000001" customHeight="1" thickTop="1" thickBot="1" x14ac:dyDescent="0.3">
      <c r="A1459" s="109"/>
      <c r="B1459" s="84"/>
      <c r="C1459" s="84"/>
      <c r="D1459" s="115"/>
      <c r="E1459" s="132" cm="1">
        <f t="array" ref="E1459">_xlfn.XLOOKUP(D1459,Tabela2[[#All],[SAP Code]],Tabela2[[#All],[Supplier Name]])</f>
        <v>0</v>
      </c>
      <c r="F1459" s="85"/>
      <c r="G1459" s="120">
        <v>0</v>
      </c>
      <c r="H1459" s="86"/>
      <c r="I1459" s="86">
        <v>0</v>
      </c>
      <c r="J1459" s="87">
        <f t="shared" si="54"/>
        <v>0</v>
      </c>
      <c r="K1459" s="87">
        <f t="shared" si="55"/>
        <v>0</v>
      </c>
      <c r="L1459" s="85"/>
      <c r="M1459" s="85"/>
      <c r="N1459" s="85"/>
      <c r="O1459" s="109"/>
      <c r="P1459" s="88" t="str">
        <f>IF(D:D&gt;800000000,_xlfn.XLOOKUP(B:B,DROPLIST!G:G,DROPLIST!H:H)&amp;RIGHT(C1459,3)&amp;"-"&amp;RIGHT(D1459,5),_xlfn.XLOOKUP(B:B,DROPLIST!G:G,DROPLIST!H:H)&amp;RIGHT(C1459,3)&amp;"-"&amp;_xlfn.XLOOKUP(D:D,Tabela2[SAP Code],Tabela2[Coluna1]))</f>
        <v>-</v>
      </c>
      <c r="Q1459" s="88" t="e">
        <f>_xlfn.XLOOKUP(B:B,DROPLIST!G:G,DROPLIST!H:H) &amp; RIGHT(C1459,3) &amp; "-" &amp; RIGHT(D1459,5) &amp; "-" &amp; IFERROR(LEFT(#REF!, FIND(" ",#REF!)-1),#REF!) &amp; "-" &amp; _xlfn.XLOOKUP(L:L,DROPLIST!D:D,DROPLIST!E:E)</f>
        <v>#REF!</v>
      </c>
      <c r="R1459" s="88" t="str">
        <f>IF(N:N&lt;&gt;"APROVADO","N/A",IF(IFERROR(_xlfn.XLOOKUP(P:P,PROJETOS!A:A,PROJETOS!A:A),"INSERIR ID DE PROJETO")="INSERIR ID DE PROJETO","INSERIR ID DE PROJETO","PROJETO INSERIDO"))</f>
        <v>N/A</v>
      </c>
    </row>
    <row r="1460" spans="1:18" ht="20.100000000000001" customHeight="1" thickTop="1" thickBot="1" x14ac:dyDescent="0.3">
      <c r="A1460" s="109"/>
      <c r="B1460" s="84"/>
      <c r="C1460" s="84"/>
      <c r="D1460" s="115"/>
      <c r="E1460" s="132" cm="1">
        <f t="array" ref="E1460">_xlfn.XLOOKUP(D1460,Tabela2[[#All],[SAP Code]],Tabela2[[#All],[Supplier Name]])</f>
        <v>0</v>
      </c>
      <c r="F1460" s="85"/>
      <c r="G1460" s="120">
        <v>0</v>
      </c>
      <c r="H1460" s="86"/>
      <c r="I1460" s="86">
        <v>0</v>
      </c>
      <c r="J1460" s="87">
        <f t="shared" si="54"/>
        <v>0</v>
      </c>
      <c r="K1460" s="87">
        <f t="shared" si="55"/>
        <v>0</v>
      </c>
      <c r="L1460" s="85"/>
      <c r="M1460" s="85"/>
      <c r="N1460" s="85"/>
      <c r="O1460" s="109"/>
      <c r="P1460" s="88" t="str">
        <f>IF(D:D&gt;800000000,_xlfn.XLOOKUP(B:B,DROPLIST!G:G,DROPLIST!H:H)&amp;RIGHT(C1460,3)&amp;"-"&amp;RIGHT(D1460,5),_xlfn.XLOOKUP(B:B,DROPLIST!G:G,DROPLIST!H:H)&amp;RIGHT(C1460,3)&amp;"-"&amp;_xlfn.XLOOKUP(D:D,Tabela2[SAP Code],Tabela2[Coluna1]))</f>
        <v>-</v>
      </c>
      <c r="Q1460" s="88" t="e">
        <f>_xlfn.XLOOKUP(B:B,DROPLIST!G:G,DROPLIST!H:H) &amp; RIGHT(C1460,3) &amp; "-" &amp; RIGHT(D1460,5) &amp; "-" &amp; IFERROR(LEFT(#REF!, FIND(" ",#REF!)-1),#REF!) &amp; "-" &amp; _xlfn.XLOOKUP(L:L,DROPLIST!D:D,DROPLIST!E:E)</f>
        <v>#REF!</v>
      </c>
      <c r="R1460" s="88" t="str">
        <f>IF(N:N&lt;&gt;"APROVADO","N/A",IF(IFERROR(_xlfn.XLOOKUP(P:P,PROJETOS!A:A,PROJETOS!A:A),"INSERIR ID DE PROJETO")="INSERIR ID DE PROJETO","INSERIR ID DE PROJETO","PROJETO INSERIDO"))</f>
        <v>N/A</v>
      </c>
    </row>
    <row r="1461" spans="1:18" ht="20.100000000000001" customHeight="1" thickTop="1" thickBot="1" x14ac:dyDescent="0.3">
      <c r="A1461" s="109"/>
      <c r="B1461" s="84"/>
      <c r="C1461" s="84"/>
      <c r="D1461" s="115"/>
      <c r="E1461" s="132" cm="1">
        <f t="array" ref="E1461">_xlfn.XLOOKUP(D1461,Tabela2[[#All],[SAP Code]],Tabela2[[#All],[Supplier Name]])</f>
        <v>0</v>
      </c>
      <c r="F1461" s="85"/>
      <c r="G1461" s="120">
        <v>0</v>
      </c>
      <c r="H1461" s="86"/>
      <c r="I1461" s="86">
        <v>0</v>
      </c>
      <c r="J1461" s="87">
        <f t="shared" si="54"/>
        <v>0</v>
      </c>
      <c r="K1461" s="87">
        <f t="shared" si="55"/>
        <v>0</v>
      </c>
      <c r="L1461" s="85"/>
      <c r="M1461" s="85"/>
      <c r="N1461" s="85"/>
      <c r="O1461" s="109"/>
      <c r="P1461" s="88" t="str">
        <f>IF(D:D&gt;800000000,_xlfn.XLOOKUP(B:B,DROPLIST!G:G,DROPLIST!H:H)&amp;RIGHT(C1461,3)&amp;"-"&amp;RIGHT(D1461,5),_xlfn.XLOOKUP(B:B,DROPLIST!G:G,DROPLIST!H:H)&amp;RIGHT(C1461,3)&amp;"-"&amp;_xlfn.XLOOKUP(D:D,Tabela2[SAP Code],Tabela2[Coluna1]))</f>
        <v>-</v>
      </c>
      <c r="Q1461" s="88" t="e">
        <f>_xlfn.XLOOKUP(B:B,DROPLIST!G:G,DROPLIST!H:H) &amp; RIGHT(C1461,3) &amp; "-" &amp; RIGHT(D1461,5) &amp; "-" &amp; IFERROR(LEFT(#REF!, FIND(" ",#REF!)-1),#REF!) &amp; "-" &amp; _xlfn.XLOOKUP(L:L,DROPLIST!D:D,DROPLIST!E:E)</f>
        <v>#REF!</v>
      </c>
      <c r="R1461" s="88" t="str">
        <f>IF(N:N&lt;&gt;"APROVADO","N/A",IF(IFERROR(_xlfn.XLOOKUP(P:P,PROJETOS!A:A,PROJETOS!A:A),"INSERIR ID DE PROJETO")="INSERIR ID DE PROJETO","INSERIR ID DE PROJETO","PROJETO INSERIDO"))</f>
        <v>N/A</v>
      </c>
    </row>
    <row r="1462" spans="1:18" ht="20.100000000000001" customHeight="1" thickTop="1" thickBot="1" x14ac:dyDescent="0.3">
      <c r="A1462" s="109"/>
      <c r="B1462" s="84"/>
      <c r="C1462" s="84"/>
      <c r="D1462" s="115"/>
      <c r="E1462" s="132" cm="1">
        <f t="array" ref="E1462">_xlfn.XLOOKUP(D1462,Tabela2[[#All],[SAP Code]],Tabela2[[#All],[Supplier Name]])</f>
        <v>0</v>
      </c>
      <c r="F1462" s="85"/>
      <c r="G1462" s="120">
        <v>0</v>
      </c>
      <c r="H1462" s="86"/>
      <c r="I1462" s="86">
        <v>0</v>
      </c>
      <c r="J1462" s="87">
        <f t="shared" si="54"/>
        <v>0</v>
      </c>
      <c r="K1462" s="87">
        <f t="shared" si="55"/>
        <v>0</v>
      </c>
      <c r="L1462" s="85"/>
      <c r="M1462" s="85"/>
      <c r="N1462" s="85"/>
      <c r="O1462" s="109"/>
      <c r="P1462" s="88" t="str">
        <f>IF(D:D&gt;800000000,_xlfn.XLOOKUP(B:B,DROPLIST!G:G,DROPLIST!H:H)&amp;RIGHT(C1462,3)&amp;"-"&amp;RIGHT(D1462,5),_xlfn.XLOOKUP(B:B,DROPLIST!G:G,DROPLIST!H:H)&amp;RIGHT(C1462,3)&amp;"-"&amp;_xlfn.XLOOKUP(D:D,Tabela2[SAP Code],Tabela2[Coluna1]))</f>
        <v>-</v>
      </c>
      <c r="Q1462" s="88" t="e">
        <f>_xlfn.XLOOKUP(B:B,DROPLIST!G:G,DROPLIST!H:H) &amp; RIGHT(C1462,3) &amp; "-" &amp; RIGHT(D1462,5) &amp; "-" &amp; IFERROR(LEFT(#REF!, FIND(" ",#REF!)-1),#REF!) &amp; "-" &amp; _xlfn.XLOOKUP(L:L,DROPLIST!D:D,DROPLIST!E:E)</f>
        <v>#REF!</v>
      </c>
      <c r="R1462" s="88" t="str">
        <f>IF(N:N&lt;&gt;"APROVADO","N/A",IF(IFERROR(_xlfn.XLOOKUP(P:P,PROJETOS!A:A,PROJETOS!A:A),"INSERIR ID DE PROJETO")="INSERIR ID DE PROJETO","INSERIR ID DE PROJETO","PROJETO INSERIDO"))</f>
        <v>N/A</v>
      </c>
    </row>
    <row r="1463" spans="1:18" ht="20.100000000000001" customHeight="1" thickTop="1" thickBot="1" x14ac:dyDescent="0.3">
      <c r="A1463" s="109"/>
      <c r="B1463" s="84"/>
      <c r="C1463" s="84"/>
      <c r="D1463" s="115"/>
      <c r="E1463" s="132" cm="1">
        <f t="array" ref="E1463">_xlfn.XLOOKUP(D1463,Tabela2[[#All],[SAP Code]],Tabela2[[#All],[Supplier Name]])</f>
        <v>0</v>
      </c>
      <c r="F1463" s="85"/>
      <c r="G1463" s="120">
        <v>0</v>
      </c>
      <c r="H1463" s="86"/>
      <c r="I1463" s="86">
        <v>0</v>
      </c>
      <c r="J1463" s="87">
        <f t="shared" si="54"/>
        <v>0</v>
      </c>
      <c r="K1463" s="87">
        <f t="shared" si="55"/>
        <v>0</v>
      </c>
      <c r="L1463" s="85"/>
      <c r="M1463" s="85"/>
      <c r="N1463" s="85"/>
      <c r="O1463" s="109"/>
      <c r="P1463" s="88" t="str">
        <f>IF(D:D&gt;800000000,_xlfn.XLOOKUP(B:B,DROPLIST!G:G,DROPLIST!H:H)&amp;RIGHT(C1463,3)&amp;"-"&amp;RIGHT(D1463,5),_xlfn.XLOOKUP(B:B,DROPLIST!G:G,DROPLIST!H:H)&amp;RIGHT(C1463,3)&amp;"-"&amp;_xlfn.XLOOKUP(D:D,Tabela2[SAP Code],Tabela2[Coluna1]))</f>
        <v>-</v>
      </c>
      <c r="Q1463" s="88" t="e">
        <f>_xlfn.XLOOKUP(B:B,DROPLIST!G:G,DROPLIST!H:H) &amp; RIGHT(C1463,3) &amp; "-" &amp; RIGHT(D1463,5) &amp; "-" &amp; IFERROR(LEFT(#REF!, FIND(" ",#REF!)-1),#REF!) &amp; "-" &amp; _xlfn.XLOOKUP(L:L,DROPLIST!D:D,DROPLIST!E:E)</f>
        <v>#REF!</v>
      </c>
      <c r="R1463" s="88" t="str">
        <f>IF(N:N&lt;&gt;"APROVADO","N/A",IF(IFERROR(_xlfn.XLOOKUP(P:P,PROJETOS!A:A,PROJETOS!A:A),"INSERIR ID DE PROJETO")="INSERIR ID DE PROJETO","INSERIR ID DE PROJETO","PROJETO INSERIDO"))</f>
        <v>N/A</v>
      </c>
    </row>
    <row r="1464" spans="1:18" ht="20.100000000000001" customHeight="1" thickTop="1" thickBot="1" x14ac:dyDescent="0.3">
      <c r="A1464" s="109"/>
      <c r="B1464" s="84"/>
      <c r="C1464" s="84"/>
      <c r="D1464" s="115"/>
      <c r="E1464" s="132" cm="1">
        <f t="array" ref="E1464">_xlfn.XLOOKUP(D1464,Tabela2[[#All],[SAP Code]],Tabela2[[#All],[Supplier Name]])</f>
        <v>0</v>
      </c>
      <c r="F1464" s="85"/>
      <c r="G1464" s="120">
        <v>0</v>
      </c>
      <c r="H1464" s="86"/>
      <c r="I1464" s="86">
        <v>0</v>
      </c>
      <c r="J1464" s="87">
        <f t="shared" si="54"/>
        <v>0</v>
      </c>
      <c r="K1464" s="87">
        <f t="shared" si="55"/>
        <v>0</v>
      </c>
      <c r="L1464" s="85"/>
      <c r="M1464" s="85"/>
      <c r="N1464" s="85"/>
      <c r="O1464" s="109"/>
      <c r="P1464" s="88" t="str">
        <f>IF(D:D&gt;800000000,_xlfn.XLOOKUP(B:B,DROPLIST!G:G,DROPLIST!H:H)&amp;RIGHT(C1464,3)&amp;"-"&amp;RIGHT(D1464,5),_xlfn.XLOOKUP(B:B,DROPLIST!G:G,DROPLIST!H:H)&amp;RIGHT(C1464,3)&amp;"-"&amp;_xlfn.XLOOKUP(D:D,Tabela2[SAP Code],Tabela2[Coluna1]))</f>
        <v>-</v>
      </c>
      <c r="Q1464" s="88" t="e">
        <f>_xlfn.XLOOKUP(B:B,DROPLIST!G:G,DROPLIST!H:H) &amp; RIGHT(C1464,3) &amp; "-" &amp; RIGHT(D1464,5) &amp; "-" &amp; IFERROR(LEFT(#REF!, FIND(" ",#REF!)-1),#REF!) &amp; "-" &amp; _xlfn.XLOOKUP(L:L,DROPLIST!D:D,DROPLIST!E:E)</f>
        <v>#REF!</v>
      </c>
      <c r="R1464" s="88" t="str">
        <f>IF(N:N&lt;&gt;"APROVADO","N/A",IF(IFERROR(_xlfn.XLOOKUP(P:P,PROJETOS!A:A,PROJETOS!A:A),"INSERIR ID DE PROJETO")="INSERIR ID DE PROJETO","INSERIR ID DE PROJETO","PROJETO INSERIDO"))</f>
        <v>N/A</v>
      </c>
    </row>
    <row r="1465" spans="1:18" ht="20.100000000000001" customHeight="1" thickTop="1" thickBot="1" x14ac:dyDescent="0.3">
      <c r="A1465" s="109"/>
      <c r="B1465" s="84"/>
      <c r="C1465" s="84"/>
      <c r="D1465" s="115"/>
      <c r="E1465" s="132" cm="1">
        <f t="array" ref="E1465">_xlfn.XLOOKUP(D1465,Tabela2[[#All],[SAP Code]],Tabela2[[#All],[Supplier Name]])</f>
        <v>0</v>
      </c>
      <c r="F1465" s="85"/>
      <c r="G1465" s="120">
        <v>0</v>
      </c>
      <c r="H1465" s="86"/>
      <c r="I1465" s="86">
        <v>0</v>
      </c>
      <c r="J1465" s="87">
        <f t="shared" si="54"/>
        <v>0</v>
      </c>
      <c r="K1465" s="87">
        <f t="shared" si="55"/>
        <v>0</v>
      </c>
      <c r="L1465" s="85"/>
      <c r="M1465" s="85"/>
      <c r="N1465" s="85"/>
      <c r="O1465" s="109"/>
      <c r="P1465" s="88" t="str">
        <f>IF(D:D&gt;800000000,_xlfn.XLOOKUP(B:B,DROPLIST!G:G,DROPLIST!H:H)&amp;RIGHT(C1465,3)&amp;"-"&amp;RIGHT(D1465,5),_xlfn.XLOOKUP(B:B,DROPLIST!G:G,DROPLIST!H:H)&amp;RIGHT(C1465,3)&amp;"-"&amp;_xlfn.XLOOKUP(D:D,Tabela2[SAP Code],Tabela2[Coluna1]))</f>
        <v>-</v>
      </c>
      <c r="Q1465" s="88" t="e">
        <f>_xlfn.XLOOKUP(B:B,DROPLIST!G:G,DROPLIST!H:H) &amp; RIGHT(C1465,3) &amp; "-" &amp; RIGHT(D1465,5) &amp; "-" &amp; IFERROR(LEFT(#REF!, FIND(" ",#REF!)-1),#REF!) &amp; "-" &amp; _xlfn.XLOOKUP(L:L,DROPLIST!D:D,DROPLIST!E:E)</f>
        <v>#REF!</v>
      </c>
      <c r="R1465" s="88" t="str">
        <f>IF(N:N&lt;&gt;"APROVADO","N/A",IF(IFERROR(_xlfn.XLOOKUP(P:P,PROJETOS!A:A,PROJETOS!A:A),"INSERIR ID DE PROJETO")="INSERIR ID DE PROJETO","INSERIR ID DE PROJETO","PROJETO INSERIDO"))</f>
        <v>N/A</v>
      </c>
    </row>
    <row r="1466" spans="1:18" ht="20.100000000000001" customHeight="1" thickTop="1" thickBot="1" x14ac:dyDescent="0.3">
      <c r="A1466" s="109"/>
      <c r="B1466" s="84"/>
      <c r="C1466" s="84"/>
      <c r="D1466" s="115"/>
      <c r="E1466" s="132" cm="1">
        <f t="array" ref="E1466">_xlfn.XLOOKUP(D1466,Tabela2[[#All],[SAP Code]],Tabela2[[#All],[Supplier Name]])</f>
        <v>0</v>
      </c>
      <c r="F1466" s="85"/>
      <c r="G1466" s="120">
        <v>0</v>
      </c>
      <c r="H1466" s="86"/>
      <c r="I1466" s="86">
        <v>0</v>
      </c>
      <c r="J1466" s="87">
        <f t="shared" si="54"/>
        <v>0</v>
      </c>
      <c r="K1466" s="87">
        <f t="shared" si="55"/>
        <v>0</v>
      </c>
      <c r="L1466" s="85"/>
      <c r="M1466" s="85"/>
      <c r="N1466" s="85"/>
      <c r="O1466" s="109"/>
      <c r="P1466" s="88" t="str">
        <f>IF(D:D&gt;800000000,_xlfn.XLOOKUP(B:B,DROPLIST!G:G,DROPLIST!H:H)&amp;RIGHT(C1466,3)&amp;"-"&amp;RIGHT(D1466,5),_xlfn.XLOOKUP(B:B,DROPLIST!G:G,DROPLIST!H:H)&amp;RIGHT(C1466,3)&amp;"-"&amp;_xlfn.XLOOKUP(D:D,Tabela2[SAP Code],Tabela2[Coluna1]))</f>
        <v>-</v>
      </c>
      <c r="Q1466" s="88" t="e">
        <f>_xlfn.XLOOKUP(B:B,DROPLIST!G:G,DROPLIST!H:H) &amp; RIGHT(C1466,3) &amp; "-" &amp; RIGHT(D1466,5) &amp; "-" &amp; IFERROR(LEFT(#REF!, FIND(" ",#REF!)-1),#REF!) &amp; "-" &amp; _xlfn.XLOOKUP(L:L,DROPLIST!D:D,DROPLIST!E:E)</f>
        <v>#REF!</v>
      </c>
      <c r="R1466" s="88" t="str">
        <f>IF(N:N&lt;&gt;"APROVADO","N/A",IF(IFERROR(_xlfn.XLOOKUP(P:P,PROJETOS!A:A,PROJETOS!A:A),"INSERIR ID DE PROJETO")="INSERIR ID DE PROJETO","INSERIR ID DE PROJETO","PROJETO INSERIDO"))</f>
        <v>N/A</v>
      </c>
    </row>
    <row r="1467" spans="1:18" ht="20.100000000000001" customHeight="1" thickTop="1" thickBot="1" x14ac:dyDescent="0.3">
      <c r="A1467" s="109"/>
      <c r="B1467" s="84"/>
      <c r="C1467" s="84"/>
      <c r="D1467" s="115"/>
      <c r="E1467" s="132" cm="1">
        <f t="array" ref="E1467">_xlfn.XLOOKUP(D1467,Tabela2[[#All],[SAP Code]],Tabela2[[#All],[Supplier Name]])</f>
        <v>0</v>
      </c>
      <c r="F1467" s="85"/>
      <c r="G1467" s="120">
        <v>0</v>
      </c>
      <c r="H1467" s="86"/>
      <c r="I1467" s="86">
        <v>0</v>
      </c>
      <c r="J1467" s="87">
        <f t="shared" si="54"/>
        <v>0</v>
      </c>
      <c r="K1467" s="87">
        <f t="shared" si="55"/>
        <v>0</v>
      </c>
      <c r="L1467" s="85"/>
      <c r="M1467" s="85"/>
      <c r="N1467" s="85"/>
      <c r="O1467" s="109"/>
      <c r="P1467" s="88" t="str">
        <f>IF(D:D&gt;800000000,_xlfn.XLOOKUP(B:B,DROPLIST!G:G,DROPLIST!H:H)&amp;RIGHT(C1467,3)&amp;"-"&amp;RIGHT(D1467,5),_xlfn.XLOOKUP(B:B,DROPLIST!G:G,DROPLIST!H:H)&amp;RIGHT(C1467,3)&amp;"-"&amp;_xlfn.XLOOKUP(D:D,Tabela2[SAP Code],Tabela2[Coluna1]))</f>
        <v>-</v>
      </c>
      <c r="Q1467" s="88" t="e">
        <f>_xlfn.XLOOKUP(B:B,DROPLIST!G:G,DROPLIST!H:H) &amp; RIGHT(C1467,3) &amp; "-" &amp; RIGHT(D1467,5) &amp; "-" &amp; IFERROR(LEFT(#REF!, FIND(" ",#REF!)-1),#REF!) &amp; "-" &amp; _xlfn.XLOOKUP(L:L,DROPLIST!D:D,DROPLIST!E:E)</f>
        <v>#REF!</v>
      </c>
      <c r="R1467" s="88" t="str">
        <f>IF(N:N&lt;&gt;"APROVADO","N/A",IF(IFERROR(_xlfn.XLOOKUP(P:P,PROJETOS!A:A,PROJETOS!A:A),"INSERIR ID DE PROJETO")="INSERIR ID DE PROJETO","INSERIR ID DE PROJETO","PROJETO INSERIDO"))</f>
        <v>N/A</v>
      </c>
    </row>
    <row r="1468" spans="1:18" ht="20.100000000000001" customHeight="1" thickTop="1" thickBot="1" x14ac:dyDescent="0.3">
      <c r="A1468" s="109"/>
      <c r="B1468" s="84"/>
      <c r="C1468" s="84"/>
      <c r="D1468" s="115"/>
      <c r="E1468" s="132" cm="1">
        <f t="array" ref="E1468">_xlfn.XLOOKUP(D1468,Tabela2[[#All],[SAP Code]],Tabela2[[#All],[Supplier Name]])</f>
        <v>0</v>
      </c>
      <c r="F1468" s="85"/>
      <c r="G1468" s="120">
        <v>0</v>
      </c>
      <c r="H1468" s="86"/>
      <c r="I1468" s="86">
        <v>0</v>
      </c>
      <c r="J1468" s="87">
        <f t="shared" ref="J1468:J1531" si="56">H1468-I1468</f>
        <v>0</v>
      </c>
      <c r="K1468" s="87">
        <f t="shared" si="55"/>
        <v>0</v>
      </c>
      <c r="L1468" s="85"/>
      <c r="M1468" s="85"/>
      <c r="N1468" s="85"/>
      <c r="O1468" s="109"/>
      <c r="P1468" s="88" t="str">
        <f>IF(D:D&gt;800000000,_xlfn.XLOOKUP(B:B,DROPLIST!G:G,DROPLIST!H:H)&amp;RIGHT(C1468,3)&amp;"-"&amp;RIGHT(D1468,5),_xlfn.XLOOKUP(B:B,DROPLIST!G:G,DROPLIST!H:H)&amp;RIGHT(C1468,3)&amp;"-"&amp;_xlfn.XLOOKUP(D:D,Tabela2[SAP Code],Tabela2[Coluna1]))</f>
        <v>-</v>
      </c>
      <c r="Q1468" s="88" t="e">
        <f>_xlfn.XLOOKUP(B:B,DROPLIST!G:G,DROPLIST!H:H) &amp; RIGHT(C1468,3) &amp; "-" &amp; RIGHT(D1468,5) &amp; "-" &amp; IFERROR(LEFT(#REF!, FIND(" ",#REF!)-1),#REF!) &amp; "-" &amp; _xlfn.XLOOKUP(L:L,DROPLIST!D:D,DROPLIST!E:E)</f>
        <v>#REF!</v>
      </c>
      <c r="R1468" s="88" t="str">
        <f>IF(N:N&lt;&gt;"APROVADO","N/A",IF(IFERROR(_xlfn.XLOOKUP(P:P,PROJETOS!A:A,PROJETOS!A:A),"INSERIR ID DE PROJETO")="INSERIR ID DE PROJETO","INSERIR ID DE PROJETO","PROJETO INSERIDO"))</f>
        <v>N/A</v>
      </c>
    </row>
    <row r="1469" spans="1:18" ht="20.100000000000001" customHeight="1" thickTop="1" thickBot="1" x14ac:dyDescent="0.3">
      <c r="A1469" s="109"/>
      <c r="B1469" s="84"/>
      <c r="C1469" s="84"/>
      <c r="D1469" s="115"/>
      <c r="E1469" s="132" cm="1">
        <f t="array" ref="E1469">_xlfn.XLOOKUP(D1469,Tabela2[[#All],[SAP Code]],Tabela2[[#All],[Supplier Name]])</f>
        <v>0</v>
      </c>
      <c r="F1469" s="85"/>
      <c r="G1469" s="120">
        <v>0</v>
      </c>
      <c r="H1469" s="86"/>
      <c r="I1469" s="86">
        <v>0</v>
      </c>
      <c r="J1469" s="87">
        <f t="shared" si="56"/>
        <v>0</v>
      </c>
      <c r="K1469" s="87">
        <f t="shared" si="55"/>
        <v>0</v>
      </c>
      <c r="L1469" s="85"/>
      <c r="M1469" s="85"/>
      <c r="N1469" s="85"/>
      <c r="O1469" s="109"/>
      <c r="P1469" s="88" t="str">
        <f>IF(D:D&gt;800000000,_xlfn.XLOOKUP(B:B,DROPLIST!G:G,DROPLIST!H:H)&amp;RIGHT(C1469,3)&amp;"-"&amp;RIGHT(D1469,5),_xlfn.XLOOKUP(B:B,DROPLIST!G:G,DROPLIST!H:H)&amp;RIGHT(C1469,3)&amp;"-"&amp;_xlfn.XLOOKUP(D:D,Tabela2[SAP Code],Tabela2[Coluna1]))</f>
        <v>-</v>
      </c>
      <c r="Q1469" s="88" t="e">
        <f>_xlfn.XLOOKUP(B:B,DROPLIST!G:G,DROPLIST!H:H) &amp; RIGHT(C1469,3) &amp; "-" &amp; RIGHT(D1469,5) &amp; "-" &amp; IFERROR(LEFT(#REF!, FIND(" ",#REF!)-1),#REF!) &amp; "-" &amp; _xlfn.XLOOKUP(L:L,DROPLIST!D:D,DROPLIST!E:E)</f>
        <v>#REF!</v>
      </c>
      <c r="R1469" s="88" t="str">
        <f>IF(N:N&lt;&gt;"APROVADO","N/A",IF(IFERROR(_xlfn.XLOOKUP(P:P,PROJETOS!A:A,PROJETOS!A:A),"INSERIR ID DE PROJETO")="INSERIR ID DE PROJETO","INSERIR ID DE PROJETO","PROJETO INSERIDO"))</f>
        <v>N/A</v>
      </c>
    </row>
    <row r="1470" spans="1:18" ht="20.100000000000001" customHeight="1" thickTop="1" thickBot="1" x14ac:dyDescent="0.3">
      <c r="A1470" s="109"/>
      <c r="B1470" s="84"/>
      <c r="C1470" s="84"/>
      <c r="D1470" s="115"/>
      <c r="E1470" s="132" cm="1">
        <f t="array" ref="E1470">_xlfn.XLOOKUP(D1470,Tabela2[[#All],[SAP Code]],Tabela2[[#All],[Supplier Name]])</f>
        <v>0</v>
      </c>
      <c r="F1470" s="85"/>
      <c r="G1470" s="120">
        <v>0</v>
      </c>
      <c r="H1470" s="86"/>
      <c r="I1470" s="86">
        <v>0</v>
      </c>
      <c r="J1470" s="87">
        <f t="shared" si="56"/>
        <v>0</v>
      </c>
      <c r="K1470" s="87">
        <f t="shared" si="55"/>
        <v>0</v>
      </c>
      <c r="L1470" s="85"/>
      <c r="M1470" s="85"/>
      <c r="N1470" s="85"/>
      <c r="O1470" s="109"/>
      <c r="P1470" s="88" t="str">
        <f>IF(D:D&gt;800000000,_xlfn.XLOOKUP(B:B,DROPLIST!G:G,DROPLIST!H:H)&amp;RIGHT(C1470,3)&amp;"-"&amp;RIGHT(D1470,5),_xlfn.XLOOKUP(B:B,DROPLIST!G:G,DROPLIST!H:H)&amp;RIGHT(C1470,3)&amp;"-"&amp;_xlfn.XLOOKUP(D:D,Tabela2[SAP Code],Tabela2[Coluna1]))</f>
        <v>-</v>
      </c>
      <c r="Q1470" s="88" t="e">
        <f>_xlfn.XLOOKUP(B:B,DROPLIST!G:G,DROPLIST!H:H) &amp; RIGHT(C1470,3) &amp; "-" &amp; RIGHT(D1470,5) &amp; "-" &amp; IFERROR(LEFT(#REF!, FIND(" ",#REF!)-1),#REF!) &amp; "-" &amp; _xlfn.XLOOKUP(L:L,DROPLIST!D:D,DROPLIST!E:E)</f>
        <v>#REF!</v>
      </c>
      <c r="R1470" s="88" t="str">
        <f>IF(N:N&lt;&gt;"APROVADO","N/A",IF(IFERROR(_xlfn.XLOOKUP(P:P,PROJETOS!A:A,PROJETOS!A:A),"INSERIR ID DE PROJETO")="INSERIR ID DE PROJETO","INSERIR ID DE PROJETO","PROJETO INSERIDO"))</f>
        <v>N/A</v>
      </c>
    </row>
    <row r="1471" spans="1:18" ht="20.100000000000001" customHeight="1" thickTop="1" thickBot="1" x14ac:dyDescent="0.3">
      <c r="A1471" s="109"/>
      <c r="B1471" s="84"/>
      <c r="C1471" s="84"/>
      <c r="D1471" s="115"/>
      <c r="E1471" s="132" cm="1">
        <f t="array" ref="E1471">_xlfn.XLOOKUP(D1471,Tabela2[[#All],[SAP Code]],Tabela2[[#All],[Supplier Name]])</f>
        <v>0</v>
      </c>
      <c r="F1471" s="85"/>
      <c r="G1471" s="120">
        <v>0</v>
      </c>
      <c r="H1471" s="86"/>
      <c r="I1471" s="86">
        <v>0</v>
      </c>
      <c r="J1471" s="87">
        <f t="shared" si="56"/>
        <v>0</v>
      </c>
      <c r="K1471" s="87">
        <f t="shared" si="55"/>
        <v>0</v>
      </c>
      <c r="L1471" s="85"/>
      <c r="M1471" s="85"/>
      <c r="N1471" s="85"/>
      <c r="O1471" s="109"/>
      <c r="P1471" s="88" t="str">
        <f>IF(D:D&gt;800000000,_xlfn.XLOOKUP(B:B,DROPLIST!G:G,DROPLIST!H:H)&amp;RIGHT(C1471,3)&amp;"-"&amp;RIGHT(D1471,5),_xlfn.XLOOKUP(B:B,DROPLIST!G:G,DROPLIST!H:H)&amp;RIGHT(C1471,3)&amp;"-"&amp;_xlfn.XLOOKUP(D:D,Tabela2[SAP Code],Tabela2[Coluna1]))</f>
        <v>-</v>
      </c>
      <c r="Q1471" s="88" t="e">
        <f>_xlfn.XLOOKUP(B:B,DROPLIST!G:G,DROPLIST!H:H) &amp; RIGHT(C1471,3) &amp; "-" &amp; RIGHT(D1471,5) &amp; "-" &amp; IFERROR(LEFT(#REF!, FIND(" ",#REF!)-1),#REF!) &amp; "-" &amp; _xlfn.XLOOKUP(L:L,DROPLIST!D:D,DROPLIST!E:E)</f>
        <v>#REF!</v>
      </c>
      <c r="R1471" s="88" t="str">
        <f>IF(N:N&lt;&gt;"APROVADO","N/A",IF(IFERROR(_xlfn.XLOOKUP(P:P,PROJETOS!A:A,PROJETOS!A:A),"INSERIR ID DE PROJETO")="INSERIR ID DE PROJETO","INSERIR ID DE PROJETO","PROJETO INSERIDO"))</f>
        <v>N/A</v>
      </c>
    </row>
    <row r="1472" spans="1:18" ht="20.100000000000001" customHeight="1" thickTop="1" thickBot="1" x14ac:dyDescent="0.3">
      <c r="A1472" s="109"/>
      <c r="B1472" s="84"/>
      <c r="C1472" s="84"/>
      <c r="D1472" s="115"/>
      <c r="E1472" s="132" cm="1">
        <f t="array" ref="E1472">_xlfn.XLOOKUP(D1472,Tabela2[[#All],[SAP Code]],Tabela2[[#All],[Supplier Name]])</f>
        <v>0</v>
      </c>
      <c r="F1472" s="85"/>
      <c r="G1472" s="120">
        <v>0</v>
      </c>
      <c r="H1472" s="86"/>
      <c r="I1472" s="86">
        <v>0</v>
      </c>
      <c r="J1472" s="87">
        <f t="shared" si="56"/>
        <v>0</v>
      </c>
      <c r="K1472" s="87">
        <f t="shared" si="55"/>
        <v>0</v>
      </c>
      <c r="L1472" s="85"/>
      <c r="M1472" s="85"/>
      <c r="N1472" s="85"/>
      <c r="O1472" s="109"/>
      <c r="P1472" s="88" t="str">
        <f>IF(D:D&gt;800000000,_xlfn.XLOOKUP(B:B,DROPLIST!G:G,DROPLIST!H:H)&amp;RIGHT(C1472,3)&amp;"-"&amp;RIGHT(D1472,5),_xlfn.XLOOKUP(B:B,DROPLIST!G:G,DROPLIST!H:H)&amp;RIGHT(C1472,3)&amp;"-"&amp;_xlfn.XLOOKUP(D:D,Tabela2[SAP Code],Tabela2[Coluna1]))</f>
        <v>-</v>
      </c>
      <c r="Q1472" s="88" t="e">
        <f>_xlfn.XLOOKUP(B:B,DROPLIST!G:G,DROPLIST!H:H) &amp; RIGHT(C1472,3) &amp; "-" &amp; RIGHT(D1472,5) &amp; "-" &amp; IFERROR(LEFT(#REF!, FIND(" ",#REF!)-1),#REF!) &amp; "-" &amp; _xlfn.XLOOKUP(L:L,DROPLIST!D:D,DROPLIST!E:E)</f>
        <v>#REF!</v>
      </c>
      <c r="R1472" s="88" t="str">
        <f>IF(N:N&lt;&gt;"APROVADO","N/A",IF(IFERROR(_xlfn.XLOOKUP(P:P,PROJETOS!A:A,PROJETOS!A:A),"INSERIR ID DE PROJETO")="INSERIR ID DE PROJETO","INSERIR ID DE PROJETO","PROJETO INSERIDO"))</f>
        <v>N/A</v>
      </c>
    </row>
    <row r="1473" spans="1:18" ht="20.100000000000001" customHeight="1" thickTop="1" thickBot="1" x14ac:dyDescent="0.3">
      <c r="A1473" s="109"/>
      <c r="B1473" s="84"/>
      <c r="C1473" s="84"/>
      <c r="D1473" s="115"/>
      <c r="E1473" s="132" cm="1">
        <f t="array" ref="E1473">_xlfn.XLOOKUP(D1473,Tabela2[[#All],[SAP Code]],Tabela2[[#All],[Supplier Name]])</f>
        <v>0</v>
      </c>
      <c r="F1473" s="85"/>
      <c r="G1473" s="120">
        <v>0</v>
      </c>
      <c r="H1473" s="86"/>
      <c r="I1473" s="86">
        <v>0</v>
      </c>
      <c r="J1473" s="87">
        <f t="shared" si="56"/>
        <v>0</v>
      </c>
      <c r="K1473" s="87">
        <f t="shared" si="55"/>
        <v>0</v>
      </c>
      <c r="L1473" s="85"/>
      <c r="M1473" s="85"/>
      <c r="N1473" s="85"/>
      <c r="O1473" s="109"/>
      <c r="P1473" s="88" t="str">
        <f>IF(D:D&gt;800000000,_xlfn.XLOOKUP(B:B,DROPLIST!G:G,DROPLIST!H:H)&amp;RIGHT(C1473,3)&amp;"-"&amp;RIGHT(D1473,5),_xlfn.XLOOKUP(B:B,DROPLIST!G:G,DROPLIST!H:H)&amp;RIGHT(C1473,3)&amp;"-"&amp;_xlfn.XLOOKUP(D:D,Tabela2[SAP Code],Tabela2[Coluna1]))</f>
        <v>-</v>
      </c>
      <c r="Q1473" s="88" t="e">
        <f>_xlfn.XLOOKUP(B:B,DROPLIST!G:G,DROPLIST!H:H) &amp; RIGHT(C1473,3) &amp; "-" &amp; RIGHT(D1473,5) &amp; "-" &amp; IFERROR(LEFT(#REF!, FIND(" ",#REF!)-1),#REF!) &amp; "-" &amp; _xlfn.XLOOKUP(L:L,DROPLIST!D:D,DROPLIST!E:E)</f>
        <v>#REF!</v>
      </c>
      <c r="R1473" s="88" t="str">
        <f>IF(N:N&lt;&gt;"APROVADO","N/A",IF(IFERROR(_xlfn.XLOOKUP(P:P,PROJETOS!A:A,PROJETOS!A:A),"INSERIR ID DE PROJETO")="INSERIR ID DE PROJETO","INSERIR ID DE PROJETO","PROJETO INSERIDO"))</f>
        <v>N/A</v>
      </c>
    </row>
    <row r="1474" spans="1:18" ht="20.100000000000001" customHeight="1" thickTop="1" thickBot="1" x14ac:dyDescent="0.3">
      <c r="A1474" s="109"/>
      <c r="B1474" s="84"/>
      <c r="C1474" s="84"/>
      <c r="D1474" s="115"/>
      <c r="E1474" s="132" cm="1">
        <f t="array" ref="E1474">_xlfn.XLOOKUP(D1474,Tabela2[[#All],[SAP Code]],Tabela2[[#All],[Supplier Name]])</f>
        <v>0</v>
      </c>
      <c r="F1474" s="85"/>
      <c r="G1474" s="120">
        <v>0</v>
      </c>
      <c r="H1474" s="86"/>
      <c r="I1474" s="86">
        <v>0</v>
      </c>
      <c r="J1474" s="87">
        <f t="shared" si="56"/>
        <v>0</v>
      </c>
      <c r="K1474" s="87">
        <f t="shared" si="55"/>
        <v>0</v>
      </c>
      <c r="L1474" s="85"/>
      <c r="M1474" s="85"/>
      <c r="N1474" s="85"/>
      <c r="O1474" s="109"/>
      <c r="P1474" s="88" t="str">
        <f>IF(D:D&gt;800000000,_xlfn.XLOOKUP(B:B,DROPLIST!G:G,DROPLIST!H:H)&amp;RIGHT(C1474,3)&amp;"-"&amp;RIGHT(D1474,5),_xlfn.XLOOKUP(B:B,DROPLIST!G:G,DROPLIST!H:H)&amp;RIGHT(C1474,3)&amp;"-"&amp;_xlfn.XLOOKUP(D:D,Tabela2[SAP Code],Tabela2[Coluna1]))</f>
        <v>-</v>
      </c>
      <c r="Q1474" s="88" t="e">
        <f>_xlfn.XLOOKUP(B:B,DROPLIST!G:G,DROPLIST!H:H) &amp; RIGHT(C1474,3) &amp; "-" &amp; RIGHT(D1474,5) &amp; "-" &amp; IFERROR(LEFT(#REF!, FIND(" ",#REF!)-1),#REF!) &amp; "-" &amp; _xlfn.XLOOKUP(L:L,DROPLIST!D:D,DROPLIST!E:E)</f>
        <v>#REF!</v>
      </c>
      <c r="R1474" s="88" t="str">
        <f>IF(N:N&lt;&gt;"APROVADO","N/A",IF(IFERROR(_xlfn.XLOOKUP(P:P,PROJETOS!A:A,PROJETOS!A:A),"INSERIR ID DE PROJETO")="INSERIR ID DE PROJETO","INSERIR ID DE PROJETO","PROJETO INSERIDO"))</f>
        <v>N/A</v>
      </c>
    </row>
    <row r="1475" spans="1:18" ht="20.100000000000001" customHeight="1" thickTop="1" thickBot="1" x14ac:dyDescent="0.3">
      <c r="A1475" s="109"/>
      <c r="B1475" s="84"/>
      <c r="C1475" s="84"/>
      <c r="D1475" s="115"/>
      <c r="E1475" s="132" cm="1">
        <f t="array" ref="E1475">_xlfn.XLOOKUP(D1475,Tabela2[[#All],[SAP Code]],Tabela2[[#All],[Supplier Name]])</f>
        <v>0</v>
      </c>
      <c r="F1475" s="85"/>
      <c r="G1475" s="120">
        <v>0</v>
      </c>
      <c r="H1475" s="86"/>
      <c r="I1475" s="86">
        <v>0</v>
      </c>
      <c r="J1475" s="87">
        <f t="shared" si="56"/>
        <v>0</v>
      </c>
      <c r="K1475" s="87">
        <f t="shared" si="55"/>
        <v>0</v>
      </c>
      <c r="L1475" s="85"/>
      <c r="M1475" s="85"/>
      <c r="N1475" s="85"/>
      <c r="O1475" s="109"/>
      <c r="P1475" s="88" t="str">
        <f>IF(D:D&gt;800000000,_xlfn.XLOOKUP(B:B,DROPLIST!G:G,DROPLIST!H:H)&amp;RIGHT(C1475,3)&amp;"-"&amp;RIGHT(D1475,5),_xlfn.XLOOKUP(B:B,DROPLIST!G:G,DROPLIST!H:H)&amp;RIGHT(C1475,3)&amp;"-"&amp;_xlfn.XLOOKUP(D:D,Tabela2[SAP Code],Tabela2[Coluna1]))</f>
        <v>-</v>
      </c>
      <c r="Q1475" s="88" t="e">
        <f>_xlfn.XLOOKUP(B:B,DROPLIST!G:G,DROPLIST!H:H) &amp; RIGHT(C1475,3) &amp; "-" &amp; RIGHT(D1475,5) &amp; "-" &amp; IFERROR(LEFT(#REF!, FIND(" ",#REF!)-1),#REF!) &amp; "-" &amp; _xlfn.XLOOKUP(L:L,DROPLIST!D:D,DROPLIST!E:E)</f>
        <v>#REF!</v>
      </c>
      <c r="R1475" s="88" t="str">
        <f>IF(N:N&lt;&gt;"APROVADO","N/A",IF(IFERROR(_xlfn.XLOOKUP(P:P,PROJETOS!A:A,PROJETOS!A:A),"INSERIR ID DE PROJETO")="INSERIR ID DE PROJETO","INSERIR ID DE PROJETO","PROJETO INSERIDO"))</f>
        <v>N/A</v>
      </c>
    </row>
    <row r="1476" spans="1:18" ht="20.100000000000001" customHeight="1" thickTop="1" thickBot="1" x14ac:dyDescent="0.3">
      <c r="A1476" s="109"/>
      <c r="B1476" s="84"/>
      <c r="C1476" s="84"/>
      <c r="D1476" s="115"/>
      <c r="E1476" s="132" cm="1">
        <f t="array" ref="E1476">_xlfn.XLOOKUP(D1476,Tabela2[[#All],[SAP Code]],Tabela2[[#All],[Supplier Name]])</f>
        <v>0</v>
      </c>
      <c r="F1476" s="85"/>
      <c r="G1476" s="120">
        <v>0</v>
      </c>
      <c r="H1476" s="86"/>
      <c r="I1476" s="86">
        <v>0</v>
      </c>
      <c r="J1476" s="87">
        <f t="shared" si="56"/>
        <v>0</v>
      </c>
      <c r="K1476" s="87">
        <f t="shared" si="55"/>
        <v>0</v>
      </c>
      <c r="L1476" s="85"/>
      <c r="M1476" s="85"/>
      <c r="N1476" s="85"/>
      <c r="O1476" s="109"/>
      <c r="P1476" s="88" t="str">
        <f>IF(D:D&gt;800000000,_xlfn.XLOOKUP(B:B,DROPLIST!G:G,DROPLIST!H:H)&amp;RIGHT(C1476,3)&amp;"-"&amp;RIGHT(D1476,5),_xlfn.XLOOKUP(B:B,DROPLIST!G:G,DROPLIST!H:H)&amp;RIGHT(C1476,3)&amp;"-"&amp;_xlfn.XLOOKUP(D:D,Tabela2[SAP Code],Tabela2[Coluna1]))</f>
        <v>-</v>
      </c>
      <c r="Q1476" s="88" t="e">
        <f>_xlfn.XLOOKUP(B:B,DROPLIST!G:G,DROPLIST!H:H) &amp; RIGHT(C1476,3) &amp; "-" &amp; RIGHT(D1476,5) &amp; "-" &amp; IFERROR(LEFT(#REF!, FIND(" ",#REF!)-1),#REF!) &amp; "-" &amp; _xlfn.XLOOKUP(L:L,DROPLIST!D:D,DROPLIST!E:E)</f>
        <v>#REF!</v>
      </c>
      <c r="R1476" s="88" t="str">
        <f>IF(N:N&lt;&gt;"APROVADO","N/A",IF(IFERROR(_xlfn.XLOOKUP(P:P,PROJETOS!A:A,PROJETOS!A:A),"INSERIR ID DE PROJETO")="INSERIR ID DE PROJETO","INSERIR ID DE PROJETO","PROJETO INSERIDO"))</f>
        <v>N/A</v>
      </c>
    </row>
    <row r="1477" spans="1:18" ht="20.100000000000001" customHeight="1" thickTop="1" thickBot="1" x14ac:dyDescent="0.3">
      <c r="A1477" s="109"/>
      <c r="B1477" s="84"/>
      <c r="C1477" s="84"/>
      <c r="D1477" s="115"/>
      <c r="E1477" s="132" cm="1">
        <f t="array" ref="E1477">_xlfn.XLOOKUP(D1477,Tabela2[[#All],[SAP Code]],Tabela2[[#All],[Supplier Name]])</f>
        <v>0</v>
      </c>
      <c r="F1477" s="85"/>
      <c r="G1477" s="120">
        <v>0</v>
      </c>
      <c r="H1477" s="86"/>
      <c r="I1477" s="86">
        <v>0</v>
      </c>
      <c r="J1477" s="87">
        <f t="shared" si="56"/>
        <v>0</v>
      </c>
      <c r="K1477" s="87">
        <f t="shared" si="55"/>
        <v>0</v>
      </c>
      <c r="L1477" s="85"/>
      <c r="M1477" s="85"/>
      <c r="N1477" s="85"/>
      <c r="O1477" s="109"/>
      <c r="P1477" s="88" t="str">
        <f>IF(D:D&gt;800000000,_xlfn.XLOOKUP(B:B,DROPLIST!G:G,DROPLIST!H:H)&amp;RIGHT(C1477,3)&amp;"-"&amp;RIGHT(D1477,5),_xlfn.XLOOKUP(B:B,DROPLIST!G:G,DROPLIST!H:H)&amp;RIGHT(C1477,3)&amp;"-"&amp;_xlfn.XLOOKUP(D:D,Tabela2[SAP Code],Tabela2[Coluna1]))</f>
        <v>-</v>
      </c>
      <c r="Q1477" s="88" t="e">
        <f>_xlfn.XLOOKUP(B:B,DROPLIST!G:G,DROPLIST!H:H) &amp; RIGHT(C1477,3) &amp; "-" &amp; RIGHT(D1477,5) &amp; "-" &amp; IFERROR(LEFT(#REF!, FIND(" ",#REF!)-1),#REF!) &amp; "-" &amp; _xlfn.XLOOKUP(L:L,DROPLIST!D:D,DROPLIST!E:E)</f>
        <v>#REF!</v>
      </c>
      <c r="R1477" s="88" t="str">
        <f>IF(N:N&lt;&gt;"APROVADO","N/A",IF(IFERROR(_xlfn.XLOOKUP(P:P,PROJETOS!A:A,PROJETOS!A:A),"INSERIR ID DE PROJETO")="INSERIR ID DE PROJETO","INSERIR ID DE PROJETO","PROJETO INSERIDO"))</f>
        <v>N/A</v>
      </c>
    </row>
    <row r="1478" spans="1:18" ht="20.100000000000001" customHeight="1" thickTop="1" thickBot="1" x14ac:dyDescent="0.3">
      <c r="A1478" s="109"/>
      <c r="B1478" s="84"/>
      <c r="C1478" s="84"/>
      <c r="D1478" s="115"/>
      <c r="E1478" s="132" cm="1">
        <f t="array" ref="E1478">_xlfn.XLOOKUP(D1478,Tabela2[[#All],[SAP Code]],Tabela2[[#All],[Supplier Name]])</f>
        <v>0</v>
      </c>
      <c r="F1478" s="85"/>
      <c r="G1478" s="120">
        <v>0</v>
      </c>
      <c r="H1478" s="86"/>
      <c r="I1478" s="86">
        <v>0</v>
      </c>
      <c r="J1478" s="87">
        <f t="shared" si="56"/>
        <v>0</v>
      </c>
      <c r="K1478" s="87">
        <f t="shared" si="55"/>
        <v>0</v>
      </c>
      <c r="L1478" s="85"/>
      <c r="M1478" s="85"/>
      <c r="N1478" s="85"/>
      <c r="O1478" s="109"/>
      <c r="P1478" s="88" t="str">
        <f>IF(D:D&gt;800000000,_xlfn.XLOOKUP(B:B,DROPLIST!G:G,DROPLIST!H:H)&amp;RIGHT(C1478,3)&amp;"-"&amp;RIGHT(D1478,5),_xlfn.XLOOKUP(B:B,DROPLIST!G:G,DROPLIST!H:H)&amp;RIGHT(C1478,3)&amp;"-"&amp;_xlfn.XLOOKUP(D:D,Tabela2[SAP Code],Tabela2[Coluna1]))</f>
        <v>-</v>
      </c>
      <c r="Q1478" s="88" t="e">
        <f>_xlfn.XLOOKUP(B:B,DROPLIST!G:G,DROPLIST!H:H) &amp; RIGHT(C1478,3) &amp; "-" &amp; RIGHT(D1478,5) &amp; "-" &amp; IFERROR(LEFT(#REF!, FIND(" ",#REF!)-1),#REF!) &amp; "-" &amp; _xlfn.XLOOKUP(L:L,DROPLIST!D:D,DROPLIST!E:E)</f>
        <v>#REF!</v>
      </c>
      <c r="R1478" s="88" t="str">
        <f>IF(N:N&lt;&gt;"APROVADO","N/A",IF(IFERROR(_xlfn.XLOOKUP(P:P,PROJETOS!A:A,PROJETOS!A:A),"INSERIR ID DE PROJETO")="INSERIR ID DE PROJETO","INSERIR ID DE PROJETO","PROJETO INSERIDO"))</f>
        <v>N/A</v>
      </c>
    </row>
    <row r="1479" spans="1:18" ht="20.100000000000001" customHeight="1" thickTop="1" thickBot="1" x14ac:dyDescent="0.3">
      <c r="A1479" s="109"/>
      <c r="B1479" s="84"/>
      <c r="C1479" s="84"/>
      <c r="D1479" s="115"/>
      <c r="E1479" s="132" cm="1">
        <f t="array" ref="E1479">_xlfn.XLOOKUP(D1479,Tabela2[[#All],[SAP Code]],Tabela2[[#All],[Supplier Name]])</f>
        <v>0</v>
      </c>
      <c r="F1479" s="85"/>
      <c r="G1479" s="120">
        <v>0</v>
      </c>
      <c r="H1479" s="86"/>
      <c r="I1479" s="86">
        <v>0</v>
      </c>
      <c r="J1479" s="87">
        <f t="shared" si="56"/>
        <v>0</v>
      </c>
      <c r="K1479" s="87">
        <f t="shared" si="55"/>
        <v>0</v>
      </c>
      <c r="L1479" s="85"/>
      <c r="M1479" s="85"/>
      <c r="N1479" s="85"/>
      <c r="O1479" s="109"/>
      <c r="P1479" s="88" t="str">
        <f>IF(D:D&gt;800000000,_xlfn.XLOOKUP(B:B,DROPLIST!G:G,DROPLIST!H:H)&amp;RIGHT(C1479,3)&amp;"-"&amp;RIGHT(D1479,5),_xlfn.XLOOKUP(B:B,DROPLIST!G:G,DROPLIST!H:H)&amp;RIGHT(C1479,3)&amp;"-"&amp;_xlfn.XLOOKUP(D:D,Tabela2[SAP Code],Tabela2[Coluna1]))</f>
        <v>-</v>
      </c>
      <c r="Q1479" s="88" t="e">
        <f>_xlfn.XLOOKUP(B:B,DROPLIST!G:G,DROPLIST!H:H) &amp; RIGHT(C1479,3) &amp; "-" &amp; RIGHT(D1479,5) &amp; "-" &amp; IFERROR(LEFT(#REF!, FIND(" ",#REF!)-1),#REF!) &amp; "-" &amp; _xlfn.XLOOKUP(L:L,DROPLIST!D:D,DROPLIST!E:E)</f>
        <v>#REF!</v>
      </c>
      <c r="R1479" s="88" t="str">
        <f>IF(N:N&lt;&gt;"APROVADO","N/A",IF(IFERROR(_xlfn.XLOOKUP(P:P,PROJETOS!A:A,PROJETOS!A:A),"INSERIR ID DE PROJETO")="INSERIR ID DE PROJETO","INSERIR ID DE PROJETO","PROJETO INSERIDO"))</f>
        <v>N/A</v>
      </c>
    </row>
    <row r="1480" spans="1:18" ht="20.100000000000001" customHeight="1" thickTop="1" thickBot="1" x14ac:dyDescent="0.3">
      <c r="A1480" s="109"/>
      <c r="B1480" s="84"/>
      <c r="C1480" s="84"/>
      <c r="D1480" s="115"/>
      <c r="E1480" s="132" cm="1">
        <f t="array" ref="E1480">_xlfn.XLOOKUP(D1480,Tabela2[[#All],[SAP Code]],Tabela2[[#All],[Supplier Name]])</f>
        <v>0</v>
      </c>
      <c r="F1480" s="85"/>
      <c r="G1480" s="120">
        <v>0</v>
      </c>
      <c r="H1480" s="86"/>
      <c r="I1480" s="86">
        <v>0</v>
      </c>
      <c r="J1480" s="87">
        <f t="shared" si="56"/>
        <v>0</v>
      </c>
      <c r="K1480" s="87">
        <f t="shared" si="55"/>
        <v>0</v>
      </c>
      <c r="L1480" s="85"/>
      <c r="M1480" s="85"/>
      <c r="N1480" s="85"/>
      <c r="O1480" s="109"/>
      <c r="P1480" s="88" t="str">
        <f>IF(D:D&gt;800000000,_xlfn.XLOOKUP(B:B,DROPLIST!G:G,DROPLIST!H:H)&amp;RIGHT(C1480,3)&amp;"-"&amp;RIGHT(D1480,5),_xlfn.XLOOKUP(B:B,DROPLIST!G:G,DROPLIST!H:H)&amp;RIGHT(C1480,3)&amp;"-"&amp;_xlfn.XLOOKUP(D:D,Tabela2[SAP Code],Tabela2[Coluna1]))</f>
        <v>-</v>
      </c>
      <c r="Q1480" s="88" t="e">
        <f>_xlfn.XLOOKUP(B:B,DROPLIST!G:G,DROPLIST!H:H) &amp; RIGHT(C1480,3) &amp; "-" &amp; RIGHT(D1480,5) &amp; "-" &amp; IFERROR(LEFT(#REF!, FIND(" ",#REF!)-1),#REF!) &amp; "-" &amp; _xlfn.XLOOKUP(L:L,DROPLIST!D:D,DROPLIST!E:E)</f>
        <v>#REF!</v>
      </c>
      <c r="R1480" s="88" t="str">
        <f>IF(N:N&lt;&gt;"APROVADO","N/A",IF(IFERROR(_xlfn.XLOOKUP(P:P,PROJETOS!A:A,PROJETOS!A:A),"INSERIR ID DE PROJETO")="INSERIR ID DE PROJETO","INSERIR ID DE PROJETO","PROJETO INSERIDO"))</f>
        <v>N/A</v>
      </c>
    </row>
    <row r="1481" spans="1:18" ht="20.100000000000001" customHeight="1" thickTop="1" thickBot="1" x14ac:dyDescent="0.3">
      <c r="A1481" s="109"/>
      <c r="B1481" s="84"/>
      <c r="C1481" s="84"/>
      <c r="D1481" s="115"/>
      <c r="E1481" s="132" cm="1">
        <f t="array" ref="E1481">_xlfn.XLOOKUP(D1481,Tabela2[[#All],[SAP Code]],Tabela2[[#All],[Supplier Name]])</f>
        <v>0</v>
      </c>
      <c r="F1481" s="85"/>
      <c r="G1481" s="120">
        <v>0</v>
      </c>
      <c r="H1481" s="86"/>
      <c r="I1481" s="86">
        <v>0</v>
      </c>
      <c r="J1481" s="87">
        <f t="shared" si="56"/>
        <v>0</v>
      </c>
      <c r="K1481" s="87">
        <f t="shared" si="55"/>
        <v>0</v>
      </c>
      <c r="L1481" s="85"/>
      <c r="M1481" s="85"/>
      <c r="N1481" s="85"/>
      <c r="O1481" s="109"/>
      <c r="P1481" s="88" t="str">
        <f>IF(D:D&gt;800000000,_xlfn.XLOOKUP(B:B,DROPLIST!G:G,DROPLIST!H:H)&amp;RIGHT(C1481,3)&amp;"-"&amp;RIGHT(D1481,5),_xlfn.XLOOKUP(B:B,DROPLIST!G:G,DROPLIST!H:H)&amp;RIGHT(C1481,3)&amp;"-"&amp;_xlfn.XLOOKUP(D:D,Tabela2[SAP Code],Tabela2[Coluna1]))</f>
        <v>-</v>
      </c>
      <c r="Q1481" s="88" t="e">
        <f>_xlfn.XLOOKUP(B:B,DROPLIST!G:G,DROPLIST!H:H) &amp; RIGHT(C1481,3) &amp; "-" &amp; RIGHT(D1481,5) &amp; "-" &amp; IFERROR(LEFT(#REF!, FIND(" ",#REF!)-1),#REF!) &amp; "-" &amp; _xlfn.XLOOKUP(L:L,DROPLIST!D:D,DROPLIST!E:E)</f>
        <v>#REF!</v>
      </c>
      <c r="R1481" s="88" t="str">
        <f>IF(N:N&lt;&gt;"APROVADO","N/A",IF(IFERROR(_xlfn.XLOOKUP(P:P,PROJETOS!A:A,PROJETOS!A:A),"INSERIR ID DE PROJETO")="INSERIR ID DE PROJETO","INSERIR ID DE PROJETO","PROJETO INSERIDO"))</f>
        <v>N/A</v>
      </c>
    </row>
    <row r="1482" spans="1:18" ht="20.100000000000001" customHeight="1" thickTop="1" thickBot="1" x14ac:dyDescent="0.3">
      <c r="A1482" s="109"/>
      <c r="B1482" s="84"/>
      <c r="C1482" s="84"/>
      <c r="D1482" s="115"/>
      <c r="E1482" s="132" cm="1">
        <f t="array" ref="E1482">_xlfn.XLOOKUP(D1482,Tabela2[[#All],[SAP Code]],Tabela2[[#All],[Supplier Name]])</f>
        <v>0</v>
      </c>
      <c r="F1482" s="85"/>
      <c r="G1482" s="120">
        <v>0</v>
      </c>
      <c r="H1482" s="86"/>
      <c r="I1482" s="86">
        <v>0</v>
      </c>
      <c r="J1482" s="87">
        <f t="shared" si="56"/>
        <v>0</v>
      </c>
      <c r="K1482" s="87">
        <f t="shared" ref="K1482:K1545" si="57">IF(I1482=0,H1482,J1482)</f>
        <v>0</v>
      </c>
      <c r="L1482" s="85"/>
      <c r="M1482" s="85"/>
      <c r="N1482" s="85"/>
      <c r="O1482" s="109"/>
      <c r="P1482" s="88" t="str">
        <f>IF(D:D&gt;800000000,_xlfn.XLOOKUP(B:B,DROPLIST!G:G,DROPLIST!H:H)&amp;RIGHT(C1482,3)&amp;"-"&amp;RIGHT(D1482,5),_xlfn.XLOOKUP(B:B,DROPLIST!G:G,DROPLIST!H:H)&amp;RIGHT(C1482,3)&amp;"-"&amp;_xlfn.XLOOKUP(D:D,Tabela2[SAP Code],Tabela2[Coluna1]))</f>
        <v>-</v>
      </c>
      <c r="Q1482" s="88" t="e">
        <f>_xlfn.XLOOKUP(B:B,DROPLIST!G:G,DROPLIST!H:H) &amp; RIGHT(C1482,3) &amp; "-" &amp; RIGHT(D1482,5) &amp; "-" &amp; IFERROR(LEFT(#REF!, FIND(" ",#REF!)-1),#REF!) &amp; "-" &amp; _xlfn.XLOOKUP(L:L,DROPLIST!D:D,DROPLIST!E:E)</f>
        <v>#REF!</v>
      </c>
      <c r="R1482" s="88" t="str">
        <f>IF(N:N&lt;&gt;"APROVADO","N/A",IF(IFERROR(_xlfn.XLOOKUP(P:P,PROJETOS!A:A,PROJETOS!A:A),"INSERIR ID DE PROJETO")="INSERIR ID DE PROJETO","INSERIR ID DE PROJETO","PROJETO INSERIDO"))</f>
        <v>N/A</v>
      </c>
    </row>
    <row r="1483" spans="1:18" ht="20.100000000000001" customHeight="1" thickTop="1" thickBot="1" x14ac:dyDescent="0.3">
      <c r="A1483" s="109"/>
      <c r="B1483" s="84"/>
      <c r="C1483" s="84"/>
      <c r="D1483" s="115"/>
      <c r="E1483" s="132" cm="1">
        <f t="array" ref="E1483">_xlfn.XLOOKUP(D1483,Tabela2[[#All],[SAP Code]],Tabela2[[#All],[Supplier Name]])</f>
        <v>0</v>
      </c>
      <c r="F1483" s="85"/>
      <c r="G1483" s="120">
        <v>0</v>
      </c>
      <c r="H1483" s="86"/>
      <c r="I1483" s="86">
        <v>0</v>
      </c>
      <c r="J1483" s="87">
        <f t="shared" si="56"/>
        <v>0</v>
      </c>
      <c r="K1483" s="87">
        <f t="shared" si="57"/>
        <v>0</v>
      </c>
      <c r="L1483" s="85"/>
      <c r="M1483" s="85"/>
      <c r="N1483" s="85"/>
      <c r="O1483" s="109"/>
      <c r="P1483" s="88" t="str">
        <f>IF(D:D&gt;800000000,_xlfn.XLOOKUP(B:B,DROPLIST!G:G,DROPLIST!H:H)&amp;RIGHT(C1483,3)&amp;"-"&amp;RIGHT(D1483,5),_xlfn.XLOOKUP(B:B,DROPLIST!G:G,DROPLIST!H:H)&amp;RIGHT(C1483,3)&amp;"-"&amp;_xlfn.XLOOKUP(D:D,Tabela2[SAP Code],Tabela2[Coluna1]))</f>
        <v>-</v>
      </c>
      <c r="Q1483" s="88" t="e">
        <f>_xlfn.XLOOKUP(B:B,DROPLIST!G:G,DROPLIST!H:H) &amp; RIGHT(C1483,3) &amp; "-" &amp; RIGHT(D1483,5) &amp; "-" &amp; IFERROR(LEFT(#REF!, FIND(" ",#REF!)-1),#REF!) &amp; "-" &amp; _xlfn.XLOOKUP(L:L,DROPLIST!D:D,DROPLIST!E:E)</f>
        <v>#REF!</v>
      </c>
      <c r="R1483" s="88" t="str">
        <f>IF(N:N&lt;&gt;"APROVADO","N/A",IF(IFERROR(_xlfn.XLOOKUP(P:P,PROJETOS!A:A,PROJETOS!A:A),"INSERIR ID DE PROJETO")="INSERIR ID DE PROJETO","INSERIR ID DE PROJETO","PROJETO INSERIDO"))</f>
        <v>N/A</v>
      </c>
    </row>
    <row r="1484" spans="1:18" ht="20.100000000000001" customHeight="1" thickTop="1" thickBot="1" x14ac:dyDescent="0.3">
      <c r="A1484" s="109"/>
      <c r="B1484" s="84"/>
      <c r="C1484" s="84"/>
      <c r="D1484" s="115"/>
      <c r="E1484" s="132" cm="1">
        <f t="array" ref="E1484">_xlfn.XLOOKUP(D1484,Tabela2[[#All],[SAP Code]],Tabela2[[#All],[Supplier Name]])</f>
        <v>0</v>
      </c>
      <c r="F1484" s="85"/>
      <c r="G1484" s="120">
        <v>0</v>
      </c>
      <c r="H1484" s="86"/>
      <c r="I1484" s="86">
        <v>0</v>
      </c>
      <c r="J1484" s="87">
        <f t="shared" si="56"/>
        <v>0</v>
      </c>
      <c r="K1484" s="87">
        <f t="shared" si="57"/>
        <v>0</v>
      </c>
      <c r="L1484" s="85"/>
      <c r="M1484" s="85"/>
      <c r="N1484" s="85"/>
      <c r="O1484" s="109"/>
      <c r="P1484" s="88" t="str">
        <f>IF(D:D&gt;800000000,_xlfn.XLOOKUP(B:B,DROPLIST!G:G,DROPLIST!H:H)&amp;RIGHT(C1484,3)&amp;"-"&amp;RIGHT(D1484,5),_xlfn.XLOOKUP(B:B,DROPLIST!G:G,DROPLIST!H:H)&amp;RIGHT(C1484,3)&amp;"-"&amp;_xlfn.XLOOKUP(D:D,Tabela2[SAP Code],Tabela2[Coluna1]))</f>
        <v>-</v>
      </c>
      <c r="Q1484" s="88" t="e">
        <f>_xlfn.XLOOKUP(B:B,DROPLIST!G:G,DROPLIST!H:H) &amp; RIGHT(C1484,3) &amp; "-" &amp; RIGHT(D1484,5) &amp; "-" &amp; IFERROR(LEFT(#REF!, FIND(" ",#REF!)-1),#REF!) &amp; "-" &amp; _xlfn.XLOOKUP(L:L,DROPLIST!D:D,DROPLIST!E:E)</f>
        <v>#REF!</v>
      </c>
      <c r="R1484" s="88" t="str">
        <f>IF(N:N&lt;&gt;"APROVADO","N/A",IF(IFERROR(_xlfn.XLOOKUP(P:P,PROJETOS!A:A,PROJETOS!A:A),"INSERIR ID DE PROJETO")="INSERIR ID DE PROJETO","INSERIR ID DE PROJETO","PROJETO INSERIDO"))</f>
        <v>N/A</v>
      </c>
    </row>
    <row r="1485" spans="1:18" ht="20.100000000000001" customHeight="1" thickTop="1" thickBot="1" x14ac:dyDescent="0.3">
      <c r="A1485" s="109"/>
      <c r="B1485" s="84"/>
      <c r="C1485" s="84"/>
      <c r="D1485" s="115"/>
      <c r="E1485" s="132" cm="1">
        <f t="array" ref="E1485">_xlfn.XLOOKUP(D1485,Tabela2[[#All],[SAP Code]],Tabela2[[#All],[Supplier Name]])</f>
        <v>0</v>
      </c>
      <c r="F1485" s="85"/>
      <c r="G1485" s="120">
        <v>0</v>
      </c>
      <c r="H1485" s="86"/>
      <c r="I1485" s="86">
        <v>0</v>
      </c>
      <c r="J1485" s="87">
        <f t="shared" si="56"/>
        <v>0</v>
      </c>
      <c r="K1485" s="87">
        <f t="shared" si="57"/>
        <v>0</v>
      </c>
      <c r="L1485" s="85"/>
      <c r="M1485" s="85"/>
      <c r="N1485" s="85"/>
      <c r="O1485" s="109"/>
      <c r="P1485" s="88" t="str">
        <f>IF(D:D&gt;800000000,_xlfn.XLOOKUP(B:B,DROPLIST!G:G,DROPLIST!H:H)&amp;RIGHT(C1485,3)&amp;"-"&amp;RIGHT(D1485,5),_xlfn.XLOOKUP(B:B,DROPLIST!G:G,DROPLIST!H:H)&amp;RIGHT(C1485,3)&amp;"-"&amp;_xlfn.XLOOKUP(D:D,Tabela2[SAP Code],Tabela2[Coluna1]))</f>
        <v>-</v>
      </c>
      <c r="Q1485" s="88" t="e">
        <f>_xlfn.XLOOKUP(B:B,DROPLIST!G:G,DROPLIST!H:H) &amp; RIGHT(C1485,3) &amp; "-" &amp; RIGHT(D1485,5) &amp; "-" &amp; IFERROR(LEFT(#REF!, FIND(" ",#REF!)-1),#REF!) &amp; "-" &amp; _xlfn.XLOOKUP(L:L,DROPLIST!D:D,DROPLIST!E:E)</f>
        <v>#REF!</v>
      </c>
      <c r="R1485" s="88" t="str">
        <f>IF(N:N&lt;&gt;"APROVADO","N/A",IF(IFERROR(_xlfn.XLOOKUP(P:P,PROJETOS!A:A,PROJETOS!A:A),"INSERIR ID DE PROJETO")="INSERIR ID DE PROJETO","INSERIR ID DE PROJETO","PROJETO INSERIDO"))</f>
        <v>N/A</v>
      </c>
    </row>
    <row r="1486" spans="1:18" ht="20.100000000000001" customHeight="1" thickTop="1" thickBot="1" x14ac:dyDescent="0.3">
      <c r="A1486" s="109"/>
      <c r="B1486" s="84"/>
      <c r="C1486" s="84"/>
      <c r="D1486" s="115"/>
      <c r="E1486" s="132" cm="1">
        <f t="array" ref="E1486">_xlfn.XLOOKUP(D1486,Tabela2[[#All],[SAP Code]],Tabela2[[#All],[Supplier Name]])</f>
        <v>0</v>
      </c>
      <c r="F1486" s="85"/>
      <c r="G1486" s="120">
        <v>0</v>
      </c>
      <c r="H1486" s="86"/>
      <c r="I1486" s="86">
        <v>0</v>
      </c>
      <c r="J1486" s="87">
        <f t="shared" si="56"/>
        <v>0</v>
      </c>
      <c r="K1486" s="87">
        <f t="shared" si="57"/>
        <v>0</v>
      </c>
      <c r="L1486" s="85"/>
      <c r="M1486" s="85"/>
      <c r="N1486" s="85"/>
      <c r="O1486" s="109"/>
      <c r="P1486" s="88" t="str">
        <f>IF(D:D&gt;800000000,_xlfn.XLOOKUP(B:B,DROPLIST!G:G,DROPLIST!H:H)&amp;RIGHT(C1486,3)&amp;"-"&amp;RIGHT(D1486,5),_xlfn.XLOOKUP(B:B,DROPLIST!G:G,DROPLIST!H:H)&amp;RIGHT(C1486,3)&amp;"-"&amp;_xlfn.XLOOKUP(D:D,Tabela2[SAP Code],Tabela2[Coluna1]))</f>
        <v>-</v>
      </c>
      <c r="Q1486" s="88" t="e">
        <f>_xlfn.XLOOKUP(B:B,DROPLIST!G:G,DROPLIST!H:H) &amp; RIGHT(C1486,3) &amp; "-" &amp; RIGHT(D1486,5) &amp; "-" &amp; IFERROR(LEFT(#REF!, FIND(" ",#REF!)-1),#REF!) &amp; "-" &amp; _xlfn.XLOOKUP(L:L,DROPLIST!D:D,DROPLIST!E:E)</f>
        <v>#REF!</v>
      </c>
      <c r="R1486" s="88" t="str">
        <f>IF(N:N&lt;&gt;"APROVADO","N/A",IF(IFERROR(_xlfn.XLOOKUP(P:P,PROJETOS!A:A,PROJETOS!A:A),"INSERIR ID DE PROJETO")="INSERIR ID DE PROJETO","INSERIR ID DE PROJETO","PROJETO INSERIDO"))</f>
        <v>N/A</v>
      </c>
    </row>
    <row r="1487" spans="1:18" ht="20.100000000000001" customHeight="1" thickTop="1" thickBot="1" x14ac:dyDescent="0.3">
      <c r="A1487" s="109"/>
      <c r="B1487" s="84"/>
      <c r="C1487" s="84"/>
      <c r="D1487" s="115"/>
      <c r="E1487" s="132" cm="1">
        <f t="array" ref="E1487">_xlfn.XLOOKUP(D1487,Tabela2[[#All],[SAP Code]],Tabela2[[#All],[Supplier Name]])</f>
        <v>0</v>
      </c>
      <c r="F1487" s="85"/>
      <c r="G1487" s="120">
        <v>0</v>
      </c>
      <c r="H1487" s="86"/>
      <c r="I1487" s="86">
        <v>0</v>
      </c>
      <c r="J1487" s="87">
        <f t="shared" si="56"/>
        <v>0</v>
      </c>
      <c r="K1487" s="87">
        <f t="shared" si="57"/>
        <v>0</v>
      </c>
      <c r="L1487" s="85"/>
      <c r="M1487" s="85"/>
      <c r="N1487" s="85"/>
      <c r="O1487" s="109"/>
      <c r="P1487" s="88" t="str">
        <f>IF(D:D&gt;800000000,_xlfn.XLOOKUP(B:B,DROPLIST!G:G,DROPLIST!H:H)&amp;RIGHT(C1487,3)&amp;"-"&amp;RIGHT(D1487,5),_xlfn.XLOOKUP(B:B,DROPLIST!G:G,DROPLIST!H:H)&amp;RIGHT(C1487,3)&amp;"-"&amp;_xlfn.XLOOKUP(D:D,Tabela2[SAP Code],Tabela2[Coluna1]))</f>
        <v>-</v>
      </c>
      <c r="Q1487" s="88" t="e">
        <f>_xlfn.XLOOKUP(B:B,DROPLIST!G:G,DROPLIST!H:H) &amp; RIGHT(C1487,3) &amp; "-" &amp; RIGHT(D1487,5) &amp; "-" &amp; IFERROR(LEFT(#REF!, FIND(" ",#REF!)-1),#REF!) &amp; "-" &amp; _xlfn.XLOOKUP(L:L,DROPLIST!D:D,DROPLIST!E:E)</f>
        <v>#REF!</v>
      </c>
      <c r="R1487" s="88" t="str">
        <f>IF(N:N&lt;&gt;"APROVADO","N/A",IF(IFERROR(_xlfn.XLOOKUP(P:P,PROJETOS!A:A,PROJETOS!A:A),"INSERIR ID DE PROJETO")="INSERIR ID DE PROJETO","INSERIR ID DE PROJETO","PROJETO INSERIDO"))</f>
        <v>N/A</v>
      </c>
    </row>
    <row r="1488" spans="1:18" ht="20.100000000000001" customHeight="1" thickTop="1" thickBot="1" x14ac:dyDescent="0.3">
      <c r="A1488" s="109"/>
      <c r="B1488" s="84"/>
      <c r="C1488" s="84"/>
      <c r="D1488" s="115"/>
      <c r="E1488" s="132" cm="1">
        <f t="array" ref="E1488">_xlfn.XLOOKUP(D1488,Tabela2[[#All],[SAP Code]],Tabela2[[#All],[Supplier Name]])</f>
        <v>0</v>
      </c>
      <c r="F1488" s="85"/>
      <c r="G1488" s="120">
        <v>0</v>
      </c>
      <c r="H1488" s="86"/>
      <c r="I1488" s="86">
        <v>0</v>
      </c>
      <c r="J1488" s="87">
        <f t="shared" si="56"/>
        <v>0</v>
      </c>
      <c r="K1488" s="87">
        <f t="shared" si="57"/>
        <v>0</v>
      </c>
      <c r="L1488" s="85"/>
      <c r="M1488" s="85"/>
      <c r="N1488" s="85"/>
      <c r="O1488" s="109"/>
      <c r="P1488" s="88" t="str">
        <f>IF(D:D&gt;800000000,_xlfn.XLOOKUP(B:B,DROPLIST!G:G,DROPLIST!H:H)&amp;RIGHT(C1488,3)&amp;"-"&amp;RIGHT(D1488,5),_xlfn.XLOOKUP(B:B,DROPLIST!G:G,DROPLIST!H:H)&amp;RIGHT(C1488,3)&amp;"-"&amp;_xlfn.XLOOKUP(D:D,Tabela2[SAP Code],Tabela2[Coluna1]))</f>
        <v>-</v>
      </c>
      <c r="Q1488" s="88" t="e">
        <f>_xlfn.XLOOKUP(B:B,DROPLIST!G:G,DROPLIST!H:H) &amp; RIGHT(C1488,3) &amp; "-" &amp; RIGHT(D1488,5) &amp; "-" &amp; IFERROR(LEFT(#REF!, FIND(" ",#REF!)-1),#REF!) &amp; "-" &amp; _xlfn.XLOOKUP(L:L,DROPLIST!D:D,DROPLIST!E:E)</f>
        <v>#REF!</v>
      </c>
      <c r="R1488" s="88" t="str">
        <f>IF(N:N&lt;&gt;"APROVADO","N/A",IF(IFERROR(_xlfn.XLOOKUP(P:P,PROJETOS!A:A,PROJETOS!A:A),"INSERIR ID DE PROJETO")="INSERIR ID DE PROJETO","INSERIR ID DE PROJETO","PROJETO INSERIDO"))</f>
        <v>N/A</v>
      </c>
    </row>
    <row r="1489" spans="1:18" ht="20.100000000000001" customHeight="1" thickTop="1" thickBot="1" x14ac:dyDescent="0.3">
      <c r="A1489" s="109"/>
      <c r="B1489" s="84"/>
      <c r="C1489" s="84"/>
      <c r="D1489" s="115"/>
      <c r="E1489" s="132" cm="1">
        <f t="array" ref="E1489">_xlfn.XLOOKUP(D1489,Tabela2[[#All],[SAP Code]],Tabela2[[#All],[Supplier Name]])</f>
        <v>0</v>
      </c>
      <c r="F1489" s="85"/>
      <c r="G1489" s="120">
        <v>0</v>
      </c>
      <c r="H1489" s="86"/>
      <c r="I1489" s="86">
        <v>0</v>
      </c>
      <c r="J1489" s="87">
        <f t="shared" si="56"/>
        <v>0</v>
      </c>
      <c r="K1489" s="87">
        <f t="shared" si="57"/>
        <v>0</v>
      </c>
      <c r="L1489" s="85"/>
      <c r="M1489" s="85"/>
      <c r="N1489" s="85"/>
      <c r="O1489" s="109"/>
      <c r="P1489" s="88" t="str">
        <f>IF(D:D&gt;800000000,_xlfn.XLOOKUP(B:B,DROPLIST!G:G,DROPLIST!H:H)&amp;RIGHT(C1489,3)&amp;"-"&amp;RIGHT(D1489,5),_xlfn.XLOOKUP(B:B,DROPLIST!G:G,DROPLIST!H:H)&amp;RIGHT(C1489,3)&amp;"-"&amp;_xlfn.XLOOKUP(D:D,Tabela2[SAP Code],Tabela2[Coluna1]))</f>
        <v>-</v>
      </c>
      <c r="Q1489" s="88" t="e">
        <f>_xlfn.XLOOKUP(B:B,DROPLIST!G:G,DROPLIST!H:H) &amp; RIGHT(C1489,3) &amp; "-" &amp; RIGHT(D1489,5) &amp; "-" &amp; IFERROR(LEFT(#REF!, FIND(" ",#REF!)-1),#REF!) &amp; "-" &amp; _xlfn.XLOOKUP(L:L,DROPLIST!D:D,DROPLIST!E:E)</f>
        <v>#REF!</v>
      </c>
      <c r="R1489" s="88" t="str">
        <f>IF(N:N&lt;&gt;"APROVADO","N/A",IF(IFERROR(_xlfn.XLOOKUP(P:P,PROJETOS!A:A,PROJETOS!A:A),"INSERIR ID DE PROJETO")="INSERIR ID DE PROJETO","INSERIR ID DE PROJETO","PROJETO INSERIDO"))</f>
        <v>N/A</v>
      </c>
    </row>
    <row r="1490" spans="1:18" ht="20.100000000000001" customHeight="1" thickTop="1" thickBot="1" x14ac:dyDescent="0.3">
      <c r="A1490" s="109"/>
      <c r="B1490" s="84"/>
      <c r="C1490" s="84"/>
      <c r="D1490" s="115"/>
      <c r="E1490" s="132" cm="1">
        <f t="array" ref="E1490">_xlfn.XLOOKUP(D1490,Tabela2[[#All],[SAP Code]],Tabela2[[#All],[Supplier Name]])</f>
        <v>0</v>
      </c>
      <c r="F1490" s="85"/>
      <c r="G1490" s="120">
        <v>0</v>
      </c>
      <c r="H1490" s="86"/>
      <c r="I1490" s="86">
        <v>0</v>
      </c>
      <c r="J1490" s="87">
        <f t="shared" si="56"/>
        <v>0</v>
      </c>
      <c r="K1490" s="87">
        <f t="shared" si="57"/>
        <v>0</v>
      </c>
      <c r="L1490" s="85"/>
      <c r="M1490" s="85"/>
      <c r="N1490" s="85"/>
      <c r="O1490" s="109"/>
      <c r="P1490" s="88" t="str">
        <f>IF(D:D&gt;800000000,_xlfn.XLOOKUP(B:B,DROPLIST!G:G,DROPLIST!H:H)&amp;RIGHT(C1490,3)&amp;"-"&amp;RIGHT(D1490,5),_xlfn.XLOOKUP(B:B,DROPLIST!G:G,DROPLIST!H:H)&amp;RIGHT(C1490,3)&amp;"-"&amp;_xlfn.XLOOKUP(D:D,Tabela2[SAP Code],Tabela2[Coluna1]))</f>
        <v>-</v>
      </c>
      <c r="Q1490" s="88" t="e">
        <f>_xlfn.XLOOKUP(B:B,DROPLIST!G:G,DROPLIST!H:H) &amp; RIGHT(C1490,3) &amp; "-" &amp; RIGHT(D1490,5) &amp; "-" &amp; IFERROR(LEFT(#REF!, FIND(" ",#REF!)-1),#REF!) &amp; "-" &amp; _xlfn.XLOOKUP(L:L,DROPLIST!D:D,DROPLIST!E:E)</f>
        <v>#REF!</v>
      </c>
      <c r="R1490" s="88" t="str">
        <f>IF(N:N&lt;&gt;"APROVADO","N/A",IF(IFERROR(_xlfn.XLOOKUP(P:P,PROJETOS!A:A,PROJETOS!A:A),"INSERIR ID DE PROJETO")="INSERIR ID DE PROJETO","INSERIR ID DE PROJETO","PROJETO INSERIDO"))</f>
        <v>N/A</v>
      </c>
    </row>
    <row r="1491" spans="1:18" ht="20.100000000000001" customHeight="1" thickTop="1" thickBot="1" x14ac:dyDescent="0.3">
      <c r="A1491" s="109"/>
      <c r="B1491" s="84"/>
      <c r="C1491" s="84"/>
      <c r="D1491" s="115"/>
      <c r="E1491" s="132" cm="1">
        <f t="array" ref="E1491">_xlfn.XLOOKUP(D1491,Tabela2[[#All],[SAP Code]],Tabela2[[#All],[Supplier Name]])</f>
        <v>0</v>
      </c>
      <c r="F1491" s="85"/>
      <c r="G1491" s="120">
        <v>0</v>
      </c>
      <c r="H1491" s="86"/>
      <c r="I1491" s="86">
        <v>0</v>
      </c>
      <c r="J1491" s="87">
        <f t="shared" si="56"/>
        <v>0</v>
      </c>
      <c r="K1491" s="87">
        <f t="shared" si="57"/>
        <v>0</v>
      </c>
      <c r="L1491" s="85"/>
      <c r="M1491" s="85"/>
      <c r="N1491" s="85"/>
      <c r="O1491" s="109"/>
      <c r="P1491" s="88" t="str">
        <f>IF(D:D&gt;800000000,_xlfn.XLOOKUP(B:B,DROPLIST!G:G,DROPLIST!H:H)&amp;RIGHT(C1491,3)&amp;"-"&amp;RIGHT(D1491,5),_xlfn.XLOOKUP(B:B,DROPLIST!G:G,DROPLIST!H:H)&amp;RIGHT(C1491,3)&amp;"-"&amp;_xlfn.XLOOKUP(D:D,Tabela2[SAP Code],Tabela2[Coluna1]))</f>
        <v>-</v>
      </c>
      <c r="Q1491" s="88" t="e">
        <f>_xlfn.XLOOKUP(B:B,DROPLIST!G:G,DROPLIST!H:H) &amp; RIGHT(C1491,3) &amp; "-" &amp; RIGHT(D1491,5) &amp; "-" &amp; IFERROR(LEFT(#REF!, FIND(" ",#REF!)-1),#REF!) &amp; "-" &amp; _xlfn.XLOOKUP(L:L,DROPLIST!D:D,DROPLIST!E:E)</f>
        <v>#REF!</v>
      </c>
      <c r="R1491" s="88" t="str">
        <f>IF(N:N&lt;&gt;"APROVADO","N/A",IF(IFERROR(_xlfn.XLOOKUP(P:P,PROJETOS!A:A,PROJETOS!A:A),"INSERIR ID DE PROJETO")="INSERIR ID DE PROJETO","INSERIR ID DE PROJETO","PROJETO INSERIDO"))</f>
        <v>N/A</v>
      </c>
    </row>
    <row r="1492" spans="1:18" ht="20.100000000000001" customHeight="1" thickTop="1" thickBot="1" x14ac:dyDescent="0.3">
      <c r="A1492" s="109"/>
      <c r="B1492" s="84"/>
      <c r="C1492" s="84"/>
      <c r="D1492" s="115"/>
      <c r="E1492" s="132" cm="1">
        <f t="array" ref="E1492">_xlfn.XLOOKUP(D1492,Tabela2[[#All],[SAP Code]],Tabela2[[#All],[Supplier Name]])</f>
        <v>0</v>
      </c>
      <c r="F1492" s="85"/>
      <c r="G1492" s="120">
        <v>0</v>
      </c>
      <c r="H1492" s="86"/>
      <c r="I1492" s="86">
        <v>0</v>
      </c>
      <c r="J1492" s="87">
        <f t="shared" si="56"/>
        <v>0</v>
      </c>
      <c r="K1492" s="87">
        <f t="shared" si="57"/>
        <v>0</v>
      </c>
      <c r="L1492" s="85"/>
      <c r="M1492" s="85"/>
      <c r="N1492" s="85"/>
      <c r="O1492" s="109"/>
      <c r="P1492" s="88" t="str">
        <f>IF(D:D&gt;800000000,_xlfn.XLOOKUP(B:B,DROPLIST!G:G,DROPLIST!H:H)&amp;RIGHT(C1492,3)&amp;"-"&amp;RIGHT(D1492,5),_xlfn.XLOOKUP(B:B,DROPLIST!G:G,DROPLIST!H:H)&amp;RIGHT(C1492,3)&amp;"-"&amp;_xlfn.XLOOKUP(D:D,Tabela2[SAP Code],Tabela2[Coluna1]))</f>
        <v>-</v>
      </c>
      <c r="Q1492" s="88" t="e">
        <f>_xlfn.XLOOKUP(B:B,DROPLIST!G:G,DROPLIST!H:H) &amp; RIGHT(C1492,3) &amp; "-" &amp; RIGHT(D1492,5) &amp; "-" &amp; IFERROR(LEFT(#REF!, FIND(" ",#REF!)-1),#REF!) &amp; "-" &amp; _xlfn.XLOOKUP(L:L,DROPLIST!D:D,DROPLIST!E:E)</f>
        <v>#REF!</v>
      </c>
      <c r="R1492" s="88" t="str">
        <f>IF(N:N&lt;&gt;"APROVADO","N/A",IF(IFERROR(_xlfn.XLOOKUP(P:P,PROJETOS!A:A,PROJETOS!A:A),"INSERIR ID DE PROJETO")="INSERIR ID DE PROJETO","INSERIR ID DE PROJETO","PROJETO INSERIDO"))</f>
        <v>N/A</v>
      </c>
    </row>
    <row r="1493" spans="1:18" ht="20.100000000000001" customHeight="1" thickTop="1" thickBot="1" x14ac:dyDescent="0.3">
      <c r="A1493" s="109"/>
      <c r="B1493" s="84"/>
      <c r="C1493" s="84"/>
      <c r="D1493" s="115"/>
      <c r="E1493" s="132" cm="1">
        <f t="array" ref="E1493">_xlfn.XLOOKUP(D1493,Tabela2[[#All],[SAP Code]],Tabela2[[#All],[Supplier Name]])</f>
        <v>0</v>
      </c>
      <c r="F1493" s="85"/>
      <c r="G1493" s="120">
        <v>0</v>
      </c>
      <c r="H1493" s="86"/>
      <c r="I1493" s="86">
        <v>0</v>
      </c>
      <c r="J1493" s="87">
        <f t="shared" si="56"/>
        <v>0</v>
      </c>
      <c r="K1493" s="87">
        <f t="shared" si="57"/>
        <v>0</v>
      </c>
      <c r="L1493" s="85"/>
      <c r="M1493" s="85"/>
      <c r="N1493" s="85"/>
      <c r="O1493" s="109"/>
      <c r="P1493" s="88" t="str">
        <f>IF(D:D&gt;800000000,_xlfn.XLOOKUP(B:B,DROPLIST!G:G,DROPLIST!H:H)&amp;RIGHT(C1493,3)&amp;"-"&amp;RIGHT(D1493,5),_xlfn.XLOOKUP(B:B,DROPLIST!G:G,DROPLIST!H:H)&amp;RIGHT(C1493,3)&amp;"-"&amp;_xlfn.XLOOKUP(D:D,Tabela2[SAP Code],Tabela2[Coluna1]))</f>
        <v>-</v>
      </c>
      <c r="Q1493" s="88" t="e">
        <f>_xlfn.XLOOKUP(B:B,DROPLIST!G:G,DROPLIST!H:H) &amp; RIGHT(C1493,3) &amp; "-" &amp; RIGHT(D1493,5) &amp; "-" &amp; IFERROR(LEFT(#REF!, FIND(" ",#REF!)-1),#REF!) &amp; "-" &amp; _xlfn.XLOOKUP(L:L,DROPLIST!D:D,DROPLIST!E:E)</f>
        <v>#REF!</v>
      </c>
      <c r="R1493" s="88" t="str">
        <f>IF(N:N&lt;&gt;"APROVADO","N/A",IF(IFERROR(_xlfn.XLOOKUP(P:P,PROJETOS!A:A,PROJETOS!A:A),"INSERIR ID DE PROJETO")="INSERIR ID DE PROJETO","INSERIR ID DE PROJETO","PROJETO INSERIDO"))</f>
        <v>N/A</v>
      </c>
    </row>
    <row r="1494" spans="1:18" ht="20.100000000000001" customHeight="1" thickTop="1" thickBot="1" x14ac:dyDescent="0.3">
      <c r="A1494" s="109"/>
      <c r="B1494" s="84"/>
      <c r="C1494" s="84"/>
      <c r="D1494" s="115"/>
      <c r="E1494" s="132" cm="1">
        <f t="array" ref="E1494">_xlfn.XLOOKUP(D1494,Tabela2[[#All],[SAP Code]],Tabela2[[#All],[Supplier Name]])</f>
        <v>0</v>
      </c>
      <c r="F1494" s="85"/>
      <c r="G1494" s="120">
        <v>0</v>
      </c>
      <c r="H1494" s="86"/>
      <c r="I1494" s="86">
        <v>0</v>
      </c>
      <c r="J1494" s="87">
        <f t="shared" si="56"/>
        <v>0</v>
      </c>
      <c r="K1494" s="87">
        <f t="shared" si="57"/>
        <v>0</v>
      </c>
      <c r="L1494" s="85"/>
      <c r="M1494" s="85"/>
      <c r="N1494" s="85"/>
      <c r="O1494" s="109"/>
      <c r="P1494" s="88" t="str">
        <f>IF(D:D&gt;800000000,_xlfn.XLOOKUP(B:B,DROPLIST!G:G,DROPLIST!H:H)&amp;RIGHT(C1494,3)&amp;"-"&amp;RIGHT(D1494,5),_xlfn.XLOOKUP(B:B,DROPLIST!G:G,DROPLIST!H:H)&amp;RIGHT(C1494,3)&amp;"-"&amp;_xlfn.XLOOKUP(D:D,Tabela2[SAP Code],Tabela2[Coluna1]))</f>
        <v>-</v>
      </c>
      <c r="Q1494" s="88" t="e">
        <f>_xlfn.XLOOKUP(B:B,DROPLIST!G:G,DROPLIST!H:H) &amp; RIGHT(C1494,3) &amp; "-" &amp; RIGHT(D1494,5) &amp; "-" &amp; IFERROR(LEFT(#REF!, FIND(" ",#REF!)-1),#REF!) &amp; "-" &amp; _xlfn.XLOOKUP(L:L,DROPLIST!D:D,DROPLIST!E:E)</f>
        <v>#REF!</v>
      </c>
      <c r="R1494" s="88" t="str">
        <f>IF(N:N&lt;&gt;"APROVADO","N/A",IF(IFERROR(_xlfn.XLOOKUP(P:P,PROJETOS!A:A,PROJETOS!A:A),"INSERIR ID DE PROJETO")="INSERIR ID DE PROJETO","INSERIR ID DE PROJETO","PROJETO INSERIDO"))</f>
        <v>N/A</v>
      </c>
    </row>
    <row r="1495" spans="1:18" ht="20.100000000000001" customHeight="1" thickTop="1" thickBot="1" x14ac:dyDescent="0.3">
      <c r="A1495" s="109"/>
      <c r="B1495" s="84"/>
      <c r="C1495" s="84"/>
      <c r="D1495" s="115"/>
      <c r="E1495" s="132" cm="1">
        <f t="array" ref="E1495">_xlfn.XLOOKUP(D1495,Tabela2[[#All],[SAP Code]],Tabela2[[#All],[Supplier Name]])</f>
        <v>0</v>
      </c>
      <c r="F1495" s="85"/>
      <c r="G1495" s="120">
        <v>0</v>
      </c>
      <c r="H1495" s="86"/>
      <c r="I1495" s="86">
        <v>0</v>
      </c>
      <c r="J1495" s="87">
        <f t="shared" si="56"/>
        <v>0</v>
      </c>
      <c r="K1495" s="87">
        <f t="shared" si="57"/>
        <v>0</v>
      </c>
      <c r="L1495" s="85"/>
      <c r="M1495" s="85"/>
      <c r="N1495" s="85"/>
      <c r="O1495" s="109"/>
      <c r="P1495" s="88" t="str">
        <f>IF(D:D&gt;800000000,_xlfn.XLOOKUP(B:B,DROPLIST!G:G,DROPLIST!H:H)&amp;RIGHT(C1495,3)&amp;"-"&amp;RIGHT(D1495,5),_xlfn.XLOOKUP(B:B,DROPLIST!G:G,DROPLIST!H:H)&amp;RIGHT(C1495,3)&amp;"-"&amp;_xlfn.XLOOKUP(D:D,Tabela2[SAP Code],Tabela2[Coluna1]))</f>
        <v>-</v>
      </c>
      <c r="Q1495" s="88" t="e">
        <f>_xlfn.XLOOKUP(B:B,DROPLIST!G:G,DROPLIST!H:H) &amp; RIGHT(C1495,3) &amp; "-" &amp; RIGHT(D1495,5) &amp; "-" &amp; IFERROR(LEFT(#REF!, FIND(" ",#REF!)-1),#REF!) &amp; "-" &amp; _xlfn.XLOOKUP(L:L,DROPLIST!D:D,DROPLIST!E:E)</f>
        <v>#REF!</v>
      </c>
      <c r="R1495" s="88" t="str">
        <f>IF(N:N&lt;&gt;"APROVADO","N/A",IF(IFERROR(_xlfn.XLOOKUP(P:P,PROJETOS!A:A,PROJETOS!A:A),"INSERIR ID DE PROJETO")="INSERIR ID DE PROJETO","INSERIR ID DE PROJETO","PROJETO INSERIDO"))</f>
        <v>N/A</v>
      </c>
    </row>
    <row r="1496" spans="1:18" ht="20.100000000000001" customHeight="1" thickTop="1" thickBot="1" x14ac:dyDescent="0.3">
      <c r="A1496" s="109"/>
      <c r="B1496" s="84"/>
      <c r="C1496" s="84"/>
      <c r="D1496" s="115"/>
      <c r="E1496" s="132" cm="1">
        <f t="array" ref="E1496">_xlfn.XLOOKUP(D1496,Tabela2[[#All],[SAP Code]],Tabela2[[#All],[Supplier Name]])</f>
        <v>0</v>
      </c>
      <c r="F1496" s="85"/>
      <c r="G1496" s="120">
        <v>0</v>
      </c>
      <c r="H1496" s="86"/>
      <c r="I1496" s="86">
        <v>0</v>
      </c>
      <c r="J1496" s="87">
        <f t="shared" si="56"/>
        <v>0</v>
      </c>
      <c r="K1496" s="87">
        <f t="shared" si="57"/>
        <v>0</v>
      </c>
      <c r="L1496" s="85"/>
      <c r="M1496" s="85"/>
      <c r="N1496" s="85"/>
      <c r="O1496" s="109"/>
      <c r="P1496" s="88" t="str">
        <f>IF(D:D&gt;800000000,_xlfn.XLOOKUP(B:B,DROPLIST!G:G,DROPLIST!H:H)&amp;RIGHT(C1496,3)&amp;"-"&amp;RIGHT(D1496,5),_xlfn.XLOOKUP(B:B,DROPLIST!G:G,DROPLIST!H:H)&amp;RIGHT(C1496,3)&amp;"-"&amp;_xlfn.XLOOKUP(D:D,Tabela2[SAP Code],Tabela2[Coluna1]))</f>
        <v>-</v>
      </c>
      <c r="Q1496" s="88" t="e">
        <f>_xlfn.XLOOKUP(B:B,DROPLIST!G:G,DROPLIST!H:H) &amp; RIGHT(C1496,3) &amp; "-" &amp; RIGHT(D1496,5) &amp; "-" &amp; IFERROR(LEFT(#REF!, FIND(" ",#REF!)-1),#REF!) &amp; "-" &amp; _xlfn.XLOOKUP(L:L,DROPLIST!D:D,DROPLIST!E:E)</f>
        <v>#REF!</v>
      </c>
      <c r="R1496" s="88" t="str">
        <f>IF(N:N&lt;&gt;"APROVADO","N/A",IF(IFERROR(_xlfn.XLOOKUP(P:P,PROJETOS!A:A,PROJETOS!A:A),"INSERIR ID DE PROJETO")="INSERIR ID DE PROJETO","INSERIR ID DE PROJETO","PROJETO INSERIDO"))</f>
        <v>N/A</v>
      </c>
    </row>
    <row r="1497" spans="1:18" ht="20.100000000000001" customHeight="1" thickTop="1" thickBot="1" x14ac:dyDescent="0.3">
      <c r="A1497" s="109"/>
      <c r="B1497" s="84"/>
      <c r="C1497" s="84"/>
      <c r="D1497" s="115"/>
      <c r="E1497" s="132" cm="1">
        <f t="array" ref="E1497">_xlfn.XLOOKUP(D1497,Tabela2[[#All],[SAP Code]],Tabela2[[#All],[Supplier Name]])</f>
        <v>0</v>
      </c>
      <c r="F1497" s="85"/>
      <c r="G1497" s="120">
        <v>0</v>
      </c>
      <c r="H1497" s="86"/>
      <c r="I1497" s="86">
        <v>0</v>
      </c>
      <c r="J1497" s="87">
        <f t="shared" si="56"/>
        <v>0</v>
      </c>
      <c r="K1497" s="87">
        <f t="shared" si="57"/>
        <v>0</v>
      </c>
      <c r="L1497" s="85"/>
      <c r="M1497" s="85"/>
      <c r="N1497" s="85"/>
      <c r="O1497" s="109"/>
      <c r="P1497" s="88" t="str">
        <f>IF(D:D&gt;800000000,_xlfn.XLOOKUP(B:B,DROPLIST!G:G,DROPLIST!H:H)&amp;RIGHT(C1497,3)&amp;"-"&amp;RIGHT(D1497,5),_xlfn.XLOOKUP(B:B,DROPLIST!G:G,DROPLIST!H:H)&amp;RIGHT(C1497,3)&amp;"-"&amp;_xlfn.XLOOKUP(D:D,Tabela2[SAP Code],Tabela2[Coluna1]))</f>
        <v>-</v>
      </c>
      <c r="Q1497" s="88" t="e">
        <f>_xlfn.XLOOKUP(B:B,DROPLIST!G:G,DROPLIST!H:H) &amp; RIGHT(C1497,3) &amp; "-" &amp; RIGHT(D1497,5) &amp; "-" &amp; IFERROR(LEFT(#REF!, FIND(" ",#REF!)-1),#REF!) &amp; "-" &amp; _xlfn.XLOOKUP(L:L,DROPLIST!D:D,DROPLIST!E:E)</f>
        <v>#REF!</v>
      </c>
      <c r="R1497" s="88" t="str">
        <f>IF(N:N&lt;&gt;"APROVADO","N/A",IF(IFERROR(_xlfn.XLOOKUP(P:P,PROJETOS!A:A,PROJETOS!A:A),"INSERIR ID DE PROJETO")="INSERIR ID DE PROJETO","INSERIR ID DE PROJETO","PROJETO INSERIDO"))</f>
        <v>N/A</v>
      </c>
    </row>
    <row r="1498" spans="1:18" ht="20.100000000000001" customHeight="1" thickTop="1" thickBot="1" x14ac:dyDescent="0.3">
      <c r="A1498" s="109"/>
      <c r="B1498" s="84"/>
      <c r="C1498" s="84"/>
      <c r="D1498" s="115"/>
      <c r="E1498" s="132" cm="1">
        <f t="array" ref="E1498">_xlfn.XLOOKUP(D1498,Tabela2[[#All],[SAP Code]],Tabela2[[#All],[Supplier Name]])</f>
        <v>0</v>
      </c>
      <c r="F1498" s="85"/>
      <c r="G1498" s="120">
        <v>0</v>
      </c>
      <c r="H1498" s="86"/>
      <c r="I1498" s="86">
        <v>0</v>
      </c>
      <c r="J1498" s="87">
        <f t="shared" si="56"/>
        <v>0</v>
      </c>
      <c r="K1498" s="87">
        <f t="shared" si="57"/>
        <v>0</v>
      </c>
      <c r="L1498" s="85"/>
      <c r="M1498" s="85"/>
      <c r="N1498" s="85"/>
      <c r="O1498" s="109"/>
      <c r="P1498" s="88" t="str">
        <f>IF(D:D&gt;800000000,_xlfn.XLOOKUP(B:B,DROPLIST!G:G,DROPLIST!H:H)&amp;RIGHT(C1498,3)&amp;"-"&amp;RIGHT(D1498,5),_xlfn.XLOOKUP(B:B,DROPLIST!G:G,DROPLIST!H:H)&amp;RIGHT(C1498,3)&amp;"-"&amp;_xlfn.XLOOKUP(D:D,Tabela2[SAP Code],Tabela2[Coluna1]))</f>
        <v>-</v>
      </c>
      <c r="Q1498" s="88" t="e">
        <f>_xlfn.XLOOKUP(B:B,DROPLIST!G:G,DROPLIST!H:H) &amp; RIGHT(C1498,3) &amp; "-" &amp; RIGHT(D1498,5) &amp; "-" &amp; IFERROR(LEFT(#REF!, FIND(" ",#REF!)-1),#REF!) &amp; "-" &amp; _xlfn.XLOOKUP(L:L,DROPLIST!D:D,DROPLIST!E:E)</f>
        <v>#REF!</v>
      </c>
      <c r="R1498" s="88" t="str">
        <f>IF(N:N&lt;&gt;"APROVADO","N/A",IF(IFERROR(_xlfn.XLOOKUP(P:P,PROJETOS!A:A,PROJETOS!A:A),"INSERIR ID DE PROJETO")="INSERIR ID DE PROJETO","INSERIR ID DE PROJETO","PROJETO INSERIDO"))</f>
        <v>N/A</v>
      </c>
    </row>
    <row r="1499" spans="1:18" ht="20.100000000000001" customHeight="1" thickTop="1" thickBot="1" x14ac:dyDescent="0.3">
      <c r="A1499" s="109"/>
      <c r="B1499" s="84"/>
      <c r="C1499" s="84"/>
      <c r="D1499" s="115"/>
      <c r="E1499" s="132" cm="1">
        <f t="array" ref="E1499">_xlfn.XLOOKUP(D1499,Tabela2[[#All],[SAP Code]],Tabela2[[#All],[Supplier Name]])</f>
        <v>0</v>
      </c>
      <c r="F1499" s="85"/>
      <c r="G1499" s="120">
        <v>0</v>
      </c>
      <c r="H1499" s="86"/>
      <c r="I1499" s="86">
        <v>0</v>
      </c>
      <c r="J1499" s="87">
        <f t="shared" si="56"/>
        <v>0</v>
      </c>
      <c r="K1499" s="87">
        <f t="shared" si="57"/>
        <v>0</v>
      </c>
      <c r="L1499" s="85"/>
      <c r="M1499" s="85"/>
      <c r="N1499" s="85"/>
      <c r="O1499" s="109"/>
      <c r="P1499" s="88" t="str">
        <f>IF(D:D&gt;800000000,_xlfn.XLOOKUP(B:B,DROPLIST!G:G,DROPLIST!H:H)&amp;RIGHT(C1499,3)&amp;"-"&amp;RIGHT(D1499,5),_xlfn.XLOOKUP(B:B,DROPLIST!G:G,DROPLIST!H:H)&amp;RIGHT(C1499,3)&amp;"-"&amp;_xlfn.XLOOKUP(D:D,Tabela2[SAP Code],Tabela2[Coluna1]))</f>
        <v>-</v>
      </c>
      <c r="Q1499" s="88" t="e">
        <f>_xlfn.XLOOKUP(B:B,DROPLIST!G:G,DROPLIST!H:H) &amp; RIGHT(C1499,3) &amp; "-" &amp; RIGHT(D1499,5) &amp; "-" &amp; IFERROR(LEFT(#REF!, FIND(" ",#REF!)-1),#REF!) &amp; "-" &amp; _xlfn.XLOOKUP(L:L,DROPLIST!D:D,DROPLIST!E:E)</f>
        <v>#REF!</v>
      </c>
      <c r="R1499" s="88" t="str">
        <f>IF(N:N&lt;&gt;"APROVADO","N/A",IF(IFERROR(_xlfn.XLOOKUP(P:P,PROJETOS!A:A,PROJETOS!A:A),"INSERIR ID DE PROJETO")="INSERIR ID DE PROJETO","INSERIR ID DE PROJETO","PROJETO INSERIDO"))</f>
        <v>N/A</v>
      </c>
    </row>
    <row r="1500" spans="1:18" ht="20.100000000000001" customHeight="1" thickTop="1" thickBot="1" x14ac:dyDescent="0.3">
      <c r="A1500" s="109"/>
      <c r="B1500" s="84"/>
      <c r="C1500" s="84"/>
      <c r="D1500" s="115"/>
      <c r="E1500" s="132" cm="1">
        <f t="array" ref="E1500">_xlfn.XLOOKUP(D1500,Tabela2[[#All],[SAP Code]],Tabela2[[#All],[Supplier Name]])</f>
        <v>0</v>
      </c>
      <c r="F1500" s="85"/>
      <c r="G1500" s="120">
        <v>0</v>
      </c>
      <c r="H1500" s="86"/>
      <c r="I1500" s="86">
        <v>0</v>
      </c>
      <c r="J1500" s="87">
        <f t="shared" si="56"/>
        <v>0</v>
      </c>
      <c r="K1500" s="87">
        <f t="shared" si="57"/>
        <v>0</v>
      </c>
      <c r="L1500" s="85"/>
      <c r="M1500" s="85"/>
      <c r="N1500" s="85"/>
      <c r="O1500" s="109"/>
      <c r="P1500" s="88" t="str">
        <f>IF(D:D&gt;800000000,_xlfn.XLOOKUP(B:B,DROPLIST!G:G,DROPLIST!H:H)&amp;RIGHT(C1500,3)&amp;"-"&amp;RIGHT(D1500,5),_xlfn.XLOOKUP(B:B,DROPLIST!G:G,DROPLIST!H:H)&amp;RIGHT(C1500,3)&amp;"-"&amp;_xlfn.XLOOKUP(D:D,Tabela2[SAP Code],Tabela2[Coluna1]))</f>
        <v>-</v>
      </c>
      <c r="Q1500" s="88" t="e">
        <f>_xlfn.XLOOKUP(B:B,DROPLIST!G:G,DROPLIST!H:H) &amp; RIGHT(C1500,3) &amp; "-" &amp; RIGHT(D1500,5) &amp; "-" &amp; IFERROR(LEFT(#REF!, FIND(" ",#REF!)-1),#REF!) &amp; "-" &amp; _xlfn.XLOOKUP(L:L,DROPLIST!D:D,DROPLIST!E:E)</f>
        <v>#REF!</v>
      </c>
      <c r="R1500" s="88" t="str">
        <f>IF(N:N&lt;&gt;"APROVADO","N/A",IF(IFERROR(_xlfn.XLOOKUP(P:P,PROJETOS!A:A,PROJETOS!A:A),"INSERIR ID DE PROJETO")="INSERIR ID DE PROJETO","INSERIR ID DE PROJETO","PROJETO INSERIDO"))</f>
        <v>N/A</v>
      </c>
    </row>
    <row r="1501" spans="1:18" ht="20.100000000000001" customHeight="1" thickTop="1" thickBot="1" x14ac:dyDescent="0.3">
      <c r="A1501" s="109"/>
      <c r="B1501" s="84"/>
      <c r="C1501" s="84"/>
      <c r="D1501" s="115"/>
      <c r="E1501" s="132" cm="1">
        <f t="array" ref="E1501">_xlfn.XLOOKUP(D1501,Tabela2[[#All],[SAP Code]],Tabela2[[#All],[Supplier Name]])</f>
        <v>0</v>
      </c>
      <c r="F1501" s="85"/>
      <c r="G1501" s="120">
        <v>0</v>
      </c>
      <c r="H1501" s="86"/>
      <c r="I1501" s="86">
        <v>0</v>
      </c>
      <c r="J1501" s="87">
        <f t="shared" si="56"/>
        <v>0</v>
      </c>
      <c r="K1501" s="87">
        <f t="shared" si="57"/>
        <v>0</v>
      </c>
      <c r="L1501" s="85"/>
      <c r="M1501" s="85"/>
      <c r="N1501" s="85"/>
      <c r="O1501" s="109"/>
      <c r="P1501" s="88" t="str">
        <f>IF(D:D&gt;800000000,_xlfn.XLOOKUP(B:B,DROPLIST!G:G,DROPLIST!H:H)&amp;RIGHT(C1501,3)&amp;"-"&amp;RIGHT(D1501,5),_xlfn.XLOOKUP(B:B,DROPLIST!G:G,DROPLIST!H:H)&amp;RIGHT(C1501,3)&amp;"-"&amp;_xlfn.XLOOKUP(D:D,Tabela2[SAP Code],Tabela2[Coluna1]))</f>
        <v>-</v>
      </c>
      <c r="Q1501" s="88" t="e">
        <f>_xlfn.XLOOKUP(B:B,DROPLIST!G:G,DROPLIST!H:H) &amp; RIGHT(C1501,3) &amp; "-" &amp; RIGHT(D1501,5) &amp; "-" &amp; IFERROR(LEFT(#REF!, FIND(" ",#REF!)-1),#REF!) &amp; "-" &amp; _xlfn.XLOOKUP(L:L,DROPLIST!D:D,DROPLIST!E:E)</f>
        <v>#REF!</v>
      </c>
      <c r="R1501" s="88" t="str">
        <f>IF(N:N&lt;&gt;"APROVADO","N/A",IF(IFERROR(_xlfn.XLOOKUP(P:P,PROJETOS!A:A,PROJETOS!A:A),"INSERIR ID DE PROJETO")="INSERIR ID DE PROJETO","INSERIR ID DE PROJETO","PROJETO INSERIDO"))</f>
        <v>N/A</v>
      </c>
    </row>
    <row r="1502" spans="1:18" ht="20.100000000000001" customHeight="1" thickTop="1" thickBot="1" x14ac:dyDescent="0.3">
      <c r="A1502" s="109"/>
      <c r="B1502" s="84"/>
      <c r="C1502" s="84"/>
      <c r="D1502" s="115"/>
      <c r="E1502" s="132" cm="1">
        <f t="array" ref="E1502">_xlfn.XLOOKUP(D1502,Tabela2[[#All],[SAP Code]],Tabela2[[#All],[Supplier Name]])</f>
        <v>0</v>
      </c>
      <c r="F1502" s="85"/>
      <c r="G1502" s="120">
        <v>0</v>
      </c>
      <c r="H1502" s="86"/>
      <c r="I1502" s="86">
        <v>0</v>
      </c>
      <c r="J1502" s="87">
        <f t="shared" si="56"/>
        <v>0</v>
      </c>
      <c r="K1502" s="87">
        <f t="shared" si="57"/>
        <v>0</v>
      </c>
      <c r="L1502" s="85"/>
      <c r="M1502" s="85"/>
      <c r="N1502" s="85"/>
      <c r="O1502" s="109"/>
      <c r="P1502" s="88" t="str">
        <f>IF(D:D&gt;800000000,_xlfn.XLOOKUP(B:B,DROPLIST!G:G,DROPLIST!H:H)&amp;RIGHT(C1502,3)&amp;"-"&amp;RIGHT(D1502,5),_xlfn.XLOOKUP(B:B,DROPLIST!G:G,DROPLIST!H:H)&amp;RIGHT(C1502,3)&amp;"-"&amp;_xlfn.XLOOKUP(D:D,Tabela2[SAP Code],Tabela2[Coluna1]))</f>
        <v>-</v>
      </c>
      <c r="Q1502" s="88" t="e">
        <f>_xlfn.XLOOKUP(B:B,DROPLIST!G:G,DROPLIST!H:H) &amp; RIGHT(C1502,3) &amp; "-" &amp; RIGHT(D1502,5) &amp; "-" &amp; IFERROR(LEFT(#REF!, FIND(" ",#REF!)-1),#REF!) &amp; "-" &amp; _xlfn.XLOOKUP(L:L,DROPLIST!D:D,DROPLIST!E:E)</f>
        <v>#REF!</v>
      </c>
      <c r="R1502" s="88" t="str">
        <f>IF(N:N&lt;&gt;"APROVADO","N/A",IF(IFERROR(_xlfn.XLOOKUP(P:P,PROJETOS!A:A,PROJETOS!A:A),"INSERIR ID DE PROJETO")="INSERIR ID DE PROJETO","INSERIR ID DE PROJETO","PROJETO INSERIDO"))</f>
        <v>N/A</v>
      </c>
    </row>
    <row r="1503" spans="1:18" ht="20.100000000000001" customHeight="1" thickTop="1" thickBot="1" x14ac:dyDescent="0.3">
      <c r="A1503" s="109"/>
      <c r="B1503" s="84"/>
      <c r="C1503" s="84"/>
      <c r="D1503" s="115"/>
      <c r="E1503" s="132" cm="1">
        <f t="array" ref="E1503">_xlfn.XLOOKUP(D1503,Tabela2[[#All],[SAP Code]],Tabela2[[#All],[Supplier Name]])</f>
        <v>0</v>
      </c>
      <c r="F1503" s="85"/>
      <c r="G1503" s="120">
        <v>0</v>
      </c>
      <c r="H1503" s="86"/>
      <c r="I1503" s="86">
        <v>0</v>
      </c>
      <c r="J1503" s="87">
        <f t="shared" si="56"/>
        <v>0</v>
      </c>
      <c r="K1503" s="87">
        <f t="shared" si="57"/>
        <v>0</v>
      </c>
      <c r="L1503" s="85"/>
      <c r="M1503" s="85"/>
      <c r="N1503" s="85"/>
      <c r="O1503" s="109"/>
      <c r="P1503" s="88" t="str">
        <f>IF(D:D&gt;800000000,_xlfn.XLOOKUP(B:B,DROPLIST!G:G,DROPLIST!H:H)&amp;RIGHT(C1503,3)&amp;"-"&amp;RIGHT(D1503,5),_xlfn.XLOOKUP(B:B,DROPLIST!G:G,DROPLIST!H:H)&amp;RIGHT(C1503,3)&amp;"-"&amp;_xlfn.XLOOKUP(D:D,Tabela2[SAP Code],Tabela2[Coluna1]))</f>
        <v>-</v>
      </c>
      <c r="Q1503" s="88" t="e">
        <f>_xlfn.XLOOKUP(B:B,DROPLIST!G:G,DROPLIST!H:H) &amp; RIGHT(C1503,3) &amp; "-" &amp; RIGHT(D1503,5) &amp; "-" &amp; IFERROR(LEFT(#REF!, FIND(" ",#REF!)-1),#REF!) &amp; "-" &amp; _xlfn.XLOOKUP(L:L,DROPLIST!D:D,DROPLIST!E:E)</f>
        <v>#REF!</v>
      </c>
      <c r="R1503" s="88" t="str">
        <f>IF(N:N&lt;&gt;"APROVADO","N/A",IF(IFERROR(_xlfn.XLOOKUP(P:P,PROJETOS!A:A,PROJETOS!A:A),"INSERIR ID DE PROJETO")="INSERIR ID DE PROJETO","INSERIR ID DE PROJETO","PROJETO INSERIDO"))</f>
        <v>N/A</v>
      </c>
    </row>
    <row r="1504" spans="1:18" ht="20.100000000000001" customHeight="1" thickTop="1" thickBot="1" x14ac:dyDescent="0.3">
      <c r="A1504" s="109"/>
      <c r="B1504" s="84"/>
      <c r="C1504" s="84"/>
      <c r="D1504" s="115"/>
      <c r="E1504" s="132" cm="1">
        <f t="array" ref="E1504">_xlfn.XLOOKUP(D1504,Tabela2[[#All],[SAP Code]],Tabela2[[#All],[Supplier Name]])</f>
        <v>0</v>
      </c>
      <c r="F1504" s="85"/>
      <c r="G1504" s="120">
        <v>0</v>
      </c>
      <c r="H1504" s="86"/>
      <c r="I1504" s="86">
        <v>0</v>
      </c>
      <c r="J1504" s="87">
        <f t="shared" si="56"/>
        <v>0</v>
      </c>
      <c r="K1504" s="87">
        <f t="shared" si="57"/>
        <v>0</v>
      </c>
      <c r="L1504" s="85"/>
      <c r="M1504" s="85"/>
      <c r="N1504" s="85"/>
      <c r="O1504" s="109"/>
      <c r="P1504" s="88" t="str">
        <f>IF(D:D&gt;800000000,_xlfn.XLOOKUP(B:B,DROPLIST!G:G,DROPLIST!H:H)&amp;RIGHT(C1504,3)&amp;"-"&amp;RIGHT(D1504,5),_xlfn.XLOOKUP(B:B,DROPLIST!G:G,DROPLIST!H:H)&amp;RIGHT(C1504,3)&amp;"-"&amp;_xlfn.XLOOKUP(D:D,Tabela2[SAP Code],Tabela2[Coluna1]))</f>
        <v>-</v>
      </c>
      <c r="Q1504" s="88" t="e">
        <f>_xlfn.XLOOKUP(B:B,DROPLIST!G:G,DROPLIST!H:H) &amp; RIGHT(C1504,3) &amp; "-" &amp; RIGHT(D1504,5) &amp; "-" &amp; IFERROR(LEFT(#REF!, FIND(" ",#REF!)-1),#REF!) &amp; "-" &amp; _xlfn.XLOOKUP(L:L,DROPLIST!D:D,DROPLIST!E:E)</f>
        <v>#REF!</v>
      </c>
      <c r="R1504" s="88" t="str">
        <f>IF(N:N&lt;&gt;"APROVADO","N/A",IF(IFERROR(_xlfn.XLOOKUP(P:P,PROJETOS!A:A,PROJETOS!A:A),"INSERIR ID DE PROJETO")="INSERIR ID DE PROJETO","INSERIR ID DE PROJETO","PROJETO INSERIDO"))</f>
        <v>N/A</v>
      </c>
    </row>
    <row r="1505" spans="1:18" ht="20.100000000000001" customHeight="1" thickTop="1" thickBot="1" x14ac:dyDescent="0.3">
      <c r="A1505" s="109"/>
      <c r="B1505" s="84"/>
      <c r="C1505" s="84"/>
      <c r="D1505" s="115"/>
      <c r="E1505" s="132" cm="1">
        <f t="array" ref="E1505">_xlfn.XLOOKUP(D1505,Tabela2[[#All],[SAP Code]],Tabela2[[#All],[Supplier Name]])</f>
        <v>0</v>
      </c>
      <c r="F1505" s="85"/>
      <c r="G1505" s="120">
        <v>0</v>
      </c>
      <c r="H1505" s="86"/>
      <c r="I1505" s="86">
        <v>0</v>
      </c>
      <c r="J1505" s="87">
        <f t="shared" si="56"/>
        <v>0</v>
      </c>
      <c r="K1505" s="87">
        <f t="shared" si="57"/>
        <v>0</v>
      </c>
      <c r="L1505" s="85"/>
      <c r="M1505" s="85"/>
      <c r="N1505" s="85"/>
      <c r="O1505" s="109"/>
      <c r="P1505" s="88" t="str">
        <f>IF(D:D&gt;800000000,_xlfn.XLOOKUP(B:B,DROPLIST!G:G,DROPLIST!H:H)&amp;RIGHT(C1505,3)&amp;"-"&amp;RIGHT(D1505,5),_xlfn.XLOOKUP(B:B,DROPLIST!G:G,DROPLIST!H:H)&amp;RIGHT(C1505,3)&amp;"-"&amp;_xlfn.XLOOKUP(D:D,Tabela2[SAP Code],Tabela2[Coluna1]))</f>
        <v>-</v>
      </c>
      <c r="Q1505" s="88" t="e">
        <f>_xlfn.XLOOKUP(B:B,DROPLIST!G:G,DROPLIST!H:H) &amp; RIGHT(C1505,3) &amp; "-" &amp; RIGHT(D1505,5) &amp; "-" &amp; IFERROR(LEFT(#REF!, FIND(" ",#REF!)-1),#REF!) &amp; "-" &amp; _xlfn.XLOOKUP(L:L,DROPLIST!D:D,DROPLIST!E:E)</f>
        <v>#REF!</v>
      </c>
      <c r="R1505" s="88" t="str">
        <f>IF(N:N&lt;&gt;"APROVADO","N/A",IF(IFERROR(_xlfn.XLOOKUP(P:P,PROJETOS!A:A,PROJETOS!A:A),"INSERIR ID DE PROJETO")="INSERIR ID DE PROJETO","INSERIR ID DE PROJETO","PROJETO INSERIDO"))</f>
        <v>N/A</v>
      </c>
    </row>
    <row r="1506" spans="1:18" ht="20.100000000000001" customHeight="1" thickTop="1" thickBot="1" x14ac:dyDescent="0.3">
      <c r="A1506" s="109"/>
      <c r="B1506" s="84"/>
      <c r="C1506" s="84"/>
      <c r="D1506" s="115"/>
      <c r="E1506" s="132" cm="1">
        <f t="array" ref="E1506">_xlfn.XLOOKUP(D1506,Tabela2[[#All],[SAP Code]],Tabela2[[#All],[Supplier Name]])</f>
        <v>0</v>
      </c>
      <c r="F1506" s="85"/>
      <c r="G1506" s="120">
        <v>0</v>
      </c>
      <c r="H1506" s="86"/>
      <c r="I1506" s="86">
        <v>0</v>
      </c>
      <c r="J1506" s="87">
        <f t="shared" si="56"/>
        <v>0</v>
      </c>
      <c r="K1506" s="87">
        <f t="shared" si="57"/>
        <v>0</v>
      </c>
      <c r="L1506" s="85"/>
      <c r="M1506" s="85"/>
      <c r="N1506" s="85"/>
      <c r="O1506" s="109"/>
      <c r="P1506" s="88" t="str">
        <f>IF(D:D&gt;800000000,_xlfn.XLOOKUP(B:B,DROPLIST!G:G,DROPLIST!H:H)&amp;RIGHT(C1506,3)&amp;"-"&amp;RIGHT(D1506,5),_xlfn.XLOOKUP(B:B,DROPLIST!G:G,DROPLIST!H:H)&amp;RIGHT(C1506,3)&amp;"-"&amp;_xlfn.XLOOKUP(D:D,Tabela2[SAP Code],Tabela2[Coluna1]))</f>
        <v>-</v>
      </c>
      <c r="Q1506" s="88" t="e">
        <f>_xlfn.XLOOKUP(B:B,DROPLIST!G:G,DROPLIST!H:H) &amp; RIGHT(C1506,3) &amp; "-" &amp; RIGHT(D1506,5) &amp; "-" &amp; IFERROR(LEFT(#REF!, FIND(" ",#REF!)-1),#REF!) &amp; "-" &amp; _xlfn.XLOOKUP(L:L,DROPLIST!D:D,DROPLIST!E:E)</f>
        <v>#REF!</v>
      </c>
      <c r="R1506" s="88" t="str">
        <f>IF(N:N&lt;&gt;"APROVADO","N/A",IF(IFERROR(_xlfn.XLOOKUP(P:P,PROJETOS!A:A,PROJETOS!A:A),"INSERIR ID DE PROJETO")="INSERIR ID DE PROJETO","INSERIR ID DE PROJETO","PROJETO INSERIDO"))</f>
        <v>N/A</v>
      </c>
    </row>
    <row r="1507" spans="1:18" ht="20.100000000000001" customHeight="1" thickTop="1" thickBot="1" x14ac:dyDescent="0.3">
      <c r="A1507" s="109"/>
      <c r="B1507" s="84"/>
      <c r="C1507" s="84"/>
      <c r="D1507" s="115"/>
      <c r="E1507" s="132" cm="1">
        <f t="array" ref="E1507">_xlfn.XLOOKUP(D1507,Tabela2[[#All],[SAP Code]],Tabela2[[#All],[Supplier Name]])</f>
        <v>0</v>
      </c>
      <c r="F1507" s="85"/>
      <c r="G1507" s="120">
        <v>0</v>
      </c>
      <c r="H1507" s="86"/>
      <c r="I1507" s="86">
        <v>0</v>
      </c>
      <c r="J1507" s="87">
        <f t="shared" si="56"/>
        <v>0</v>
      </c>
      <c r="K1507" s="87">
        <f t="shared" si="57"/>
        <v>0</v>
      </c>
      <c r="L1507" s="85"/>
      <c r="M1507" s="85"/>
      <c r="N1507" s="85"/>
      <c r="O1507" s="109"/>
      <c r="P1507" s="88" t="str">
        <f>IF(D:D&gt;800000000,_xlfn.XLOOKUP(B:B,DROPLIST!G:G,DROPLIST!H:H)&amp;RIGHT(C1507,3)&amp;"-"&amp;RIGHT(D1507,5),_xlfn.XLOOKUP(B:B,DROPLIST!G:G,DROPLIST!H:H)&amp;RIGHT(C1507,3)&amp;"-"&amp;_xlfn.XLOOKUP(D:D,Tabela2[SAP Code],Tabela2[Coluna1]))</f>
        <v>-</v>
      </c>
      <c r="Q1507" s="88" t="e">
        <f>_xlfn.XLOOKUP(B:B,DROPLIST!G:G,DROPLIST!H:H) &amp; RIGHT(C1507,3) &amp; "-" &amp; RIGHT(D1507,5) &amp; "-" &amp; IFERROR(LEFT(#REF!, FIND(" ",#REF!)-1),#REF!) &amp; "-" &amp; _xlfn.XLOOKUP(L:L,DROPLIST!D:D,DROPLIST!E:E)</f>
        <v>#REF!</v>
      </c>
      <c r="R1507" s="88" t="str">
        <f>IF(N:N&lt;&gt;"APROVADO","N/A",IF(IFERROR(_xlfn.XLOOKUP(P:P,PROJETOS!A:A,PROJETOS!A:A),"INSERIR ID DE PROJETO")="INSERIR ID DE PROJETO","INSERIR ID DE PROJETO","PROJETO INSERIDO"))</f>
        <v>N/A</v>
      </c>
    </row>
    <row r="1508" spans="1:18" ht="20.100000000000001" customHeight="1" thickTop="1" thickBot="1" x14ac:dyDescent="0.3">
      <c r="A1508" s="109"/>
      <c r="B1508" s="84"/>
      <c r="C1508" s="84"/>
      <c r="D1508" s="115"/>
      <c r="E1508" s="132" cm="1">
        <f t="array" ref="E1508">_xlfn.XLOOKUP(D1508,Tabela2[[#All],[SAP Code]],Tabela2[[#All],[Supplier Name]])</f>
        <v>0</v>
      </c>
      <c r="F1508" s="85"/>
      <c r="G1508" s="120">
        <v>0</v>
      </c>
      <c r="H1508" s="86"/>
      <c r="I1508" s="86">
        <v>0</v>
      </c>
      <c r="J1508" s="87">
        <f t="shared" si="56"/>
        <v>0</v>
      </c>
      <c r="K1508" s="87">
        <f t="shared" si="57"/>
        <v>0</v>
      </c>
      <c r="L1508" s="85"/>
      <c r="M1508" s="85"/>
      <c r="N1508" s="85"/>
      <c r="O1508" s="109"/>
      <c r="P1508" s="88" t="str">
        <f>IF(D:D&gt;800000000,_xlfn.XLOOKUP(B:B,DROPLIST!G:G,DROPLIST!H:H)&amp;RIGHT(C1508,3)&amp;"-"&amp;RIGHT(D1508,5),_xlfn.XLOOKUP(B:B,DROPLIST!G:G,DROPLIST!H:H)&amp;RIGHT(C1508,3)&amp;"-"&amp;_xlfn.XLOOKUP(D:D,Tabela2[SAP Code],Tabela2[Coluna1]))</f>
        <v>-</v>
      </c>
      <c r="Q1508" s="88" t="e">
        <f>_xlfn.XLOOKUP(B:B,DROPLIST!G:G,DROPLIST!H:H) &amp; RIGHT(C1508,3) &amp; "-" &amp; RIGHT(D1508,5) &amp; "-" &amp; IFERROR(LEFT(#REF!, FIND(" ",#REF!)-1),#REF!) &amp; "-" &amp; _xlfn.XLOOKUP(L:L,DROPLIST!D:D,DROPLIST!E:E)</f>
        <v>#REF!</v>
      </c>
      <c r="R1508" s="88" t="str">
        <f>IF(N:N&lt;&gt;"APROVADO","N/A",IF(IFERROR(_xlfn.XLOOKUP(P:P,PROJETOS!A:A,PROJETOS!A:A),"INSERIR ID DE PROJETO")="INSERIR ID DE PROJETO","INSERIR ID DE PROJETO","PROJETO INSERIDO"))</f>
        <v>N/A</v>
      </c>
    </row>
    <row r="1509" spans="1:18" ht="20.100000000000001" customHeight="1" thickTop="1" thickBot="1" x14ac:dyDescent="0.3">
      <c r="A1509" s="109"/>
      <c r="B1509" s="84"/>
      <c r="C1509" s="84"/>
      <c r="D1509" s="115"/>
      <c r="E1509" s="132" cm="1">
        <f t="array" ref="E1509">_xlfn.XLOOKUP(D1509,Tabela2[[#All],[SAP Code]],Tabela2[[#All],[Supplier Name]])</f>
        <v>0</v>
      </c>
      <c r="F1509" s="85"/>
      <c r="G1509" s="120">
        <v>0</v>
      </c>
      <c r="H1509" s="86"/>
      <c r="I1509" s="86">
        <v>0</v>
      </c>
      <c r="J1509" s="87">
        <f t="shared" si="56"/>
        <v>0</v>
      </c>
      <c r="K1509" s="87">
        <f t="shared" si="57"/>
        <v>0</v>
      </c>
      <c r="L1509" s="85"/>
      <c r="M1509" s="85"/>
      <c r="N1509" s="85"/>
      <c r="O1509" s="109"/>
      <c r="P1509" s="88" t="str">
        <f>IF(D:D&gt;800000000,_xlfn.XLOOKUP(B:B,DROPLIST!G:G,DROPLIST!H:H)&amp;RIGHT(C1509,3)&amp;"-"&amp;RIGHT(D1509,5),_xlfn.XLOOKUP(B:B,DROPLIST!G:G,DROPLIST!H:H)&amp;RIGHT(C1509,3)&amp;"-"&amp;_xlfn.XLOOKUP(D:D,Tabela2[SAP Code],Tabela2[Coluna1]))</f>
        <v>-</v>
      </c>
      <c r="Q1509" s="88" t="e">
        <f>_xlfn.XLOOKUP(B:B,DROPLIST!G:G,DROPLIST!H:H) &amp; RIGHT(C1509,3) &amp; "-" &amp; RIGHT(D1509,5) &amp; "-" &amp; IFERROR(LEFT(#REF!, FIND(" ",#REF!)-1),#REF!) &amp; "-" &amp; _xlfn.XLOOKUP(L:L,DROPLIST!D:D,DROPLIST!E:E)</f>
        <v>#REF!</v>
      </c>
      <c r="R1509" s="88" t="str">
        <f>IF(N:N&lt;&gt;"APROVADO","N/A",IF(IFERROR(_xlfn.XLOOKUP(P:P,PROJETOS!A:A,PROJETOS!A:A),"INSERIR ID DE PROJETO")="INSERIR ID DE PROJETO","INSERIR ID DE PROJETO","PROJETO INSERIDO"))</f>
        <v>N/A</v>
      </c>
    </row>
    <row r="1510" spans="1:18" ht="20.100000000000001" customHeight="1" thickTop="1" thickBot="1" x14ac:dyDescent="0.3">
      <c r="A1510" s="109"/>
      <c r="B1510" s="84"/>
      <c r="C1510" s="84"/>
      <c r="D1510" s="115"/>
      <c r="E1510" s="132" cm="1">
        <f t="array" ref="E1510">_xlfn.XLOOKUP(D1510,Tabela2[[#All],[SAP Code]],Tabela2[[#All],[Supplier Name]])</f>
        <v>0</v>
      </c>
      <c r="F1510" s="85"/>
      <c r="G1510" s="120">
        <v>0</v>
      </c>
      <c r="H1510" s="86"/>
      <c r="I1510" s="86">
        <v>0</v>
      </c>
      <c r="J1510" s="87">
        <f t="shared" si="56"/>
        <v>0</v>
      </c>
      <c r="K1510" s="87">
        <f t="shared" si="57"/>
        <v>0</v>
      </c>
      <c r="L1510" s="85"/>
      <c r="M1510" s="85"/>
      <c r="N1510" s="85"/>
      <c r="O1510" s="109"/>
      <c r="P1510" s="88" t="str">
        <f>IF(D:D&gt;800000000,_xlfn.XLOOKUP(B:B,DROPLIST!G:G,DROPLIST!H:H)&amp;RIGHT(C1510,3)&amp;"-"&amp;RIGHT(D1510,5),_xlfn.XLOOKUP(B:B,DROPLIST!G:G,DROPLIST!H:H)&amp;RIGHT(C1510,3)&amp;"-"&amp;_xlfn.XLOOKUP(D:D,Tabela2[SAP Code],Tabela2[Coluna1]))</f>
        <v>-</v>
      </c>
      <c r="Q1510" s="88" t="e">
        <f>_xlfn.XLOOKUP(B:B,DROPLIST!G:G,DROPLIST!H:H) &amp; RIGHT(C1510,3) &amp; "-" &amp; RIGHT(D1510,5) &amp; "-" &amp; IFERROR(LEFT(#REF!, FIND(" ",#REF!)-1),#REF!) &amp; "-" &amp; _xlfn.XLOOKUP(L:L,DROPLIST!D:D,DROPLIST!E:E)</f>
        <v>#REF!</v>
      </c>
      <c r="R1510" s="88" t="str">
        <f>IF(N:N&lt;&gt;"APROVADO","N/A",IF(IFERROR(_xlfn.XLOOKUP(P:P,PROJETOS!A:A,PROJETOS!A:A),"INSERIR ID DE PROJETO")="INSERIR ID DE PROJETO","INSERIR ID DE PROJETO","PROJETO INSERIDO"))</f>
        <v>N/A</v>
      </c>
    </row>
    <row r="1511" spans="1:18" ht="20.100000000000001" customHeight="1" thickTop="1" thickBot="1" x14ac:dyDescent="0.3">
      <c r="A1511" s="109"/>
      <c r="B1511" s="84"/>
      <c r="C1511" s="84"/>
      <c r="D1511" s="115"/>
      <c r="E1511" s="132" cm="1">
        <f t="array" ref="E1511">_xlfn.XLOOKUP(D1511,Tabela2[[#All],[SAP Code]],Tabela2[[#All],[Supplier Name]])</f>
        <v>0</v>
      </c>
      <c r="F1511" s="85"/>
      <c r="G1511" s="120">
        <v>0</v>
      </c>
      <c r="H1511" s="86"/>
      <c r="I1511" s="86">
        <v>0</v>
      </c>
      <c r="J1511" s="87">
        <f t="shared" si="56"/>
        <v>0</v>
      </c>
      <c r="K1511" s="87">
        <f t="shared" si="57"/>
        <v>0</v>
      </c>
      <c r="L1511" s="85"/>
      <c r="M1511" s="85"/>
      <c r="N1511" s="85"/>
      <c r="O1511" s="109"/>
      <c r="P1511" s="88" t="str">
        <f>IF(D:D&gt;800000000,_xlfn.XLOOKUP(B:B,DROPLIST!G:G,DROPLIST!H:H)&amp;RIGHT(C1511,3)&amp;"-"&amp;RIGHT(D1511,5),_xlfn.XLOOKUP(B:B,DROPLIST!G:G,DROPLIST!H:H)&amp;RIGHT(C1511,3)&amp;"-"&amp;_xlfn.XLOOKUP(D:D,Tabela2[SAP Code],Tabela2[Coluna1]))</f>
        <v>-</v>
      </c>
      <c r="Q1511" s="88" t="e">
        <f>_xlfn.XLOOKUP(B:B,DROPLIST!G:G,DROPLIST!H:H) &amp; RIGHT(C1511,3) &amp; "-" &amp; RIGHT(D1511,5) &amp; "-" &amp; IFERROR(LEFT(#REF!, FIND(" ",#REF!)-1),#REF!) &amp; "-" &amp; _xlfn.XLOOKUP(L:L,DROPLIST!D:D,DROPLIST!E:E)</f>
        <v>#REF!</v>
      </c>
      <c r="R1511" s="88" t="str">
        <f>IF(N:N&lt;&gt;"APROVADO","N/A",IF(IFERROR(_xlfn.XLOOKUP(P:P,PROJETOS!A:A,PROJETOS!A:A),"INSERIR ID DE PROJETO")="INSERIR ID DE PROJETO","INSERIR ID DE PROJETO","PROJETO INSERIDO"))</f>
        <v>N/A</v>
      </c>
    </row>
    <row r="1512" spans="1:18" ht="20.100000000000001" customHeight="1" thickTop="1" thickBot="1" x14ac:dyDescent="0.3">
      <c r="A1512" s="109"/>
      <c r="B1512" s="84"/>
      <c r="C1512" s="84"/>
      <c r="D1512" s="115"/>
      <c r="E1512" s="132" cm="1">
        <f t="array" ref="E1512">_xlfn.XLOOKUP(D1512,Tabela2[[#All],[SAP Code]],Tabela2[[#All],[Supplier Name]])</f>
        <v>0</v>
      </c>
      <c r="F1512" s="85"/>
      <c r="G1512" s="120">
        <v>0</v>
      </c>
      <c r="H1512" s="86"/>
      <c r="I1512" s="86">
        <v>0</v>
      </c>
      <c r="J1512" s="87">
        <f t="shared" si="56"/>
        <v>0</v>
      </c>
      <c r="K1512" s="87">
        <f t="shared" si="57"/>
        <v>0</v>
      </c>
      <c r="L1512" s="85"/>
      <c r="M1512" s="85"/>
      <c r="N1512" s="85"/>
      <c r="O1512" s="109"/>
      <c r="P1512" s="88" t="str">
        <f>IF(D:D&gt;800000000,_xlfn.XLOOKUP(B:B,DROPLIST!G:G,DROPLIST!H:H)&amp;RIGHT(C1512,3)&amp;"-"&amp;RIGHT(D1512,5),_xlfn.XLOOKUP(B:B,DROPLIST!G:G,DROPLIST!H:H)&amp;RIGHT(C1512,3)&amp;"-"&amp;_xlfn.XLOOKUP(D:D,Tabela2[SAP Code],Tabela2[Coluna1]))</f>
        <v>-</v>
      </c>
      <c r="Q1512" s="88" t="e">
        <f>_xlfn.XLOOKUP(B:B,DROPLIST!G:G,DROPLIST!H:H) &amp; RIGHT(C1512,3) &amp; "-" &amp; RIGHT(D1512,5) &amp; "-" &amp; IFERROR(LEFT(#REF!, FIND(" ",#REF!)-1),#REF!) &amp; "-" &amp; _xlfn.XLOOKUP(L:L,DROPLIST!D:D,DROPLIST!E:E)</f>
        <v>#REF!</v>
      </c>
      <c r="R1512" s="88" t="str">
        <f>IF(N:N&lt;&gt;"APROVADO","N/A",IF(IFERROR(_xlfn.XLOOKUP(P:P,PROJETOS!A:A,PROJETOS!A:A),"INSERIR ID DE PROJETO")="INSERIR ID DE PROJETO","INSERIR ID DE PROJETO","PROJETO INSERIDO"))</f>
        <v>N/A</v>
      </c>
    </row>
    <row r="1513" spans="1:18" ht="20.100000000000001" customHeight="1" thickTop="1" thickBot="1" x14ac:dyDescent="0.3">
      <c r="A1513" s="109"/>
      <c r="B1513" s="84"/>
      <c r="C1513" s="84"/>
      <c r="D1513" s="115"/>
      <c r="E1513" s="132" cm="1">
        <f t="array" ref="E1513">_xlfn.XLOOKUP(D1513,Tabela2[[#All],[SAP Code]],Tabela2[[#All],[Supplier Name]])</f>
        <v>0</v>
      </c>
      <c r="F1513" s="85"/>
      <c r="G1513" s="120">
        <v>0</v>
      </c>
      <c r="H1513" s="86"/>
      <c r="I1513" s="86">
        <v>0</v>
      </c>
      <c r="J1513" s="87">
        <f t="shared" si="56"/>
        <v>0</v>
      </c>
      <c r="K1513" s="87">
        <f t="shared" si="57"/>
        <v>0</v>
      </c>
      <c r="L1513" s="85"/>
      <c r="M1513" s="85"/>
      <c r="N1513" s="85"/>
      <c r="O1513" s="109"/>
      <c r="P1513" s="88" t="str">
        <f>IF(D:D&gt;800000000,_xlfn.XLOOKUP(B:B,DROPLIST!G:G,DROPLIST!H:H)&amp;RIGHT(C1513,3)&amp;"-"&amp;RIGHT(D1513,5),_xlfn.XLOOKUP(B:B,DROPLIST!G:G,DROPLIST!H:H)&amp;RIGHT(C1513,3)&amp;"-"&amp;_xlfn.XLOOKUP(D:D,Tabela2[SAP Code],Tabela2[Coluna1]))</f>
        <v>-</v>
      </c>
      <c r="Q1513" s="88" t="e">
        <f>_xlfn.XLOOKUP(B:B,DROPLIST!G:G,DROPLIST!H:H) &amp; RIGHT(C1513,3) &amp; "-" &amp; RIGHT(D1513,5) &amp; "-" &amp; IFERROR(LEFT(#REF!, FIND(" ",#REF!)-1),#REF!) &amp; "-" &amp; _xlfn.XLOOKUP(L:L,DROPLIST!D:D,DROPLIST!E:E)</f>
        <v>#REF!</v>
      </c>
      <c r="R1513" s="88" t="str">
        <f>IF(N:N&lt;&gt;"APROVADO","N/A",IF(IFERROR(_xlfn.XLOOKUP(P:P,PROJETOS!A:A,PROJETOS!A:A),"INSERIR ID DE PROJETO")="INSERIR ID DE PROJETO","INSERIR ID DE PROJETO","PROJETO INSERIDO"))</f>
        <v>N/A</v>
      </c>
    </row>
    <row r="1514" spans="1:18" ht="20.100000000000001" customHeight="1" thickTop="1" thickBot="1" x14ac:dyDescent="0.3">
      <c r="A1514" s="109"/>
      <c r="B1514" s="84"/>
      <c r="C1514" s="84"/>
      <c r="D1514" s="115"/>
      <c r="E1514" s="132" cm="1">
        <f t="array" ref="E1514">_xlfn.XLOOKUP(D1514,Tabela2[[#All],[SAP Code]],Tabela2[[#All],[Supplier Name]])</f>
        <v>0</v>
      </c>
      <c r="F1514" s="85"/>
      <c r="G1514" s="120">
        <v>0</v>
      </c>
      <c r="H1514" s="86"/>
      <c r="I1514" s="86">
        <v>0</v>
      </c>
      <c r="J1514" s="87">
        <f t="shared" si="56"/>
        <v>0</v>
      </c>
      <c r="K1514" s="87">
        <f t="shared" si="57"/>
        <v>0</v>
      </c>
      <c r="L1514" s="85"/>
      <c r="M1514" s="85"/>
      <c r="N1514" s="85"/>
      <c r="O1514" s="109"/>
      <c r="P1514" s="88" t="str">
        <f>IF(D:D&gt;800000000,_xlfn.XLOOKUP(B:B,DROPLIST!G:G,DROPLIST!H:H)&amp;RIGHT(C1514,3)&amp;"-"&amp;RIGHT(D1514,5),_xlfn.XLOOKUP(B:B,DROPLIST!G:G,DROPLIST!H:H)&amp;RIGHT(C1514,3)&amp;"-"&amp;_xlfn.XLOOKUP(D:D,Tabela2[SAP Code],Tabela2[Coluna1]))</f>
        <v>-</v>
      </c>
      <c r="Q1514" s="88" t="e">
        <f>_xlfn.XLOOKUP(B:B,DROPLIST!G:G,DROPLIST!H:H) &amp; RIGHT(C1514,3) &amp; "-" &amp; RIGHT(D1514,5) &amp; "-" &amp; IFERROR(LEFT(#REF!, FIND(" ",#REF!)-1),#REF!) &amp; "-" &amp; _xlfn.XLOOKUP(L:L,DROPLIST!D:D,DROPLIST!E:E)</f>
        <v>#REF!</v>
      </c>
      <c r="R1514" s="88" t="str">
        <f>IF(N:N&lt;&gt;"APROVADO","N/A",IF(IFERROR(_xlfn.XLOOKUP(P:P,PROJETOS!A:A,PROJETOS!A:A),"INSERIR ID DE PROJETO")="INSERIR ID DE PROJETO","INSERIR ID DE PROJETO","PROJETO INSERIDO"))</f>
        <v>N/A</v>
      </c>
    </row>
    <row r="1515" spans="1:18" ht="20.100000000000001" customHeight="1" thickTop="1" thickBot="1" x14ac:dyDescent="0.3">
      <c r="A1515" s="109"/>
      <c r="B1515" s="84"/>
      <c r="C1515" s="84"/>
      <c r="D1515" s="115"/>
      <c r="E1515" s="132" cm="1">
        <f t="array" ref="E1515">_xlfn.XLOOKUP(D1515,Tabela2[[#All],[SAP Code]],Tabela2[[#All],[Supplier Name]])</f>
        <v>0</v>
      </c>
      <c r="F1515" s="85"/>
      <c r="G1515" s="120">
        <v>0</v>
      </c>
      <c r="H1515" s="86"/>
      <c r="I1515" s="86">
        <v>0</v>
      </c>
      <c r="J1515" s="87">
        <f t="shared" si="56"/>
        <v>0</v>
      </c>
      <c r="K1515" s="87">
        <f t="shared" si="57"/>
        <v>0</v>
      </c>
      <c r="L1515" s="85"/>
      <c r="M1515" s="85"/>
      <c r="N1515" s="85"/>
      <c r="O1515" s="109"/>
      <c r="P1515" s="88" t="str">
        <f>IF(D:D&gt;800000000,_xlfn.XLOOKUP(B:B,DROPLIST!G:G,DROPLIST!H:H)&amp;RIGHT(C1515,3)&amp;"-"&amp;RIGHT(D1515,5),_xlfn.XLOOKUP(B:B,DROPLIST!G:G,DROPLIST!H:H)&amp;RIGHT(C1515,3)&amp;"-"&amp;_xlfn.XLOOKUP(D:D,Tabela2[SAP Code],Tabela2[Coluna1]))</f>
        <v>-</v>
      </c>
      <c r="Q1515" s="88" t="e">
        <f>_xlfn.XLOOKUP(B:B,DROPLIST!G:G,DROPLIST!H:H) &amp; RIGHT(C1515,3) &amp; "-" &amp; RIGHT(D1515,5) &amp; "-" &amp; IFERROR(LEFT(#REF!, FIND(" ",#REF!)-1),#REF!) &amp; "-" &amp; _xlfn.XLOOKUP(L:L,DROPLIST!D:D,DROPLIST!E:E)</f>
        <v>#REF!</v>
      </c>
      <c r="R1515" s="88" t="str">
        <f>IF(N:N&lt;&gt;"APROVADO","N/A",IF(IFERROR(_xlfn.XLOOKUP(P:P,PROJETOS!A:A,PROJETOS!A:A),"INSERIR ID DE PROJETO")="INSERIR ID DE PROJETO","INSERIR ID DE PROJETO","PROJETO INSERIDO"))</f>
        <v>N/A</v>
      </c>
    </row>
    <row r="1516" spans="1:18" ht="20.100000000000001" customHeight="1" thickTop="1" thickBot="1" x14ac:dyDescent="0.3">
      <c r="A1516" s="109"/>
      <c r="B1516" s="84"/>
      <c r="C1516" s="84"/>
      <c r="D1516" s="115"/>
      <c r="E1516" s="132" cm="1">
        <f t="array" ref="E1516">_xlfn.XLOOKUP(D1516,Tabela2[[#All],[SAP Code]],Tabela2[[#All],[Supplier Name]])</f>
        <v>0</v>
      </c>
      <c r="F1516" s="85"/>
      <c r="G1516" s="120">
        <v>0</v>
      </c>
      <c r="H1516" s="86"/>
      <c r="I1516" s="86">
        <v>0</v>
      </c>
      <c r="J1516" s="87">
        <f t="shared" si="56"/>
        <v>0</v>
      </c>
      <c r="K1516" s="87">
        <f t="shared" si="57"/>
        <v>0</v>
      </c>
      <c r="L1516" s="85"/>
      <c r="M1516" s="85"/>
      <c r="N1516" s="85"/>
      <c r="O1516" s="109"/>
      <c r="P1516" s="88" t="str">
        <f>IF(D:D&gt;800000000,_xlfn.XLOOKUP(B:B,DROPLIST!G:G,DROPLIST!H:H)&amp;RIGHT(C1516,3)&amp;"-"&amp;RIGHT(D1516,5),_xlfn.XLOOKUP(B:B,DROPLIST!G:G,DROPLIST!H:H)&amp;RIGHT(C1516,3)&amp;"-"&amp;_xlfn.XLOOKUP(D:D,Tabela2[SAP Code],Tabela2[Coluna1]))</f>
        <v>-</v>
      </c>
      <c r="Q1516" s="88" t="e">
        <f>_xlfn.XLOOKUP(B:B,DROPLIST!G:G,DROPLIST!H:H) &amp; RIGHT(C1516,3) &amp; "-" &amp; RIGHT(D1516,5) &amp; "-" &amp; IFERROR(LEFT(#REF!, FIND(" ",#REF!)-1),#REF!) &amp; "-" &amp; _xlfn.XLOOKUP(L:L,DROPLIST!D:D,DROPLIST!E:E)</f>
        <v>#REF!</v>
      </c>
      <c r="R1516" s="88" t="str">
        <f>IF(N:N&lt;&gt;"APROVADO","N/A",IF(IFERROR(_xlfn.XLOOKUP(P:P,PROJETOS!A:A,PROJETOS!A:A),"INSERIR ID DE PROJETO")="INSERIR ID DE PROJETO","INSERIR ID DE PROJETO","PROJETO INSERIDO"))</f>
        <v>N/A</v>
      </c>
    </row>
    <row r="1517" spans="1:18" ht="20.100000000000001" customHeight="1" thickTop="1" thickBot="1" x14ac:dyDescent="0.3">
      <c r="A1517" s="109"/>
      <c r="B1517" s="84"/>
      <c r="C1517" s="84"/>
      <c r="D1517" s="115"/>
      <c r="E1517" s="132" cm="1">
        <f t="array" ref="E1517">_xlfn.XLOOKUP(D1517,Tabela2[[#All],[SAP Code]],Tabela2[[#All],[Supplier Name]])</f>
        <v>0</v>
      </c>
      <c r="F1517" s="85"/>
      <c r="G1517" s="120">
        <v>0</v>
      </c>
      <c r="H1517" s="86"/>
      <c r="I1517" s="86">
        <v>0</v>
      </c>
      <c r="J1517" s="87">
        <f t="shared" si="56"/>
        <v>0</v>
      </c>
      <c r="K1517" s="87">
        <f t="shared" si="57"/>
        <v>0</v>
      </c>
      <c r="L1517" s="85"/>
      <c r="M1517" s="85"/>
      <c r="N1517" s="85"/>
      <c r="O1517" s="109"/>
      <c r="P1517" s="88" t="str">
        <f>IF(D:D&gt;800000000,_xlfn.XLOOKUP(B:B,DROPLIST!G:G,DROPLIST!H:H)&amp;RIGHT(C1517,3)&amp;"-"&amp;RIGHT(D1517,5),_xlfn.XLOOKUP(B:B,DROPLIST!G:G,DROPLIST!H:H)&amp;RIGHT(C1517,3)&amp;"-"&amp;_xlfn.XLOOKUP(D:D,Tabela2[SAP Code],Tabela2[Coluna1]))</f>
        <v>-</v>
      </c>
      <c r="Q1517" s="88" t="e">
        <f>_xlfn.XLOOKUP(B:B,DROPLIST!G:G,DROPLIST!H:H) &amp; RIGHT(C1517,3) &amp; "-" &amp; RIGHT(D1517,5) &amp; "-" &amp; IFERROR(LEFT(#REF!, FIND(" ",#REF!)-1),#REF!) &amp; "-" &amp; _xlfn.XLOOKUP(L:L,DROPLIST!D:D,DROPLIST!E:E)</f>
        <v>#REF!</v>
      </c>
      <c r="R1517" s="88" t="str">
        <f>IF(N:N&lt;&gt;"APROVADO","N/A",IF(IFERROR(_xlfn.XLOOKUP(P:P,PROJETOS!A:A,PROJETOS!A:A),"INSERIR ID DE PROJETO")="INSERIR ID DE PROJETO","INSERIR ID DE PROJETO","PROJETO INSERIDO"))</f>
        <v>N/A</v>
      </c>
    </row>
    <row r="1518" spans="1:18" ht="20.100000000000001" customHeight="1" thickTop="1" thickBot="1" x14ac:dyDescent="0.3">
      <c r="A1518" s="109"/>
      <c r="B1518" s="84"/>
      <c r="C1518" s="84"/>
      <c r="D1518" s="115"/>
      <c r="E1518" s="132" cm="1">
        <f t="array" ref="E1518">_xlfn.XLOOKUP(D1518,Tabela2[[#All],[SAP Code]],Tabela2[[#All],[Supplier Name]])</f>
        <v>0</v>
      </c>
      <c r="F1518" s="85"/>
      <c r="G1518" s="120">
        <v>0</v>
      </c>
      <c r="H1518" s="86"/>
      <c r="I1518" s="86">
        <v>0</v>
      </c>
      <c r="J1518" s="87">
        <f t="shared" si="56"/>
        <v>0</v>
      </c>
      <c r="K1518" s="87">
        <f t="shared" si="57"/>
        <v>0</v>
      </c>
      <c r="L1518" s="85"/>
      <c r="M1518" s="85"/>
      <c r="N1518" s="85"/>
      <c r="O1518" s="109"/>
      <c r="P1518" s="88" t="str">
        <f>IF(D:D&gt;800000000,_xlfn.XLOOKUP(B:B,DROPLIST!G:G,DROPLIST!H:H)&amp;RIGHT(C1518,3)&amp;"-"&amp;RIGHT(D1518,5),_xlfn.XLOOKUP(B:B,DROPLIST!G:G,DROPLIST!H:H)&amp;RIGHT(C1518,3)&amp;"-"&amp;_xlfn.XLOOKUP(D:D,Tabela2[SAP Code],Tabela2[Coluna1]))</f>
        <v>-</v>
      </c>
      <c r="Q1518" s="88" t="e">
        <f>_xlfn.XLOOKUP(B:B,DROPLIST!G:G,DROPLIST!H:H) &amp; RIGHT(C1518,3) &amp; "-" &amp; RIGHT(D1518,5) &amp; "-" &amp; IFERROR(LEFT(#REF!, FIND(" ",#REF!)-1),#REF!) &amp; "-" &amp; _xlfn.XLOOKUP(L:L,DROPLIST!D:D,DROPLIST!E:E)</f>
        <v>#REF!</v>
      </c>
      <c r="R1518" s="88" t="str">
        <f>IF(N:N&lt;&gt;"APROVADO","N/A",IF(IFERROR(_xlfn.XLOOKUP(P:P,PROJETOS!A:A,PROJETOS!A:A),"INSERIR ID DE PROJETO")="INSERIR ID DE PROJETO","INSERIR ID DE PROJETO","PROJETO INSERIDO"))</f>
        <v>N/A</v>
      </c>
    </row>
    <row r="1519" spans="1:18" ht="20.100000000000001" customHeight="1" thickTop="1" thickBot="1" x14ac:dyDescent="0.3">
      <c r="A1519" s="109"/>
      <c r="B1519" s="84"/>
      <c r="C1519" s="84"/>
      <c r="D1519" s="115"/>
      <c r="E1519" s="132" cm="1">
        <f t="array" ref="E1519">_xlfn.XLOOKUP(D1519,Tabela2[[#All],[SAP Code]],Tabela2[[#All],[Supplier Name]])</f>
        <v>0</v>
      </c>
      <c r="F1519" s="85"/>
      <c r="G1519" s="120">
        <v>0</v>
      </c>
      <c r="H1519" s="86"/>
      <c r="I1519" s="86">
        <v>0</v>
      </c>
      <c r="J1519" s="87">
        <f t="shared" si="56"/>
        <v>0</v>
      </c>
      <c r="K1519" s="87">
        <f t="shared" si="57"/>
        <v>0</v>
      </c>
      <c r="L1519" s="85"/>
      <c r="M1519" s="85"/>
      <c r="N1519" s="85"/>
      <c r="O1519" s="109"/>
      <c r="P1519" s="88" t="str">
        <f>IF(D:D&gt;800000000,_xlfn.XLOOKUP(B:B,DROPLIST!G:G,DROPLIST!H:H)&amp;RIGHT(C1519,3)&amp;"-"&amp;RIGHT(D1519,5),_xlfn.XLOOKUP(B:B,DROPLIST!G:G,DROPLIST!H:H)&amp;RIGHT(C1519,3)&amp;"-"&amp;_xlfn.XLOOKUP(D:D,Tabela2[SAP Code],Tabela2[Coluna1]))</f>
        <v>-</v>
      </c>
      <c r="Q1519" s="88" t="e">
        <f>_xlfn.XLOOKUP(B:B,DROPLIST!G:G,DROPLIST!H:H) &amp; RIGHT(C1519,3) &amp; "-" &amp; RIGHT(D1519,5) &amp; "-" &amp; IFERROR(LEFT(#REF!, FIND(" ",#REF!)-1),#REF!) &amp; "-" &amp; _xlfn.XLOOKUP(L:L,DROPLIST!D:D,DROPLIST!E:E)</f>
        <v>#REF!</v>
      </c>
      <c r="R1519" s="88" t="str">
        <f>IF(N:N&lt;&gt;"APROVADO","N/A",IF(IFERROR(_xlfn.XLOOKUP(P:P,PROJETOS!A:A,PROJETOS!A:A),"INSERIR ID DE PROJETO")="INSERIR ID DE PROJETO","INSERIR ID DE PROJETO","PROJETO INSERIDO"))</f>
        <v>N/A</v>
      </c>
    </row>
    <row r="1520" spans="1:18" ht="20.100000000000001" customHeight="1" thickTop="1" thickBot="1" x14ac:dyDescent="0.3">
      <c r="A1520" s="109"/>
      <c r="B1520" s="84"/>
      <c r="C1520" s="84"/>
      <c r="D1520" s="115"/>
      <c r="E1520" s="132" cm="1">
        <f t="array" ref="E1520">_xlfn.XLOOKUP(D1520,Tabela2[[#All],[SAP Code]],Tabela2[[#All],[Supplier Name]])</f>
        <v>0</v>
      </c>
      <c r="F1520" s="85"/>
      <c r="G1520" s="120">
        <v>0</v>
      </c>
      <c r="H1520" s="86"/>
      <c r="I1520" s="86">
        <v>0</v>
      </c>
      <c r="J1520" s="87">
        <f t="shared" si="56"/>
        <v>0</v>
      </c>
      <c r="K1520" s="87">
        <f t="shared" si="57"/>
        <v>0</v>
      </c>
      <c r="L1520" s="85"/>
      <c r="M1520" s="85"/>
      <c r="N1520" s="85"/>
      <c r="O1520" s="109"/>
      <c r="P1520" s="88" t="str">
        <f>IF(D:D&gt;800000000,_xlfn.XLOOKUP(B:B,DROPLIST!G:G,DROPLIST!H:H)&amp;RIGHT(C1520,3)&amp;"-"&amp;RIGHT(D1520,5),_xlfn.XLOOKUP(B:B,DROPLIST!G:G,DROPLIST!H:H)&amp;RIGHT(C1520,3)&amp;"-"&amp;_xlfn.XLOOKUP(D:D,Tabela2[SAP Code],Tabela2[Coluna1]))</f>
        <v>-</v>
      </c>
      <c r="Q1520" s="88" t="e">
        <f>_xlfn.XLOOKUP(B:B,DROPLIST!G:G,DROPLIST!H:H) &amp; RIGHT(C1520,3) &amp; "-" &amp; RIGHT(D1520,5) &amp; "-" &amp; IFERROR(LEFT(#REF!, FIND(" ",#REF!)-1),#REF!) &amp; "-" &amp; _xlfn.XLOOKUP(L:L,DROPLIST!D:D,DROPLIST!E:E)</f>
        <v>#REF!</v>
      </c>
      <c r="R1520" s="88" t="str">
        <f>IF(N:N&lt;&gt;"APROVADO","N/A",IF(IFERROR(_xlfn.XLOOKUP(P:P,PROJETOS!A:A,PROJETOS!A:A),"INSERIR ID DE PROJETO")="INSERIR ID DE PROJETO","INSERIR ID DE PROJETO","PROJETO INSERIDO"))</f>
        <v>N/A</v>
      </c>
    </row>
    <row r="1521" spans="1:18" ht="20.100000000000001" customHeight="1" thickTop="1" thickBot="1" x14ac:dyDescent="0.3">
      <c r="A1521" s="109"/>
      <c r="B1521" s="84"/>
      <c r="C1521" s="84"/>
      <c r="D1521" s="115"/>
      <c r="E1521" s="132" cm="1">
        <f t="array" ref="E1521">_xlfn.XLOOKUP(D1521,Tabela2[[#All],[SAP Code]],Tabela2[[#All],[Supplier Name]])</f>
        <v>0</v>
      </c>
      <c r="F1521" s="85"/>
      <c r="G1521" s="120">
        <v>0</v>
      </c>
      <c r="H1521" s="86"/>
      <c r="I1521" s="86">
        <v>0</v>
      </c>
      <c r="J1521" s="87">
        <f t="shared" si="56"/>
        <v>0</v>
      </c>
      <c r="K1521" s="87">
        <f t="shared" si="57"/>
        <v>0</v>
      </c>
      <c r="L1521" s="85"/>
      <c r="M1521" s="85"/>
      <c r="N1521" s="85"/>
      <c r="O1521" s="109"/>
      <c r="P1521" s="88" t="str">
        <f>IF(D:D&gt;800000000,_xlfn.XLOOKUP(B:B,DROPLIST!G:G,DROPLIST!H:H)&amp;RIGHT(C1521,3)&amp;"-"&amp;RIGHT(D1521,5),_xlfn.XLOOKUP(B:B,DROPLIST!G:G,DROPLIST!H:H)&amp;RIGHT(C1521,3)&amp;"-"&amp;_xlfn.XLOOKUP(D:D,Tabela2[SAP Code],Tabela2[Coluna1]))</f>
        <v>-</v>
      </c>
      <c r="Q1521" s="88" t="e">
        <f>_xlfn.XLOOKUP(B:B,DROPLIST!G:G,DROPLIST!H:H) &amp; RIGHT(C1521,3) &amp; "-" &amp; RIGHT(D1521,5) &amp; "-" &amp; IFERROR(LEFT(#REF!, FIND(" ",#REF!)-1),#REF!) &amp; "-" &amp; _xlfn.XLOOKUP(L:L,DROPLIST!D:D,DROPLIST!E:E)</f>
        <v>#REF!</v>
      </c>
      <c r="R1521" s="88" t="str">
        <f>IF(N:N&lt;&gt;"APROVADO","N/A",IF(IFERROR(_xlfn.XLOOKUP(P:P,PROJETOS!A:A,PROJETOS!A:A),"INSERIR ID DE PROJETO")="INSERIR ID DE PROJETO","INSERIR ID DE PROJETO","PROJETO INSERIDO"))</f>
        <v>N/A</v>
      </c>
    </row>
    <row r="1522" spans="1:18" ht="20.100000000000001" customHeight="1" thickTop="1" thickBot="1" x14ac:dyDescent="0.3">
      <c r="A1522" s="109"/>
      <c r="B1522" s="84"/>
      <c r="C1522" s="84"/>
      <c r="D1522" s="115"/>
      <c r="E1522" s="132" cm="1">
        <f t="array" ref="E1522">_xlfn.XLOOKUP(D1522,Tabela2[[#All],[SAP Code]],Tabela2[[#All],[Supplier Name]])</f>
        <v>0</v>
      </c>
      <c r="F1522" s="85"/>
      <c r="G1522" s="120">
        <v>0</v>
      </c>
      <c r="H1522" s="86"/>
      <c r="I1522" s="86">
        <v>0</v>
      </c>
      <c r="J1522" s="87">
        <f t="shared" si="56"/>
        <v>0</v>
      </c>
      <c r="K1522" s="87">
        <f t="shared" si="57"/>
        <v>0</v>
      </c>
      <c r="L1522" s="85"/>
      <c r="M1522" s="85"/>
      <c r="N1522" s="85"/>
      <c r="O1522" s="109"/>
      <c r="P1522" s="88" t="str">
        <f>IF(D:D&gt;800000000,_xlfn.XLOOKUP(B:B,DROPLIST!G:G,DROPLIST!H:H)&amp;RIGHT(C1522,3)&amp;"-"&amp;RIGHT(D1522,5),_xlfn.XLOOKUP(B:B,DROPLIST!G:G,DROPLIST!H:H)&amp;RIGHT(C1522,3)&amp;"-"&amp;_xlfn.XLOOKUP(D:D,Tabela2[SAP Code],Tabela2[Coluna1]))</f>
        <v>-</v>
      </c>
      <c r="Q1522" s="88" t="e">
        <f>_xlfn.XLOOKUP(B:B,DROPLIST!G:G,DROPLIST!H:H) &amp; RIGHT(C1522,3) &amp; "-" &amp; RIGHT(D1522,5) &amp; "-" &amp; IFERROR(LEFT(#REF!, FIND(" ",#REF!)-1),#REF!) &amp; "-" &amp; _xlfn.XLOOKUP(L:L,DROPLIST!D:D,DROPLIST!E:E)</f>
        <v>#REF!</v>
      </c>
      <c r="R1522" s="88" t="str">
        <f>IF(N:N&lt;&gt;"APROVADO","N/A",IF(IFERROR(_xlfn.XLOOKUP(P:P,PROJETOS!A:A,PROJETOS!A:A),"INSERIR ID DE PROJETO")="INSERIR ID DE PROJETO","INSERIR ID DE PROJETO","PROJETO INSERIDO"))</f>
        <v>N/A</v>
      </c>
    </row>
    <row r="1523" spans="1:18" ht="20.100000000000001" customHeight="1" thickTop="1" thickBot="1" x14ac:dyDescent="0.3">
      <c r="A1523" s="109"/>
      <c r="B1523" s="84"/>
      <c r="C1523" s="84"/>
      <c r="D1523" s="115"/>
      <c r="E1523" s="132" cm="1">
        <f t="array" ref="E1523">_xlfn.XLOOKUP(D1523,Tabela2[[#All],[SAP Code]],Tabela2[[#All],[Supplier Name]])</f>
        <v>0</v>
      </c>
      <c r="F1523" s="85"/>
      <c r="G1523" s="120">
        <v>0</v>
      </c>
      <c r="H1523" s="86"/>
      <c r="I1523" s="86">
        <v>0</v>
      </c>
      <c r="J1523" s="87">
        <f t="shared" si="56"/>
        <v>0</v>
      </c>
      <c r="K1523" s="87">
        <f t="shared" si="57"/>
        <v>0</v>
      </c>
      <c r="L1523" s="85"/>
      <c r="M1523" s="85"/>
      <c r="N1523" s="85"/>
      <c r="O1523" s="109"/>
      <c r="P1523" s="88" t="str">
        <f>IF(D:D&gt;800000000,_xlfn.XLOOKUP(B:B,DROPLIST!G:G,DROPLIST!H:H)&amp;RIGHT(C1523,3)&amp;"-"&amp;RIGHT(D1523,5),_xlfn.XLOOKUP(B:B,DROPLIST!G:G,DROPLIST!H:H)&amp;RIGHT(C1523,3)&amp;"-"&amp;_xlfn.XLOOKUP(D:D,Tabela2[SAP Code],Tabela2[Coluna1]))</f>
        <v>-</v>
      </c>
      <c r="Q1523" s="88" t="e">
        <f>_xlfn.XLOOKUP(B:B,DROPLIST!G:G,DROPLIST!H:H) &amp; RIGHT(C1523,3) &amp; "-" &amp; RIGHT(D1523,5) &amp; "-" &amp; IFERROR(LEFT(#REF!, FIND(" ",#REF!)-1),#REF!) &amp; "-" &amp; _xlfn.XLOOKUP(L:L,DROPLIST!D:D,DROPLIST!E:E)</f>
        <v>#REF!</v>
      </c>
      <c r="R1523" s="88" t="str">
        <f>IF(N:N&lt;&gt;"APROVADO","N/A",IF(IFERROR(_xlfn.XLOOKUP(P:P,PROJETOS!A:A,PROJETOS!A:A),"INSERIR ID DE PROJETO")="INSERIR ID DE PROJETO","INSERIR ID DE PROJETO","PROJETO INSERIDO"))</f>
        <v>N/A</v>
      </c>
    </row>
    <row r="1524" spans="1:18" ht="20.100000000000001" customHeight="1" thickTop="1" thickBot="1" x14ac:dyDescent="0.3">
      <c r="A1524" s="109"/>
      <c r="B1524" s="84"/>
      <c r="C1524" s="84"/>
      <c r="D1524" s="115"/>
      <c r="E1524" s="132" cm="1">
        <f t="array" ref="E1524">_xlfn.XLOOKUP(D1524,Tabela2[[#All],[SAP Code]],Tabela2[[#All],[Supplier Name]])</f>
        <v>0</v>
      </c>
      <c r="F1524" s="85"/>
      <c r="G1524" s="120">
        <v>0</v>
      </c>
      <c r="H1524" s="86"/>
      <c r="I1524" s="86">
        <v>0</v>
      </c>
      <c r="J1524" s="87">
        <f t="shared" si="56"/>
        <v>0</v>
      </c>
      <c r="K1524" s="87">
        <f t="shared" si="57"/>
        <v>0</v>
      </c>
      <c r="L1524" s="85"/>
      <c r="M1524" s="85"/>
      <c r="N1524" s="85"/>
      <c r="O1524" s="109"/>
      <c r="P1524" s="88" t="str">
        <f>IF(D:D&gt;800000000,_xlfn.XLOOKUP(B:B,DROPLIST!G:G,DROPLIST!H:H)&amp;RIGHT(C1524,3)&amp;"-"&amp;RIGHT(D1524,5),_xlfn.XLOOKUP(B:B,DROPLIST!G:G,DROPLIST!H:H)&amp;RIGHT(C1524,3)&amp;"-"&amp;_xlfn.XLOOKUP(D:D,Tabela2[SAP Code],Tabela2[Coluna1]))</f>
        <v>-</v>
      </c>
      <c r="Q1524" s="88" t="e">
        <f>_xlfn.XLOOKUP(B:B,DROPLIST!G:G,DROPLIST!H:H) &amp; RIGHT(C1524,3) &amp; "-" &amp; RIGHT(D1524,5) &amp; "-" &amp; IFERROR(LEFT(#REF!, FIND(" ",#REF!)-1),#REF!) &amp; "-" &amp; _xlfn.XLOOKUP(L:L,DROPLIST!D:D,DROPLIST!E:E)</f>
        <v>#REF!</v>
      </c>
      <c r="R1524" s="88" t="str">
        <f>IF(N:N&lt;&gt;"APROVADO","N/A",IF(IFERROR(_xlfn.XLOOKUP(P:P,PROJETOS!A:A,PROJETOS!A:A),"INSERIR ID DE PROJETO")="INSERIR ID DE PROJETO","INSERIR ID DE PROJETO","PROJETO INSERIDO"))</f>
        <v>N/A</v>
      </c>
    </row>
    <row r="1525" spans="1:18" ht="20.100000000000001" customHeight="1" thickTop="1" thickBot="1" x14ac:dyDescent="0.3">
      <c r="A1525" s="109"/>
      <c r="B1525" s="84"/>
      <c r="C1525" s="84"/>
      <c r="D1525" s="115"/>
      <c r="E1525" s="132" cm="1">
        <f t="array" ref="E1525">_xlfn.XLOOKUP(D1525,Tabela2[[#All],[SAP Code]],Tabela2[[#All],[Supplier Name]])</f>
        <v>0</v>
      </c>
      <c r="F1525" s="85"/>
      <c r="G1525" s="120">
        <v>0</v>
      </c>
      <c r="H1525" s="86"/>
      <c r="I1525" s="86">
        <v>0</v>
      </c>
      <c r="J1525" s="87">
        <f t="shared" si="56"/>
        <v>0</v>
      </c>
      <c r="K1525" s="87">
        <f t="shared" si="57"/>
        <v>0</v>
      </c>
      <c r="L1525" s="85"/>
      <c r="M1525" s="85"/>
      <c r="N1525" s="85"/>
      <c r="O1525" s="109"/>
      <c r="P1525" s="88" t="str">
        <f>IF(D:D&gt;800000000,_xlfn.XLOOKUP(B:B,DROPLIST!G:G,DROPLIST!H:H)&amp;RIGHT(C1525,3)&amp;"-"&amp;RIGHT(D1525,5),_xlfn.XLOOKUP(B:B,DROPLIST!G:G,DROPLIST!H:H)&amp;RIGHT(C1525,3)&amp;"-"&amp;_xlfn.XLOOKUP(D:D,Tabela2[SAP Code],Tabela2[Coluna1]))</f>
        <v>-</v>
      </c>
      <c r="Q1525" s="88" t="e">
        <f>_xlfn.XLOOKUP(B:B,DROPLIST!G:G,DROPLIST!H:H) &amp; RIGHT(C1525,3) &amp; "-" &amp; RIGHT(D1525,5) &amp; "-" &amp; IFERROR(LEFT(#REF!, FIND(" ",#REF!)-1),#REF!) &amp; "-" &amp; _xlfn.XLOOKUP(L:L,DROPLIST!D:D,DROPLIST!E:E)</f>
        <v>#REF!</v>
      </c>
      <c r="R1525" s="88" t="str">
        <f>IF(N:N&lt;&gt;"APROVADO","N/A",IF(IFERROR(_xlfn.XLOOKUP(P:P,PROJETOS!A:A,PROJETOS!A:A),"INSERIR ID DE PROJETO")="INSERIR ID DE PROJETO","INSERIR ID DE PROJETO","PROJETO INSERIDO"))</f>
        <v>N/A</v>
      </c>
    </row>
    <row r="1526" spans="1:18" ht="20.100000000000001" customHeight="1" thickTop="1" thickBot="1" x14ac:dyDescent="0.3">
      <c r="A1526" s="109"/>
      <c r="B1526" s="84"/>
      <c r="C1526" s="84"/>
      <c r="D1526" s="115"/>
      <c r="E1526" s="132" cm="1">
        <f t="array" ref="E1526">_xlfn.XLOOKUP(D1526,Tabela2[[#All],[SAP Code]],Tabela2[[#All],[Supplier Name]])</f>
        <v>0</v>
      </c>
      <c r="F1526" s="85"/>
      <c r="G1526" s="120">
        <v>0</v>
      </c>
      <c r="H1526" s="86"/>
      <c r="I1526" s="86">
        <v>0</v>
      </c>
      <c r="J1526" s="87">
        <f t="shared" si="56"/>
        <v>0</v>
      </c>
      <c r="K1526" s="87">
        <f t="shared" si="57"/>
        <v>0</v>
      </c>
      <c r="L1526" s="85"/>
      <c r="M1526" s="85"/>
      <c r="N1526" s="85"/>
      <c r="O1526" s="109"/>
      <c r="P1526" s="88" t="str">
        <f>IF(D:D&gt;800000000,_xlfn.XLOOKUP(B:B,DROPLIST!G:G,DROPLIST!H:H)&amp;RIGHT(C1526,3)&amp;"-"&amp;RIGHT(D1526,5),_xlfn.XLOOKUP(B:B,DROPLIST!G:G,DROPLIST!H:H)&amp;RIGHT(C1526,3)&amp;"-"&amp;_xlfn.XLOOKUP(D:D,Tabela2[SAP Code],Tabela2[Coluna1]))</f>
        <v>-</v>
      </c>
      <c r="Q1526" s="88" t="e">
        <f>_xlfn.XLOOKUP(B:B,DROPLIST!G:G,DROPLIST!H:H) &amp; RIGHT(C1526,3) &amp; "-" &amp; RIGHT(D1526,5) &amp; "-" &amp; IFERROR(LEFT(#REF!, FIND(" ",#REF!)-1),#REF!) &amp; "-" &amp; _xlfn.XLOOKUP(L:L,DROPLIST!D:D,DROPLIST!E:E)</f>
        <v>#REF!</v>
      </c>
      <c r="R1526" s="88" t="str">
        <f>IF(N:N&lt;&gt;"APROVADO","N/A",IF(IFERROR(_xlfn.XLOOKUP(P:P,PROJETOS!A:A,PROJETOS!A:A),"INSERIR ID DE PROJETO")="INSERIR ID DE PROJETO","INSERIR ID DE PROJETO","PROJETO INSERIDO"))</f>
        <v>N/A</v>
      </c>
    </row>
    <row r="1527" spans="1:18" ht="20.100000000000001" customHeight="1" thickTop="1" thickBot="1" x14ac:dyDescent="0.3">
      <c r="A1527" s="109"/>
      <c r="B1527" s="84"/>
      <c r="C1527" s="84"/>
      <c r="D1527" s="115"/>
      <c r="E1527" s="132" cm="1">
        <f t="array" ref="E1527">_xlfn.XLOOKUP(D1527,Tabela2[[#All],[SAP Code]],Tabela2[[#All],[Supplier Name]])</f>
        <v>0</v>
      </c>
      <c r="F1527" s="85"/>
      <c r="G1527" s="120">
        <v>0</v>
      </c>
      <c r="H1527" s="86"/>
      <c r="I1527" s="86">
        <v>0</v>
      </c>
      <c r="J1527" s="87">
        <f t="shared" si="56"/>
        <v>0</v>
      </c>
      <c r="K1527" s="87">
        <f t="shared" si="57"/>
        <v>0</v>
      </c>
      <c r="L1527" s="85"/>
      <c r="M1527" s="85"/>
      <c r="N1527" s="85"/>
      <c r="O1527" s="109"/>
      <c r="P1527" s="88" t="str">
        <f>IF(D:D&gt;800000000,_xlfn.XLOOKUP(B:B,DROPLIST!G:G,DROPLIST!H:H)&amp;RIGHT(C1527,3)&amp;"-"&amp;RIGHT(D1527,5),_xlfn.XLOOKUP(B:B,DROPLIST!G:G,DROPLIST!H:H)&amp;RIGHT(C1527,3)&amp;"-"&amp;_xlfn.XLOOKUP(D:D,Tabela2[SAP Code],Tabela2[Coluna1]))</f>
        <v>-</v>
      </c>
      <c r="Q1527" s="88" t="e">
        <f>_xlfn.XLOOKUP(B:B,DROPLIST!G:G,DROPLIST!H:H) &amp; RIGHT(C1527,3) &amp; "-" &amp; RIGHT(D1527,5) &amp; "-" &amp; IFERROR(LEFT(#REF!, FIND(" ",#REF!)-1),#REF!) &amp; "-" &amp; _xlfn.XLOOKUP(L:L,DROPLIST!D:D,DROPLIST!E:E)</f>
        <v>#REF!</v>
      </c>
      <c r="R1527" s="88" t="str">
        <f>IF(N:N&lt;&gt;"APROVADO","N/A",IF(IFERROR(_xlfn.XLOOKUP(P:P,PROJETOS!A:A,PROJETOS!A:A),"INSERIR ID DE PROJETO")="INSERIR ID DE PROJETO","INSERIR ID DE PROJETO","PROJETO INSERIDO"))</f>
        <v>N/A</v>
      </c>
    </row>
    <row r="1528" spans="1:18" ht="20.100000000000001" customHeight="1" thickTop="1" thickBot="1" x14ac:dyDescent="0.3">
      <c r="A1528" s="109"/>
      <c r="B1528" s="84"/>
      <c r="C1528" s="84"/>
      <c r="D1528" s="115"/>
      <c r="E1528" s="132" cm="1">
        <f t="array" ref="E1528">_xlfn.XLOOKUP(D1528,Tabela2[[#All],[SAP Code]],Tabela2[[#All],[Supplier Name]])</f>
        <v>0</v>
      </c>
      <c r="F1528" s="85"/>
      <c r="G1528" s="120">
        <v>0</v>
      </c>
      <c r="H1528" s="86"/>
      <c r="I1528" s="86">
        <v>0</v>
      </c>
      <c r="J1528" s="87">
        <f t="shared" si="56"/>
        <v>0</v>
      </c>
      <c r="K1528" s="87">
        <f t="shared" si="57"/>
        <v>0</v>
      </c>
      <c r="L1528" s="85"/>
      <c r="M1528" s="85"/>
      <c r="N1528" s="85"/>
      <c r="O1528" s="109"/>
      <c r="P1528" s="88" t="str">
        <f>IF(D:D&gt;800000000,_xlfn.XLOOKUP(B:B,DROPLIST!G:G,DROPLIST!H:H)&amp;RIGHT(C1528,3)&amp;"-"&amp;RIGHT(D1528,5),_xlfn.XLOOKUP(B:B,DROPLIST!G:G,DROPLIST!H:H)&amp;RIGHT(C1528,3)&amp;"-"&amp;_xlfn.XLOOKUP(D:D,Tabela2[SAP Code],Tabela2[Coluna1]))</f>
        <v>-</v>
      </c>
      <c r="Q1528" s="88" t="e">
        <f>_xlfn.XLOOKUP(B:B,DROPLIST!G:G,DROPLIST!H:H) &amp; RIGHT(C1528,3) &amp; "-" &amp; RIGHT(D1528,5) &amp; "-" &amp; IFERROR(LEFT(#REF!, FIND(" ",#REF!)-1),#REF!) &amp; "-" &amp; _xlfn.XLOOKUP(L:L,DROPLIST!D:D,DROPLIST!E:E)</f>
        <v>#REF!</v>
      </c>
      <c r="R1528" s="88" t="str">
        <f>IF(N:N&lt;&gt;"APROVADO","N/A",IF(IFERROR(_xlfn.XLOOKUP(P:P,PROJETOS!A:A,PROJETOS!A:A),"INSERIR ID DE PROJETO")="INSERIR ID DE PROJETO","INSERIR ID DE PROJETO","PROJETO INSERIDO"))</f>
        <v>N/A</v>
      </c>
    </row>
    <row r="1529" spans="1:18" ht="20.100000000000001" customHeight="1" thickTop="1" thickBot="1" x14ac:dyDescent="0.3">
      <c r="A1529" s="109"/>
      <c r="B1529" s="84"/>
      <c r="C1529" s="84"/>
      <c r="D1529" s="115"/>
      <c r="E1529" s="132" cm="1">
        <f t="array" ref="E1529">_xlfn.XLOOKUP(D1529,Tabela2[[#All],[SAP Code]],Tabela2[[#All],[Supplier Name]])</f>
        <v>0</v>
      </c>
      <c r="F1529" s="85"/>
      <c r="G1529" s="120">
        <v>0</v>
      </c>
      <c r="H1529" s="86"/>
      <c r="I1529" s="86">
        <v>0</v>
      </c>
      <c r="J1529" s="87">
        <f t="shared" si="56"/>
        <v>0</v>
      </c>
      <c r="K1529" s="87">
        <f t="shared" si="57"/>
        <v>0</v>
      </c>
      <c r="L1529" s="85"/>
      <c r="M1529" s="85"/>
      <c r="N1529" s="85"/>
      <c r="O1529" s="109"/>
      <c r="P1529" s="88" t="str">
        <f>IF(D:D&gt;800000000,_xlfn.XLOOKUP(B:B,DROPLIST!G:G,DROPLIST!H:H)&amp;RIGHT(C1529,3)&amp;"-"&amp;RIGHT(D1529,5),_xlfn.XLOOKUP(B:B,DROPLIST!G:G,DROPLIST!H:H)&amp;RIGHT(C1529,3)&amp;"-"&amp;_xlfn.XLOOKUP(D:D,Tabela2[SAP Code],Tabela2[Coluna1]))</f>
        <v>-</v>
      </c>
      <c r="Q1529" s="88" t="e">
        <f>_xlfn.XLOOKUP(B:B,DROPLIST!G:G,DROPLIST!H:H) &amp; RIGHT(C1529,3) &amp; "-" &amp; RIGHT(D1529,5) &amp; "-" &amp; IFERROR(LEFT(#REF!, FIND(" ",#REF!)-1),#REF!) &amp; "-" &amp; _xlfn.XLOOKUP(L:L,DROPLIST!D:D,DROPLIST!E:E)</f>
        <v>#REF!</v>
      </c>
      <c r="R1529" s="88" t="str">
        <f>IF(N:N&lt;&gt;"APROVADO","N/A",IF(IFERROR(_xlfn.XLOOKUP(P:P,PROJETOS!A:A,PROJETOS!A:A),"INSERIR ID DE PROJETO")="INSERIR ID DE PROJETO","INSERIR ID DE PROJETO","PROJETO INSERIDO"))</f>
        <v>N/A</v>
      </c>
    </row>
    <row r="1530" spans="1:18" ht="20.100000000000001" customHeight="1" thickTop="1" thickBot="1" x14ac:dyDescent="0.3">
      <c r="A1530" s="109"/>
      <c r="B1530" s="84"/>
      <c r="C1530" s="84"/>
      <c r="D1530" s="115"/>
      <c r="E1530" s="132" cm="1">
        <f t="array" ref="E1530">_xlfn.XLOOKUP(D1530,Tabela2[[#All],[SAP Code]],Tabela2[[#All],[Supplier Name]])</f>
        <v>0</v>
      </c>
      <c r="F1530" s="85"/>
      <c r="G1530" s="120">
        <v>0</v>
      </c>
      <c r="H1530" s="86"/>
      <c r="I1530" s="86">
        <v>0</v>
      </c>
      <c r="J1530" s="87">
        <f t="shared" si="56"/>
        <v>0</v>
      </c>
      <c r="K1530" s="87">
        <f t="shared" si="57"/>
        <v>0</v>
      </c>
      <c r="L1530" s="85"/>
      <c r="M1530" s="85"/>
      <c r="N1530" s="85"/>
      <c r="O1530" s="109"/>
      <c r="P1530" s="88" t="str">
        <f>IF(D:D&gt;800000000,_xlfn.XLOOKUP(B:B,DROPLIST!G:G,DROPLIST!H:H)&amp;RIGHT(C1530,3)&amp;"-"&amp;RIGHT(D1530,5),_xlfn.XLOOKUP(B:B,DROPLIST!G:G,DROPLIST!H:H)&amp;RIGHT(C1530,3)&amp;"-"&amp;_xlfn.XLOOKUP(D:D,Tabela2[SAP Code],Tabela2[Coluna1]))</f>
        <v>-</v>
      </c>
      <c r="Q1530" s="88" t="e">
        <f>_xlfn.XLOOKUP(B:B,DROPLIST!G:G,DROPLIST!H:H) &amp; RIGHT(C1530,3) &amp; "-" &amp; RIGHT(D1530,5) &amp; "-" &amp; IFERROR(LEFT(#REF!, FIND(" ",#REF!)-1),#REF!) &amp; "-" &amp; _xlfn.XLOOKUP(L:L,DROPLIST!D:D,DROPLIST!E:E)</f>
        <v>#REF!</v>
      </c>
      <c r="R1530" s="88" t="str">
        <f>IF(N:N&lt;&gt;"APROVADO","N/A",IF(IFERROR(_xlfn.XLOOKUP(P:P,PROJETOS!A:A,PROJETOS!A:A),"INSERIR ID DE PROJETO")="INSERIR ID DE PROJETO","INSERIR ID DE PROJETO","PROJETO INSERIDO"))</f>
        <v>N/A</v>
      </c>
    </row>
    <row r="1531" spans="1:18" ht="20.100000000000001" customHeight="1" thickTop="1" thickBot="1" x14ac:dyDescent="0.3">
      <c r="A1531" s="109"/>
      <c r="B1531" s="84"/>
      <c r="C1531" s="84"/>
      <c r="D1531" s="115"/>
      <c r="E1531" s="132" cm="1">
        <f t="array" ref="E1531">_xlfn.XLOOKUP(D1531,Tabela2[[#All],[SAP Code]],Tabela2[[#All],[Supplier Name]])</f>
        <v>0</v>
      </c>
      <c r="F1531" s="85"/>
      <c r="G1531" s="120">
        <v>0</v>
      </c>
      <c r="H1531" s="86"/>
      <c r="I1531" s="86">
        <v>0</v>
      </c>
      <c r="J1531" s="87">
        <f t="shared" si="56"/>
        <v>0</v>
      </c>
      <c r="K1531" s="87">
        <f t="shared" si="57"/>
        <v>0</v>
      </c>
      <c r="L1531" s="85"/>
      <c r="M1531" s="85"/>
      <c r="N1531" s="85"/>
      <c r="O1531" s="109"/>
      <c r="P1531" s="88" t="str">
        <f>IF(D:D&gt;800000000,_xlfn.XLOOKUP(B:B,DROPLIST!G:G,DROPLIST!H:H)&amp;RIGHT(C1531,3)&amp;"-"&amp;RIGHT(D1531,5),_xlfn.XLOOKUP(B:B,DROPLIST!G:G,DROPLIST!H:H)&amp;RIGHT(C1531,3)&amp;"-"&amp;_xlfn.XLOOKUP(D:D,Tabela2[SAP Code],Tabela2[Coluna1]))</f>
        <v>-</v>
      </c>
      <c r="Q1531" s="88" t="e">
        <f>_xlfn.XLOOKUP(B:B,DROPLIST!G:G,DROPLIST!H:H) &amp; RIGHT(C1531,3) &amp; "-" &amp; RIGHT(D1531,5) &amp; "-" &amp; IFERROR(LEFT(#REF!, FIND(" ",#REF!)-1),#REF!) &amp; "-" &amp; _xlfn.XLOOKUP(L:L,DROPLIST!D:D,DROPLIST!E:E)</f>
        <v>#REF!</v>
      </c>
      <c r="R1531" s="88" t="str">
        <f>IF(N:N&lt;&gt;"APROVADO","N/A",IF(IFERROR(_xlfn.XLOOKUP(P:P,PROJETOS!A:A,PROJETOS!A:A),"INSERIR ID DE PROJETO")="INSERIR ID DE PROJETO","INSERIR ID DE PROJETO","PROJETO INSERIDO"))</f>
        <v>N/A</v>
      </c>
    </row>
    <row r="1532" spans="1:18" ht="20.100000000000001" customHeight="1" thickTop="1" thickBot="1" x14ac:dyDescent="0.3">
      <c r="A1532" s="109"/>
      <c r="B1532" s="84"/>
      <c r="C1532" s="84"/>
      <c r="D1532" s="115"/>
      <c r="E1532" s="132" cm="1">
        <f t="array" ref="E1532">_xlfn.XLOOKUP(D1532,Tabela2[[#All],[SAP Code]],Tabela2[[#All],[Supplier Name]])</f>
        <v>0</v>
      </c>
      <c r="F1532" s="85"/>
      <c r="G1532" s="120">
        <v>0</v>
      </c>
      <c r="H1532" s="86"/>
      <c r="I1532" s="86">
        <v>0</v>
      </c>
      <c r="J1532" s="87">
        <f t="shared" ref="J1532:J1595" si="58">H1532-I1532</f>
        <v>0</v>
      </c>
      <c r="K1532" s="87">
        <f t="shared" si="57"/>
        <v>0</v>
      </c>
      <c r="L1532" s="85"/>
      <c r="M1532" s="85"/>
      <c r="N1532" s="85"/>
      <c r="O1532" s="109"/>
      <c r="P1532" s="88" t="str">
        <f>IF(D:D&gt;800000000,_xlfn.XLOOKUP(B:B,DROPLIST!G:G,DROPLIST!H:H)&amp;RIGHT(C1532,3)&amp;"-"&amp;RIGHT(D1532,5),_xlfn.XLOOKUP(B:B,DROPLIST!G:G,DROPLIST!H:H)&amp;RIGHT(C1532,3)&amp;"-"&amp;_xlfn.XLOOKUP(D:D,Tabela2[SAP Code],Tabela2[Coluna1]))</f>
        <v>-</v>
      </c>
      <c r="Q1532" s="88" t="e">
        <f>_xlfn.XLOOKUP(B:B,DROPLIST!G:G,DROPLIST!H:H) &amp; RIGHT(C1532,3) &amp; "-" &amp; RIGHT(D1532,5) &amp; "-" &amp; IFERROR(LEFT(#REF!, FIND(" ",#REF!)-1),#REF!) &amp; "-" &amp; _xlfn.XLOOKUP(L:L,DROPLIST!D:D,DROPLIST!E:E)</f>
        <v>#REF!</v>
      </c>
      <c r="R1532" s="88" t="str">
        <f>IF(N:N&lt;&gt;"APROVADO","N/A",IF(IFERROR(_xlfn.XLOOKUP(P:P,PROJETOS!A:A,PROJETOS!A:A),"INSERIR ID DE PROJETO")="INSERIR ID DE PROJETO","INSERIR ID DE PROJETO","PROJETO INSERIDO"))</f>
        <v>N/A</v>
      </c>
    </row>
    <row r="1533" spans="1:18" ht="20.100000000000001" customHeight="1" thickTop="1" thickBot="1" x14ac:dyDescent="0.3">
      <c r="A1533" s="109"/>
      <c r="B1533" s="84"/>
      <c r="C1533" s="84"/>
      <c r="D1533" s="115"/>
      <c r="E1533" s="132" cm="1">
        <f t="array" ref="E1533">_xlfn.XLOOKUP(D1533,Tabela2[[#All],[SAP Code]],Tabela2[[#All],[Supplier Name]])</f>
        <v>0</v>
      </c>
      <c r="F1533" s="85"/>
      <c r="G1533" s="120">
        <v>0</v>
      </c>
      <c r="H1533" s="86"/>
      <c r="I1533" s="86">
        <v>0</v>
      </c>
      <c r="J1533" s="87">
        <f t="shared" si="58"/>
        <v>0</v>
      </c>
      <c r="K1533" s="87">
        <f t="shared" si="57"/>
        <v>0</v>
      </c>
      <c r="L1533" s="85"/>
      <c r="M1533" s="85"/>
      <c r="N1533" s="85"/>
      <c r="O1533" s="109"/>
      <c r="P1533" s="88" t="str">
        <f>IF(D:D&gt;800000000,_xlfn.XLOOKUP(B:B,DROPLIST!G:G,DROPLIST!H:H)&amp;RIGHT(C1533,3)&amp;"-"&amp;RIGHT(D1533,5),_xlfn.XLOOKUP(B:B,DROPLIST!G:G,DROPLIST!H:H)&amp;RIGHT(C1533,3)&amp;"-"&amp;_xlfn.XLOOKUP(D:D,Tabela2[SAP Code],Tabela2[Coluna1]))</f>
        <v>-</v>
      </c>
      <c r="Q1533" s="88" t="e">
        <f>_xlfn.XLOOKUP(B:B,DROPLIST!G:G,DROPLIST!H:H) &amp; RIGHT(C1533,3) &amp; "-" &amp; RIGHT(D1533,5) &amp; "-" &amp; IFERROR(LEFT(#REF!, FIND(" ",#REF!)-1),#REF!) &amp; "-" &amp; _xlfn.XLOOKUP(L:L,DROPLIST!D:D,DROPLIST!E:E)</f>
        <v>#REF!</v>
      </c>
      <c r="R1533" s="88" t="str">
        <f>IF(N:N&lt;&gt;"APROVADO","N/A",IF(IFERROR(_xlfn.XLOOKUP(P:P,PROJETOS!A:A,PROJETOS!A:A),"INSERIR ID DE PROJETO")="INSERIR ID DE PROJETO","INSERIR ID DE PROJETO","PROJETO INSERIDO"))</f>
        <v>N/A</v>
      </c>
    </row>
    <row r="1534" spans="1:18" ht="20.100000000000001" customHeight="1" thickTop="1" thickBot="1" x14ac:dyDescent="0.3">
      <c r="A1534" s="109"/>
      <c r="B1534" s="84"/>
      <c r="C1534" s="84"/>
      <c r="D1534" s="115"/>
      <c r="E1534" s="132" cm="1">
        <f t="array" ref="E1534">_xlfn.XLOOKUP(D1534,Tabela2[[#All],[SAP Code]],Tabela2[[#All],[Supplier Name]])</f>
        <v>0</v>
      </c>
      <c r="F1534" s="85"/>
      <c r="G1534" s="120">
        <v>0</v>
      </c>
      <c r="H1534" s="86"/>
      <c r="I1534" s="86">
        <v>0</v>
      </c>
      <c r="J1534" s="87">
        <f t="shared" si="58"/>
        <v>0</v>
      </c>
      <c r="K1534" s="87">
        <f t="shared" si="57"/>
        <v>0</v>
      </c>
      <c r="L1534" s="85"/>
      <c r="M1534" s="85"/>
      <c r="N1534" s="85"/>
      <c r="O1534" s="109"/>
      <c r="P1534" s="88" t="str">
        <f>IF(D:D&gt;800000000,_xlfn.XLOOKUP(B:B,DROPLIST!G:G,DROPLIST!H:H)&amp;RIGHT(C1534,3)&amp;"-"&amp;RIGHT(D1534,5),_xlfn.XLOOKUP(B:B,DROPLIST!G:G,DROPLIST!H:H)&amp;RIGHT(C1534,3)&amp;"-"&amp;_xlfn.XLOOKUP(D:D,Tabela2[SAP Code],Tabela2[Coluna1]))</f>
        <v>-</v>
      </c>
      <c r="Q1534" s="88" t="e">
        <f>_xlfn.XLOOKUP(B:B,DROPLIST!G:G,DROPLIST!H:H) &amp; RIGHT(C1534,3) &amp; "-" &amp; RIGHT(D1534,5) &amp; "-" &amp; IFERROR(LEFT(#REF!, FIND(" ",#REF!)-1),#REF!) &amp; "-" &amp; _xlfn.XLOOKUP(L:L,DROPLIST!D:D,DROPLIST!E:E)</f>
        <v>#REF!</v>
      </c>
      <c r="R1534" s="88" t="str">
        <f>IF(N:N&lt;&gt;"APROVADO","N/A",IF(IFERROR(_xlfn.XLOOKUP(P:P,PROJETOS!A:A,PROJETOS!A:A),"INSERIR ID DE PROJETO")="INSERIR ID DE PROJETO","INSERIR ID DE PROJETO","PROJETO INSERIDO"))</f>
        <v>N/A</v>
      </c>
    </row>
    <row r="1535" spans="1:18" ht="20.100000000000001" customHeight="1" thickTop="1" thickBot="1" x14ac:dyDescent="0.3">
      <c r="A1535" s="109"/>
      <c r="B1535" s="84"/>
      <c r="C1535" s="84"/>
      <c r="D1535" s="115"/>
      <c r="E1535" s="132" cm="1">
        <f t="array" ref="E1535">_xlfn.XLOOKUP(D1535,Tabela2[[#All],[SAP Code]],Tabela2[[#All],[Supplier Name]])</f>
        <v>0</v>
      </c>
      <c r="F1535" s="85"/>
      <c r="G1535" s="120">
        <v>0</v>
      </c>
      <c r="H1535" s="86"/>
      <c r="I1535" s="86">
        <v>0</v>
      </c>
      <c r="J1535" s="87">
        <f t="shared" si="58"/>
        <v>0</v>
      </c>
      <c r="K1535" s="87">
        <f t="shared" si="57"/>
        <v>0</v>
      </c>
      <c r="L1535" s="85"/>
      <c r="M1535" s="85"/>
      <c r="N1535" s="85"/>
      <c r="O1535" s="109"/>
      <c r="P1535" s="88" t="str">
        <f>IF(D:D&gt;800000000,_xlfn.XLOOKUP(B:B,DROPLIST!G:G,DROPLIST!H:H)&amp;RIGHT(C1535,3)&amp;"-"&amp;RIGHT(D1535,5),_xlfn.XLOOKUP(B:B,DROPLIST!G:G,DROPLIST!H:H)&amp;RIGHT(C1535,3)&amp;"-"&amp;_xlfn.XLOOKUP(D:D,Tabela2[SAP Code],Tabela2[Coluna1]))</f>
        <v>-</v>
      </c>
      <c r="Q1535" s="88" t="e">
        <f>_xlfn.XLOOKUP(B:B,DROPLIST!G:G,DROPLIST!H:H) &amp; RIGHT(C1535,3) &amp; "-" &amp; RIGHT(D1535,5) &amp; "-" &amp; IFERROR(LEFT(#REF!, FIND(" ",#REF!)-1),#REF!) &amp; "-" &amp; _xlfn.XLOOKUP(L:L,DROPLIST!D:D,DROPLIST!E:E)</f>
        <v>#REF!</v>
      </c>
      <c r="R1535" s="88" t="str">
        <f>IF(N:N&lt;&gt;"APROVADO","N/A",IF(IFERROR(_xlfn.XLOOKUP(P:P,PROJETOS!A:A,PROJETOS!A:A),"INSERIR ID DE PROJETO")="INSERIR ID DE PROJETO","INSERIR ID DE PROJETO","PROJETO INSERIDO"))</f>
        <v>N/A</v>
      </c>
    </row>
    <row r="1536" spans="1:18" ht="20.100000000000001" customHeight="1" thickTop="1" thickBot="1" x14ac:dyDescent="0.3">
      <c r="A1536" s="109"/>
      <c r="B1536" s="84"/>
      <c r="C1536" s="84"/>
      <c r="D1536" s="115"/>
      <c r="E1536" s="132" cm="1">
        <f t="array" ref="E1536">_xlfn.XLOOKUP(D1536,Tabela2[[#All],[SAP Code]],Tabela2[[#All],[Supplier Name]])</f>
        <v>0</v>
      </c>
      <c r="F1536" s="85"/>
      <c r="G1536" s="120">
        <v>0</v>
      </c>
      <c r="H1536" s="86"/>
      <c r="I1536" s="86">
        <v>0</v>
      </c>
      <c r="J1536" s="87">
        <f t="shared" si="58"/>
        <v>0</v>
      </c>
      <c r="K1536" s="87">
        <f t="shared" si="57"/>
        <v>0</v>
      </c>
      <c r="L1536" s="85"/>
      <c r="M1536" s="85"/>
      <c r="N1536" s="85"/>
      <c r="O1536" s="109"/>
      <c r="P1536" s="88" t="str">
        <f>IF(D:D&gt;800000000,_xlfn.XLOOKUP(B:B,DROPLIST!G:G,DROPLIST!H:H)&amp;RIGHT(C1536,3)&amp;"-"&amp;RIGHT(D1536,5),_xlfn.XLOOKUP(B:B,DROPLIST!G:G,DROPLIST!H:H)&amp;RIGHT(C1536,3)&amp;"-"&amp;_xlfn.XLOOKUP(D:D,Tabela2[SAP Code],Tabela2[Coluna1]))</f>
        <v>-</v>
      </c>
      <c r="Q1536" s="88" t="e">
        <f>_xlfn.XLOOKUP(B:B,DROPLIST!G:G,DROPLIST!H:H) &amp; RIGHT(C1536,3) &amp; "-" &amp; RIGHT(D1536,5) &amp; "-" &amp; IFERROR(LEFT(#REF!, FIND(" ",#REF!)-1),#REF!) &amp; "-" &amp; _xlfn.XLOOKUP(L:L,DROPLIST!D:D,DROPLIST!E:E)</f>
        <v>#REF!</v>
      </c>
      <c r="R1536" s="88" t="str">
        <f>IF(N:N&lt;&gt;"APROVADO","N/A",IF(IFERROR(_xlfn.XLOOKUP(P:P,PROJETOS!A:A,PROJETOS!A:A),"INSERIR ID DE PROJETO")="INSERIR ID DE PROJETO","INSERIR ID DE PROJETO","PROJETO INSERIDO"))</f>
        <v>N/A</v>
      </c>
    </row>
    <row r="1537" spans="1:18" ht="20.100000000000001" customHeight="1" thickTop="1" thickBot="1" x14ac:dyDescent="0.3">
      <c r="A1537" s="109"/>
      <c r="B1537" s="84"/>
      <c r="C1537" s="84"/>
      <c r="D1537" s="115"/>
      <c r="E1537" s="132" cm="1">
        <f t="array" ref="E1537">_xlfn.XLOOKUP(D1537,Tabela2[[#All],[SAP Code]],Tabela2[[#All],[Supplier Name]])</f>
        <v>0</v>
      </c>
      <c r="F1537" s="85"/>
      <c r="G1537" s="120">
        <v>0</v>
      </c>
      <c r="H1537" s="86"/>
      <c r="I1537" s="86">
        <v>0</v>
      </c>
      <c r="J1537" s="87">
        <f t="shared" si="58"/>
        <v>0</v>
      </c>
      <c r="K1537" s="87">
        <f t="shared" si="57"/>
        <v>0</v>
      </c>
      <c r="L1537" s="85"/>
      <c r="M1537" s="85"/>
      <c r="N1537" s="85"/>
      <c r="O1537" s="109"/>
      <c r="P1537" s="88" t="str">
        <f>IF(D:D&gt;800000000,_xlfn.XLOOKUP(B:B,DROPLIST!G:G,DROPLIST!H:H)&amp;RIGHT(C1537,3)&amp;"-"&amp;RIGHT(D1537,5),_xlfn.XLOOKUP(B:B,DROPLIST!G:G,DROPLIST!H:H)&amp;RIGHT(C1537,3)&amp;"-"&amp;_xlfn.XLOOKUP(D:D,Tabela2[SAP Code],Tabela2[Coluna1]))</f>
        <v>-</v>
      </c>
      <c r="Q1537" s="88" t="e">
        <f>_xlfn.XLOOKUP(B:B,DROPLIST!G:G,DROPLIST!H:H) &amp; RIGHT(C1537,3) &amp; "-" &amp; RIGHT(D1537,5) &amp; "-" &amp; IFERROR(LEFT(#REF!, FIND(" ",#REF!)-1),#REF!) &amp; "-" &amp; _xlfn.XLOOKUP(L:L,DROPLIST!D:D,DROPLIST!E:E)</f>
        <v>#REF!</v>
      </c>
      <c r="R1537" s="88" t="str">
        <f>IF(N:N&lt;&gt;"APROVADO","N/A",IF(IFERROR(_xlfn.XLOOKUP(P:P,PROJETOS!A:A,PROJETOS!A:A),"INSERIR ID DE PROJETO")="INSERIR ID DE PROJETO","INSERIR ID DE PROJETO","PROJETO INSERIDO"))</f>
        <v>N/A</v>
      </c>
    </row>
    <row r="1538" spans="1:18" ht="20.100000000000001" customHeight="1" thickTop="1" thickBot="1" x14ac:dyDescent="0.3">
      <c r="A1538" s="109"/>
      <c r="B1538" s="84"/>
      <c r="C1538" s="84"/>
      <c r="D1538" s="115"/>
      <c r="E1538" s="132" cm="1">
        <f t="array" ref="E1538">_xlfn.XLOOKUP(D1538,Tabela2[[#All],[SAP Code]],Tabela2[[#All],[Supplier Name]])</f>
        <v>0</v>
      </c>
      <c r="F1538" s="85"/>
      <c r="G1538" s="120">
        <v>0</v>
      </c>
      <c r="H1538" s="86"/>
      <c r="I1538" s="86">
        <v>0</v>
      </c>
      <c r="J1538" s="87">
        <f t="shared" si="58"/>
        <v>0</v>
      </c>
      <c r="K1538" s="87">
        <f t="shared" si="57"/>
        <v>0</v>
      </c>
      <c r="L1538" s="85"/>
      <c r="M1538" s="85"/>
      <c r="N1538" s="85"/>
      <c r="O1538" s="109"/>
      <c r="P1538" s="88" t="str">
        <f>IF(D:D&gt;800000000,_xlfn.XLOOKUP(B:B,DROPLIST!G:G,DROPLIST!H:H)&amp;RIGHT(C1538,3)&amp;"-"&amp;RIGHT(D1538,5),_xlfn.XLOOKUP(B:B,DROPLIST!G:G,DROPLIST!H:H)&amp;RIGHT(C1538,3)&amp;"-"&amp;_xlfn.XLOOKUP(D:D,Tabela2[SAP Code],Tabela2[Coluna1]))</f>
        <v>-</v>
      </c>
      <c r="Q1538" s="88" t="e">
        <f>_xlfn.XLOOKUP(B:B,DROPLIST!G:G,DROPLIST!H:H) &amp; RIGHT(C1538,3) &amp; "-" &amp; RIGHT(D1538,5) &amp; "-" &amp; IFERROR(LEFT(#REF!, FIND(" ",#REF!)-1),#REF!) &amp; "-" &amp; _xlfn.XLOOKUP(L:L,DROPLIST!D:D,DROPLIST!E:E)</f>
        <v>#REF!</v>
      </c>
      <c r="R1538" s="88" t="str">
        <f>IF(N:N&lt;&gt;"APROVADO","N/A",IF(IFERROR(_xlfn.XLOOKUP(P:P,PROJETOS!A:A,PROJETOS!A:A),"INSERIR ID DE PROJETO")="INSERIR ID DE PROJETO","INSERIR ID DE PROJETO","PROJETO INSERIDO"))</f>
        <v>N/A</v>
      </c>
    </row>
    <row r="1539" spans="1:18" ht="20.100000000000001" customHeight="1" thickTop="1" thickBot="1" x14ac:dyDescent="0.3">
      <c r="A1539" s="109"/>
      <c r="B1539" s="84"/>
      <c r="C1539" s="84"/>
      <c r="D1539" s="115"/>
      <c r="E1539" s="132" cm="1">
        <f t="array" ref="E1539">_xlfn.XLOOKUP(D1539,Tabela2[[#All],[SAP Code]],Tabela2[[#All],[Supplier Name]])</f>
        <v>0</v>
      </c>
      <c r="F1539" s="85"/>
      <c r="G1539" s="120">
        <v>0</v>
      </c>
      <c r="H1539" s="86"/>
      <c r="I1539" s="86">
        <v>0</v>
      </c>
      <c r="J1539" s="87">
        <f t="shared" si="58"/>
        <v>0</v>
      </c>
      <c r="K1539" s="87">
        <f t="shared" si="57"/>
        <v>0</v>
      </c>
      <c r="L1539" s="85"/>
      <c r="M1539" s="85"/>
      <c r="N1539" s="85"/>
      <c r="O1539" s="109"/>
      <c r="P1539" s="88" t="str">
        <f>IF(D:D&gt;800000000,_xlfn.XLOOKUP(B:B,DROPLIST!G:G,DROPLIST!H:H)&amp;RIGHT(C1539,3)&amp;"-"&amp;RIGHT(D1539,5),_xlfn.XLOOKUP(B:B,DROPLIST!G:G,DROPLIST!H:H)&amp;RIGHT(C1539,3)&amp;"-"&amp;_xlfn.XLOOKUP(D:D,Tabela2[SAP Code],Tabela2[Coluna1]))</f>
        <v>-</v>
      </c>
      <c r="Q1539" s="88" t="e">
        <f>_xlfn.XLOOKUP(B:B,DROPLIST!G:G,DROPLIST!H:H) &amp; RIGHT(C1539,3) &amp; "-" &amp; RIGHT(D1539,5) &amp; "-" &amp; IFERROR(LEFT(#REF!, FIND(" ",#REF!)-1),#REF!) &amp; "-" &amp; _xlfn.XLOOKUP(L:L,DROPLIST!D:D,DROPLIST!E:E)</f>
        <v>#REF!</v>
      </c>
      <c r="R1539" s="88" t="str">
        <f>IF(N:N&lt;&gt;"APROVADO","N/A",IF(IFERROR(_xlfn.XLOOKUP(P:P,PROJETOS!A:A,PROJETOS!A:A),"INSERIR ID DE PROJETO")="INSERIR ID DE PROJETO","INSERIR ID DE PROJETO","PROJETO INSERIDO"))</f>
        <v>N/A</v>
      </c>
    </row>
    <row r="1540" spans="1:18" ht="20.100000000000001" customHeight="1" thickTop="1" thickBot="1" x14ac:dyDescent="0.3">
      <c r="A1540" s="109"/>
      <c r="B1540" s="84"/>
      <c r="C1540" s="84"/>
      <c r="D1540" s="115"/>
      <c r="E1540" s="132" cm="1">
        <f t="array" ref="E1540">_xlfn.XLOOKUP(D1540,Tabela2[[#All],[SAP Code]],Tabela2[[#All],[Supplier Name]])</f>
        <v>0</v>
      </c>
      <c r="F1540" s="85"/>
      <c r="G1540" s="120">
        <v>0</v>
      </c>
      <c r="H1540" s="86"/>
      <c r="I1540" s="86">
        <v>0</v>
      </c>
      <c r="J1540" s="87">
        <f t="shared" si="58"/>
        <v>0</v>
      </c>
      <c r="K1540" s="87">
        <f t="shared" si="57"/>
        <v>0</v>
      </c>
      <c r="L1540" s="85"/>
      <c r="M1540" s="85"/>
      <c r="N1540" s="85"/>
      <c r="O1540" s="109"/>
      <c r="P1540" s="88" t="str">
        <f>IF(D:D&gt;800000000,_xlfn.XLOOKUP(B:B,DROPLIST!G:G,DROPLIST!H:H)&amp;RIGHT(C1540,3)&amp;"-"&amp;RIGHT(D1540,5),_xlfn.XLOOKUP(B:B,DROPLIST!G:G,DROPLIST!H:H)&amp;RIGHT(C1540,3)&amp;"-"&amp;_xlfn.XLOOKUP(D:D,Tabela2[SAP Code],Tabela2[Coluna1]))</f>
        <v>-</v>
      </c>
      <c r="Q1540" s="88" t="e">
        <f>_xlfn.XLOOKUP(B:B,DROPLIST!G:G,DROPLIST!H:H) &amp; RIGHT(C1540,3) &amp; "-" &amp; RIGHT(D1540,5) &amp; "-" &amp; IFERROR(LEFT(#REF!, FIND(" ",#REF!)-1),#REF!) &amp; "-" &amp; _xlfn.XLOOKUP(L:L,DROPLIST!D:D,DROPLIST!E:E)</f>
        <v>#REF!</v>
      </c>
      <c r="R1540" s="88" t="str">
        <f>IF(N:N&lt;&gt;"APROVADO","N/A",IF(IFERROR(_xlfn.XLOOKUP(P:P,PROJETOS!A:A,PROJETOS!A:A),"INSERIR ID DE PROJETO")="INSERIR ID DE PROJETO","INSERIR ID DE PROJETO","PROJETO INSERIDO"))</f>
        <v>N/A</v>
      </c>
    </row>
    <row r="1541" spans="1:18" ht="20.100000000000001" customHeight="1" thickTop="1" thickBot="1" x14ac:dyDescent="0.3">
      <c r="A1541" s="109"/>
      <c r="B1541" s="84"/>
      <c r="C1541" s="84"/>
      <c r="D1541" s="115"/>
      <c r="E1541" s="132" cm="1">
        <f t="array" ref="E1541">_xlfn.XLOOKUP(D1541,Tabela2[[#All],[SAP Code]],Tabela2[[#All],[Supplier Name]])</f>
        <v>0</v>
      </c>
      <c r="F1541" s="85"/>
      <c r="G1541" s="120">
        <v>0</v>
      </c>
      <c r="H1541" s="86"/>
      <c r="I1541" s="86">
        <v>0</v>
      </c>
      <c r="J1541" s="87">
        <f t="shared" si="58"/>
        <v>0</v>
      </c>
      <c r="K1541" s="87">
        <f t="shared" si="57"/>
        <v>0</v>
      </c>
      <c r="L1541" s="85"/>
      <c r="M1541" s="85"/>
      <c r="N1541" s="85"/>
      <c r="O1541" s="109"/>
      <c r="P1541" s="88" t="str">
        <f>IF(D:D&gt;800000000,_xlfn.XLOOKUP(B:B,DROPLIST!G:G,DROPLIST!H:H)&amp;RIGHT(C1541,3)&amp;"-"&amp;RIGHT(D1541,5),_xlfn.XLOOKUP(B:B,DROPLIST!G:G,DROPLIST!H:H)&amp;RIGHT(C1541,3)&amp;"-"&amp;_xlfn.XLOOKUP(D:D,Tabela2[SAP Code],Tabela2[Coluna1]))</f>
        <v>-</v>
      </c>
      <c r="Q1541" s="88" t="e">
        <f>_xlfn.XLOOKUP(B:B,DROPLIST!G:G,DROPLIST!H:H) &amp; RIGHT(C1541,3) &amp; "-" &amp; RIGHT(D1541,5) &amp; "-" &amp; IFERROR(LEFT(#REF!, FIND(" ",#REF!)-1),#REF!) &amp; "-" &amp; _xlfn.XLOOKUP(L:L,DROPLIST!D:D,DROPLIST!E:E)</f>
        <v>#REF!</v>
      </c>
      <c r="R1541" s="88" t="str">
        <f>IF(N:N&lt;&gt;"APROVADO","N/A",IF(IFERROR(_xlfn.XLOOKUP(P:P,PROJETOS!A:A,PROJETOS!A:A),"INSERIR ID DE PROJETO")="INSERIR ID DE PROJETO","INSERIR ID DE PROJETO","PROJETO INSERIDO"))</f>
        <v>N/A</v>
      </c>
    </row>
    <row r="1542" spans="1:18" ht="20.100000000000001" customHeight="1" thickTop="1" thickBot="1" x14ac:dyDescent="0.3">
      <c r="A1542" s="109"/>
      <c r="B1542" s="84"/>
      <c r="C1542" s="84"/>
      <c r="D1542" s="115"/>
      <c r="E1542" s="132" cm="1">
        <f t="array" ref="E1542">_xlfn.XLOOKUP(D1542,Tabela2[[#All],[SAP Code]],Tabela2[[#All],[Supplier Name]])</f>
        <v>0</v>
      </c>
      <c r="F1542" s="85"/>
      <c r="G1542" s="120">
        <v>0</v>
      </c>
      <c r="H1542" s="86"/>
      <c r="I1542" s="86">
        <v>0</v>
      </c>
      <c r="J1542" s="87">
        <f t="shared" si="58"/>
        <v>0</v>
      </c>
      <c r="K1542" s="87">
        <f t="shared" si="57"/>
        <v>0</v>
      </c>
      <c r="L1542" s="85"/>
      <c r="M1542" s="85"/>
      <c r="N1542" s="85"/>
      <c r="O1542" s="109"/>
      <c r="P1542" s="88" t="str">
        <f>IF(D:D&gt;800000000,_xlfn.XLOOKUP(B:B,DROPLIST!G:G,DROPLIST!H:H)&amp;RIGHT(C1542,3)&amp;"-"&amp;RIGHT(D1542,5),_xlfn.XLOOKUP(B:B,DROPLIST!G:G,DROPLIST!H:H)&amp;RIGHT(C1542,3)&amp;"-"&amp;_xlfn.XLOOKUP(D:D,Tabela2[SAP Code],Tabela2[Coluna1]))</f>
        <v>-</v>
      </c>
      <c r="Q1542" s="88" t="e">
        <f>_xlfn.XLOOKUP(B:B,DROPLIST!G:G,DROPLIST!H:H) &amp; RIGHT(C1542,3) &amp; "-" &amp; RIGHT(D1542,5) &amp; "-" &amp; IFERROR(LEFT(#REF!, FIND(" ",#REF!)-1),#REF!) &amp; "-" &amp; _xlfn.XLOOKUP(L:L,DROPLIST!D:D,DROPLIST!E:E)</f>
        <v>#REF!</v>
      </c>
      <c r="R1542" s="88" t="str">
        <f>IF(N:N&lt;&gt;"APROVADO","N/A",IF(IFERROR(_xlfn.XLOOKUP(P:P,PROJETOS!A:A,PROJETOS!A:A),"INSERIR ID DE PROJETO")="INSERIR ID DE PROJETO","INSERIR ID DE PROJETO","PROJETO INSERIDO"))</f>
        <v>N/A</v>
      </c>
    </row>
    <row r="1543" spans="1:18" ht="20.100000000000001" customHeight="1" thickTop="1" thickBot="1" x14ac:dyDescent="0.3">
      <c r="A1543" s="109"/>
      <c r="B1543" s="84"/>
      <c r="C1543" s="84"/>
      <c r="D1543" s="115"/>
      <c r="E1543" s="132" cm="1">
        <f t="array" ref="E1543">_xlfn.XLOOKUP(D1543,Tabela2[[#All],[SAP Code]],Tabela2[[#All],[Supplier Name]])</f>
        <v>0</v>
      </c>
      <c r="F1543" s="85"/>
      <c r="G1543" s="120">
        <v>0</v>
      </c>
      <c r="H1543" s="86"/>
      <c r="I1543" s="86">
        <v>0</v>
      </c>
      <c r="J1543" s="87">
        <f t="shared" si="58"/>
        <v>0</v>
      </c>
      <c r="K1543" s="87">
        <f t="shared" si="57"/>
        <v>0</v>
      </c>
      <c r="L1543" s="85"/>
      <c r="M1543" s="85"/>
      <c r="N1543" s="85"/>
      <c r="O1543" s="109"/>
      <c r="P1543" s="88" t="str">
        <f>IF(D:D&gt;800000000,_xlfn.XLOOKUP(B:B,DROPLIST!G:G,DROPLIST!H:H)&amp;RIGHT(C1543,3)&amp;"-"&amp;RIGHT(D1543,5),_xlfn.XLOOKUP(B:B,DROPLIST!G:G,DROPLIST!H:H)&amp;RIGHT(C1543,3)&amp;"-"&amp;_xlfn.XLOOKUP(D:D,Tabela2[SAP Code],Tabela2[Coluna1]))</f>
        <v>-</v>
      </c>
      <c r="Q1543" s="88" t="e">
        <f>_xlfn.XLOOKUP(B:B,DROPLIST!G:G,DROPLIST!H:H) &amp; RIGHT(C1543,3) &amp; "-" &amp; RIGHT(D1543,5) &amp; "-" &amp; IFERROR(LEFT(#REF!, FIND(" ",#REF!)-1),#REF!) &amp; "-" &amp; _xlfn.XLOOKUP(L:L,DROPLIST!D:D,DROPLIST!E:E)</f>
        <v>#REF!</v>
      </c>
      <c r="R1543" s="88" t="str">
        <f>IF(N:N&lt;&gt;"APROVADO","N/A",IF(IFERROR(_xlfn.XLOOKUP(P:P,PROJETOS!A:A,PROJETOS!A:A),"INSERIR ID DE PROJETO")="INSERIR ID DE PROJETO","INSERIR ID DE PROJETO","PROJETO INSERIDO"))</f>
        <v>N/A</v>
      </c>
    </row>
    <row r="1544" spans="1:18" ht="20.100000000000001" customHeight="1" thickTop="1" thickBot="1" x14ac:dyDescent="0.3">
      <c r="A1544" s="109"/>
      <c r="B1544" s="84"/>
      <c r="C1544" s="84"/>
      <c r="D1544" s="115"/>
      <c r="E1544" s="132" cm="1">
        <f t="array" ref="E1544">_xlfn.XLOOKUP(D1544,Tabela2[[#All],[SAP Code]],Tabela2[[#All],[Supplier Name]])</f>
        <v>0</v>
      </c>
      <c r="F1544" s="85"/>
      <c r="G1544" s="120">
        <v>0</v>
      </c>
      <c r="H1544" s="86"/>
      <c r="I1544" s="86">
        <v>0</v>
      </c>
      <c r="J1544" s="87">
        <f t="shared" si="58"/>
        <v>0</v>
      </c>
      <c r="K1544" s="87">
        <f t="shared" si="57"/>
        <v>0</v>
      </c>
      <c r="L1544" s="85"/>
      <c r="M1544" s="85"/>
      <c r="N1544" s="85"/>
      <c r="O1544" s="109"/>
      <c r="P1544" s="88" t="str">
        <f>IF(D:D&gt;800000000,_xlfn.XLOOKUP(B:B,DROPLIST!G:G,DROPLIST!H:H)&amp;RIGHT(C1544,3)&amp;"-"&amp;RIGHT(D1544,5),_xlfn.XLOOKUP(B:B,DROPLIST!G:G,DROPLIST!H:H)&amp;RIGHT(C1544,3)&amp;"-"&amp;_xlfn.XLOOKUP(D:D,Tabela2[SAP Code],Tabela2[Coluna1]))</f>
        <v>-</v>
      </c>
      <c r="Q1544" s="88" t="e">
        <f>_xlfn.XLOOKUP(B:B,DROPLIST!G:G,DROPLIST!H:H) &amp; RIGHT(C1544,3) &amp; "-" &amp; RIGHT(D1544,5) &amp; "-" &amp; IFERROR(LEFT(#REF!, FIND(" ",#REF!)-1),#REF!) &amp; "-" &amp; _xlfn.XLOOKUP(L:L,DROPLIST!D:D,DROPLIST!E:E)</f>
        <v>#REF!</v>
      </c>
      <c r="R1544" s="88" t="str">
        <f>IF(N:N&lt;&gt;"APROVADO","N/A",IF(IFERROR(_xlfn.XLOOKUP(P:P,PROJETOS!A:A,PROJETOS!A:A),"INSERIR ID DE PROJETO")="INSERIR ID DE PROJETO","INSERIR ID DE PROJETO","PROJETO INSERIDO"))</f>
        <v>N/A</v>
      </c>
    </row>
    <row r="1545" spans="1:18" ht="20.100000000000001" customHeight="1" thickTop="1" thickBot="1" x14ac:dyDescent="0.3">
      <c r="A1545" s="109"/>
      <c r="B1545" s="84"/>
      <c r="C1545" s="84"/>
      <c r="D1545" s="115"/>
      <c r="E1545" s="132" cm="1">
        <f t="array" ref="E1545">_xlfn.XLOOKUP(D1545,Tabela2[[#All],[SAP Code]],Tabela2[[#All],[Supplier Name]])</f>
        <v>0</v>
      </c>
      <c r="F1545" s="85"/>
      <c r="G1545" s="120">
        <v>0</v>
      </c>
      <c r="H1545" s="86"/>
      <c r="I1545" s="86">
        <v>0</v>
      </c>
      <c r="J1545" s="87">
        <f t="shared" si="58"/>
        <v>0</v>
      </c>
      <c r="K1545" s="87">
        <f t="shared" si="57"/>
        <v>0</v>
      </c>
      <c r="L1545" s="85"/>
      <c r="M1545" s="85"/>
      <c r="N1545" s="85"/>
      <c r="O1545" s="109"/>
      <c r="P1545" s="88" t="str">
        <f>IF(D:D&gt;800000000,_xlfn.XLOOKUP(B:B,DROPLIST!G:G,DROPLIST!H:H)&amp;RIGHT(C1545,3)&amp;"-"&amp;RIGHT(D1545,5),_xlfn.XLOOKUP(B:B,DROPLIST!G:G,DROPLIST!H:H)&amp;RIGHT(C1545,3)&amp;"-"&amp;_xlfn.XLOOKUP(D:D,Tabela2[SAP Code],Tabela2[Coluna1]))</f>
        <v>-</v>
      </c>
      <c r="Q1545" s="88" t="e">
        <f>_xlfn.XLOOKUP(B:B,DROPLIST!G:G,DROPLIST!H:H) &amp; RIGHT(C1545,3) &amp; "-" &amp; RIGHT(D1545,5) &amp; "-" &amp; IFERROR(LEFT(#REF!, FIND(" ",#REF!)-1),#REF!) &amp; "-" &amp; _xlfn.XLOOKUP(L:L,DROPLIST!D:D,DROPLIST!E:E)</f>
        <v>#REF!</v>
      </c>
      <c r="R1545" s="88" t="str">
        <f>IF(N:N&lt;&gt;"APROVADO","N/A",IF(IFERROR(_xlfn.XLOOKUP(P:P,PROJETOS!A:A,PROJETOS!A:A),"INSERIR ID DE PROJETO")="INSERIR ID DE PROJETO","INSERIR ID DE PROJETO","PROJETO INSERIDO"))</f>
        <v>N/A</v>
      </c>
    </row>
    <row r="1546" spans="1:18" ht="20.100000000000001" customHeight="1" thickTop="1" thickBot="1" x14ac:dyDescent="0.3">
      <c r="A1546" s="109"/>
      <c r="B1546" s="84"/>
      <c r="C1546" s="84"/>
      <c r="D1546" s="115"/>
      <c r="E1546" s="132" cm="1">
        <f t="array" ref="E1546">_xlfn.XLOOKUP(D1546,Tabela2[[#All],[SAP Code]],Tabela2[[#All],[Supplier Name]])</f>
        <v>0</v>
      </c>
      <c r="F1546" s="85"/>
      <c r="G1546" s="120">
        <v>0</v>
      </c>
      <c r="H1546" s="86"/>
      <c r="I1546" s="86">
        <v>0</v>
      </c>
      <c r="J1546" s="87">
        <f t="shared" si="58"/>
        <v>0</v>
      </c>
      <c r="K1546" s="87">
        <f t="shared" ref="K1546:K1609" si="59">IF(I1546=0,H1546,J1546)</f>
        <v>0</v>
      </c>
      <c r="L1546" s="85"/>
      <c r="M1546" s="85"/>
      <c r="N1546" s="85"/>
      <c r="O1546" s="109"/>
      <c r="P1546" s="88" t="str">
        <f>IF(D:D&gt;800000000,_xlfn.XLOOKUP(B:B,DROPLIST!G:G,DROPLIST!H:H)&amp;RIGHT(C1546,3)&amp;"-"&amp;RIGHT(D1546,5),_xlfn.XLOOKUP(B:B,DROPLIST!G:G,DROPLIST!H:H)&amp;RIGHT(C1546,3)&amp;"-"&amp;_xlfn.XLOOKUP(D:D,Tabela2[SAP Code],Tabela2[Coluna1]))</f>
        <v>-</v>
      </c>
      <c r="Q1546" s="88" t="e">
        <f>_xlfn.XLOOKUP(B:B,DROPLIST!G:G,DROPLIST!H:H) &amp; RIGHT(C1546,3) &amp; "-" &amp; RIGHT(D1546,5) &amp; "-" &amp; IFERROR(LEFT(#REF!, FIND(" ",#REF!)-1),#REF!) &amp; "-" &amp; _xlfn.XLOOKUP(L:L,DROPLIST!D:D,DROPLIST!E:E)</f>
        <v>#REF!</v>
      </c>
      <c r="R1546" s="88" t="str">
        <f>IF(N:N&lt;&gt;"APROVADO","N/A",IF(IFERROR(_xlfn.XLOOKUP(P:P,PROJETOS!A:A,PROJETOS!A:A),"INSERIR ID DE PROJETO")="INSERIR ID DE PROJETO","INSERIR ID DE PROJETO","PROJETO INSERIDO"))</f>
        <v>N/A</v>
      </c>
    </row>
    <row r="1547" spans="1:18" ht="20.100000000000001" customHeight="1" thickTop="1" thickBot="1" x14ac:dyDescent="0.3">
      <c r="A1547" s="109"/>
      <c r="B1547" s="84"/>
      <c r="C1547" s="84"/>
      <c r="D1547" s="115"/>
      <c r="E1547" s="132" cm="1">
        <f t="array" ref="E1547">_xlfn.XLOOKUP(D1547,Tabela2[[#All],[SAP Code]],Tabela2[[#All],[Supplier Name]])</f>
        <v>0</v>
      </c>
      <c r="F1547" s="85"/>
      <c r="G1547" s="120">
        <v>0</v>
      </c>
      <c r="H1547" s="86"/>
      <c r="I1547" s="86">
        <v>0</v>
      </c>
      <c r="J1547" s="87">
        <f t="shared" si="58"/>
        <v>0</v>
      </c>
      <c r="K1547" s="87">
        <f t="shared" si="59"/>
        <v>0</v>
      </c>
      <c r="L1547" s="85"/>
      <c r="M1547" s="85"/>
      <c r="N1547" s="85"/>
      <c r="O1547" s="109"/>
      <c r="P1547" s="88" t="str">
        <f>IF(D:D&gt;800000000,_xlfn.XLOOKUP(B:B,DROPLIST!G:G,DROPLIST!H:H)&amp;RIGHT(C1547,3)&amp;"-"&amp;RIGHT(D1547,5),_xlfn.XLOOKUP(B:B,DROPLIST!G:G,DROPLIST!H:H)&amp;RIGHT(C1547,3)&amp;"-"&amp;_xlfn.XLOOKUP(D:D,Tabela2[SAP Code],Tabela2[Coluna1]))</f>
        <v>-</v>
      </c>
      <c r="Q1547" s="88" t="e">
        <f>_xlfn.XLOOKUP(B:B,DROPLIST!G:G,DROPLIST!H:H) &amp; RIGHT(C1547,3) &amp; "-" &amp; RIGHT(D1547,5) &amp; "-" &amp; IFERROR(LEFT(#REF!, FIND(" ",#REF!)-1),#REF!) &amp; "-" &amp; _xlfn.XLOOKUP(L:L,DROPLIST!D:D,DROPLIST!E:E)</f>
        <v>#REF!</v>
      </c>
      <c r="R1547" s="88" t="str">
        <f>IF(N:N&lt;&gt;"APROVADO","N/A",IF(IFERROR(_xlfn.XLOOKUP(P:P,PROJETOS!A:A,PROJETOS!A:A),"INSERIR ID DE PROJETO")="INSERIR ID DE PROJETO","INSERIR ID DE PROJETO","PROJETO INSERIDO"))</f>
        <v>N/A</v>
      </c>
    </row>
    <row r="1548" spans="1:18" ht="20.100000000000001" customHeight="1" thickTop="1" thickBot="1" x14ac:dyDescent="0.3">
      <c r="A1548" s="109"/>
      <c r="B1548" s="84"/>
      <c r="C1548" s="84"/>
      <c r="D1548" s="115"/>
      <c r="E1548" s="132" cm="1">
        <f t="array" ref="E1548">_xlfn.XLOOKUP(D1548,Tabela2[[#All],[SAP Code]],Tabela2[[#All],[Supplier Name]])</f>
        <v>0</v>
      </c>
      <c r="F1548" s="85"/>
      <c r="G1548" s="120">
        <v>0</v>
      </c>
      <c r="H1548" s="86"/>
      <c r="I1548" s="86">
        <v>0</v>
      </c>
      <c r="J1548" s="87">
        <f t="shared" si="58"/>
        <v>0</v>
      </c>
      <c r="K1548" s="87">
        <f t="shared" si="59"/>
        <v>0</v>
      </c>
      <c r="L1548" s="85"/>
      <c r="M1548" s="85"/>
      <c r="N1548" s="85"/>
      <c r="O1548" s="109"/>
      <c r="P1548" s="88" t="str">
        <f>IF(D:D&gt;800000000,_xlfn.XLOOKUP(B:B,DROPLIST!G:G,DROPLIST!H:H)&amp;RIGHT(C1548,3)&amp;"-"&amp;RIGHT(D1548,5),_xlfn.XLOOKUP(B:B,DROPLIST!G:G,DROPLIST!H:H)&amp;RIGHT(C1548,3)&amp;"-"&amp;_xlfn.XLOOKUP(D:D,Tabela2[SAP Code],Tabela2[Coluna1]))</f>
        <v>-</v>
      </c>
      <c r="Q1548" s="88" t="e">
        <f>_xlfn.XLOOKUP(B:B,DROPLIST!G:G,DROPLIST!H:H) &amp; RIGHT(C1548,3) &amp; "-" &amp; RIGHT(D1548,5) &amp; "-" &amp; IFERROR(LEFT(#REF!, FIND(" ",#REF!)-1),#REF!) &amp; "-" &amp; _xlfn.XLOOKUP(L:L,DROPLIST!D:D,DROPLIST!E:E)</f>
        <v>#REF!</v>
      </c>
      <c r="R1548" s="88" t="str">
        <f>IF(N:N&lt;&gt;"APROVADO","N/A",IF(IFERROR(_xlfn.XLOOKUP(P:P,PROJETOS!A:A,PROJETOS!A:A),"INSERIR ID DE PROJETO")="INSERIR ID DE PROJETO","INSERIR ID DE PROJETO","PROJETO INSERIDO"))</f>
        <v>N/A</v>
      </c>
    </row>
    <row r="1549" spans="1:18" ht="20.100000000000001" customHeight="1" thickTop="1" thickBot="1" x14ac:dyDescent="0.3">
      <c r="A1549" s="109"/>
      <c r="B1549" s="84"/>
      <c r="C1549" s="84"/>
      <c r="D1549" s="115"/>
      <c r="E1549" s="132" cm="1">
        <f t="array" ref="E1549">_xlfn.XLOOKUP(D1549,Tabela2[[#All],[SAP Code]],Tabela2[[#All],[Supplier Name]])</f>
        <v>0</v>
      </c>
      <c r="F1549" s="85"/>
      <c r="G1549" s="120">
        <v>0</v>
      </c>
      <c r="H1549" s="86"/>
      <c r="I1549" s="86">
        <v>0</v>
      </c>
      <c r="J1549" s="87">
        <f t="shared" si="58"/>
        <v>0</v>
      </c>
      <c r="K1549" s="87">
        <f t="shared" si="59"/>
        <v>0</v>
      </c>
      <c r="L1549" s="85"/>
      <c r="M1549" s="85"/>
      <c r="N1549" s="85"/>
      <c r="O1549" s="109"/>
      <c r="P1549" s="88" t="str">
        <f>IF(D:D&gt;800000000,_xlfn.XLOOKUP(B:B,DROPLIST!G:G,DROPLIST!H:H)&amp;RIGHT(C1549,3)&amp;"-"&amp;RIGHT(D1549,5),_xlfn.XLOOKUP(B:B,DROPLIST!G:G,DROPLIST!H:H)&amp;RIGHT(C1549,3)&amp;"-"&amp;_xlfn.XLOOKUP(D:D,Tabela2[SAP Code],Tabela2[Coluna1]))</f>
        <v>-</v>
      </c>
      <c r="Q1549" s="88" t="e">
        <f>_xlfn.XLOOKUP(B:B,DROPLIST!G:G,DROPLIST!H:H) &amp; RIGHT(C1549,3) &amp; "-" &amp; RIGHT(D1549,5) &amp; "-" &amp; IFERROR(LEFT(#REF!, FIND(" ",#REF!)-1),#REF!) &amp; "-" &amp; _xlfn.XLOOKUP(L:L,DROPLIST!D:D,DROPLIST!E:E)</f>
        <v>#REF!</v>
      </c>
      <c r="R1549" s="88" t="str">
        <f>IF(N:N&lt;&gt;"APROVADO","N/A",IF(IFERROR(_xlfn.XLOOKUP(P:P,PROJETOS!A:A,PROJETOS!A:A),"INSERIR ID DE PROJETO")="INSERIR ID DE PROJETO","INSERIR ID DE PROJETO","PROJETO INSERIDO"))</f>
        <v>N/A</v>
      </c>
    </row>
    <row r="1550" spans="1:18" ht="20.100000000000001" customHeight="1" thickTop="1" thickBot="1" x14ac:dyDescent="0.3">
      <c r="A1550" s="109"/>
      <c r="B1550" s="84"/>
      <c r="C1550" s="84"/>
      <c r="D1550" s="115"/>
      <c r="E1550" s="132" cm="1">
        <f t="array" ref="E1550">_xlfn.XLOOKUP(D1550,Tabela2[[#All],[SAP Code]],Tabela2[[#All],[Supplier Name]])</f>
        <v>0</v>
      </c>
      <c r="F1550" s="85"/>
      <c r="G1550" s="120">
        <v>0</v>
      </c>
      <c r="H1550" s="86"/>
      <c r="I1550" s="86">
        <v>0</v>
      </c>
      <c r="J1550" s="87">
        <f t="shared" si="58"/>
        <v>0</v>
      </c>
      <c r="K1550" s="87">
        <f t="shared" si="59"/>
        <v>0</v>
      </c>
      <c r="L1550" s="85"/>
      <c r="M1550" s="85"/>
      <c r="N1550" s="85"/>
      <c r="O1550" s="109"/>
      <c r="P1550" s="88" t="str">
        <f>IF(D:D&gt;800000000,_xlfn.XLOOKUP(B:B,DROPLIST!G:G,DROPLIST!H:H)&amp;RIGHT(C1550,3)&amp;"-"&amp;RIGHT(D1550,5),_xlfn.XLOOKUP(B:B,DROPLIST!G:G,DROPLIST!H:H)&amp;RIGHT(C1550,3)&amp;"-"&amp;_xlfn.XLOOKUP(D:D,Tabela2[SAP Code],Tabela2[Coluna1]))</f>
        <v>-</v>
      </c>
      <c r="Q1550" s="88" t="e">
        <f>_xlfn.XLOOKUP(B:B,DROPLIST!G:G,DROPLIST!H:H) &amp; RIGHT(C1550,3) &amp; "-" &amp; RIGHT(D1550,5) &amp; "-" &amp; IFERROR(LEFT(#REF!, FIND(" ",#REF!)-1),#REF!) &amp; "-" &amp; _xlfn.XLOOKUP(L:L,DROPLIST!D:D,DROPLIST!E:E)</f>
        <v>#REF!</v>
      </c>
      <c r="R1550" s="88" t="str">
        <f>IF(N:N&lt;&gt;"APROVADO","N/A",IF(IFERROR(_xlfn.XLOOKUP(P:P,PROJETOS!A:A,PROJETOS!A:A),"INSERIR ID DE PROJETO")="INSERIR ID DE PROJETO","INSERIR ID DE PROJETO","PROJETO INSERIDO"))</f>
        <v>N/A</v>
      </c>
    </row>
    <row r="1551" spans="1:18" ht="20.100000000000001" customHeight="1" thickTop="1" thickBot="1" x14ac:dyDescent="0.3">
      <c r="A1551" s="109"/>
      <c r="B1551" s="84"/>
      <c r="C1551" s="84"/>
      <c r="D1551" s="115"/>
      <c r="E1551" s="132" cm="1">
        <f t="array" ref="E1551">_xlfn.XLOOKUP(D1551,Tabela2[[#All],[SAP Code]],Tabela2[[#All],[Supplier Name]])</f>
        <v>0</v>
      </c>
      <c r="F1551" s="85"/>
      <c r="G1551" s="120">
        <v>0</v>
      </c>
      <c r="H1551" s="86"/>
      <c r="I1551" s="86">
        <v>0</v>
      </c>
      <c r="J1551" s="87">
        <f t="shared" si="58"/>
        <v>0</v>
      </c>
      <c r="K1551" s="87">
        <f t="shared" si="59"/>
        <v>0</v>
      </c>
      <c r="L1551" s="85"/>
      <c r="M1551" s="85"/>
      <c r="N1551" s="85"/>
      <c r="O1551" s="109"/>
      <c r="P1551" s="88" t="str">
        <f>IF(D:D&gt;800000000,_xlfn.XLOOKUP(B:B,DROPLIST!G:G,DROPLIST!H:H)&amp;RIGHT(C1551,3)&amp;"-"&amp;RIGHT(D1551,5),_xlfn.XLOOKUP(B:B,DROPLIST!G:G,DROPLIST!H:H)&amp;RIGHT(C1551,3)&amp;"-"&amp;_xlfn.XLOOKUP(D:D,Tabela2[SAP Code],Tabela2[Coluna1]))</f>
        <v>-</v>
      </c>
      <c r="Q1551" s="88" t="e">
        <f>_xlfn.XLOOKUP(B:B,DROPLIST!G:G,DROPLIST!H:H) &amp; RIGHT(C1551,3) &amp; "-" &amp; RIGHT(D1551,5) &amp; "-" &amp; IFERROR(LEFT(#REF!, FIND(" ",#REF!)-1),#REF!) &amp; "-" &amp; _xlfn.XLOOKUP(L:L,DROPLIST!D:D,DROPLIST!E:E)</f>
        <v>#REF!</v>
      </c>
      <c r="R1551" s="88" t="str">
        <f>IF(N:N&lt;&gt;"APROVADO","N/A",IF(IFERROR(_xlfn.XLOOKUP(P:P,PROJETOS!A:A,PROJETOS!A:A),"INSERIR ID DE PROJETO")="INSERIR ID DE PROJETO","INSERIR ID DE PROJETO","PROJETO INSERIDO"))</f>
        <v>N/A</v>
      </c>
    </row>
    <row r="1552" spans="1:18" ht="20.100000000000001" customHeight="1" thickTop="1" thickBot="1" x14ac:dyDescent="0.3">
      <c r="A1552" s="109"/>
      <c r="B1552" s="84"/>
      <c r="C1552" s="84"/>
      <c r="D1552" s="115"/>
      <c r="E1552" s="132" cm="1">
        <f t="array" ref="E1552">_xlfn.XLOOKUP(D1552,Tabela2[[#All],[SAP Code]],Tabela2[[#All],[Supplier Name]])</f>
        <v>0</v>
      </c>
      <c r="F1552" s="85"/>
      <c r="G1552" s="120">
        <v>0</v>
      </c>
      <c r="H1552" s="86"/>
      <c r="I1552" s="86">
        <v>0</v>
      </c>
      <c r="J1552" s="87">
        <f t="shared" si="58"/>
        <v>0</v>
      </c>
      <c r="K1552" s="87">
        <f t="shared" si="59"/>
        <v>0</v>
      </c>
      <c r="L1552" s="85"/>
      <c r="M1552" s="85"/>
      <c r="N1552" s="85"/>
      <c r="O1552" s="109"/>
      <c r="P1552" s="88" t="str">
        <f>IF(D:D&gt;800000000,_xlfn.XLOOKUP(B:B,DROPLIST!G:G,DROPLIST!H:H)&amp;RIGHT(C1552,3)&amp;"-"&amp;RIGHT(D1552,5),_xlfn.XLOOKUP(B:B,DROPLIST!G:G,DROPLIST!H:H)&amp;RIGHT(C1552,3)&amp;"-"&amp;_xlfn.XLOOKUP(D:D,Tabela2[SAP Code],Tabela2[Coluna1]))</f>
        <v>-</v>
      </c>
      <c r="Q1552" s="88" t="e">
        <f>_xlfn.XLOOKUP(B:B,DROPLIST!G:G,DROPLIST!H:H) &amp; RIGHT(C1552,3) &amp; "-" &amp; RIGHT(D1552,5) &amp; "-" &amp; IFERROR(LEFT(#REF!, FIND(" ",#REF!)-1),#REF!) &amp; "-" &amp; _xlfn.XLOOKUP(L:L,DROPLIST!D:D,DROPLIST!E:E)</f>
        <v>#REF!</v>
      </c>
      <c r="R1552" s="88" t="str">
        <f>IF(N:N&lt;&gt;"APROVADO","N/A",IF(IFERROR(_xlfn.XLOOKUP(P:P,PROJETOS!A:A,PROJETOS!A:A),"INSERIR ID DE PROJETO")="INSERIR ID DE PROJETO","INSERIR ID DE PROJETO","PROJETO INSERIDO"))</f>
        <v>N/A</v>
      </c>
    </row>
    <row r="1553" spans="1:18" ht="20.100000000000001" customHeight="1" thickTop="1" thickBot="1" x14ac:dyDescent="0.3">
      <c r="A1553" s="109"/>
      <c r="B1553" s="84"/>
      <c r="C1553" s="84"/>
      <c r="D1553" s="115"/>
      <c r="E1553" s="132" cm="1">
        <f t="array" ref="E1553">_xlfn.XLOOKUP(D1553,Tabela2[[#All],[SAP Code]],Tabela2[[#All],[Supplier Name]])</f>
        <v>0</v>
      </c>
      <c r="F1553" s="85"/>
      <c r="G1553" s="120">
        <v>0</v>
      </c>
      <c r="H1553" s="86"/>
      <c r="I1553" s="86">
        <v>0</v>
      </c>
      <c r="J1553" s="87">
        <f t="shared" si="58"/>
        <v>0</v>
      </c>
      <c r="K1553" s="87">
        <f t="shared" si="59"/>
        <v>0</v>
      </c>
      <c r="L1553" s="85"/>
      <c r="M1553" s="85"/>
      <c r="N1553" s="85"/>
      <c r="O1553" s="109"/>
      <c r="P1553" s="88" t="str">
        <f>IF(D:D&gt;800000000,_xlfn.XLOOKUP(B:B,DROPLIST!G:G,DROPLIST!H:H)&amp;RIGHT(C1553,3)&amp;"-"&amp;RIGHT(D1553,5),_xlfn.XLOOKUP(B:B,DROPLIST!G:G,DROPLIST!H:H)&amp;RIGHT(C1553,3)&amp;"-"&amp;_xlfn.XLOOKUP(D:D,Tabela2[SAP Code],Tabela2[Coluna1]))</f>
        <v>-</v>
      </c>
      <c r="Q1553" s="88" t="e">
        <f>_xlfn.XLOOKUP(B:B,DROPLIST!G:G,DROPLIST!H:H) &amp; RIGHT(C1553,3) &amp; "-" &amp; RIGHT(D1553,5) &amp; "-" &amp; IFERROR(LEFT(#REF!, FIND(" ",#REF!)-1),#REF!) &amp; "-" &amp; _xlfn.XLOOKUP(L:L,DROPLIST!D:D,DROPLIST!E:E)</f>
        <v>#REF!</v>
      </c>
      <c r="R1553" s="88" t="str">
        <f>IF(N:N&lt;&gt;"APROVADO","N/A",IF(IFERROR(_xlfn.XLOOKUP(P:P,PROJETOS!A:A,PROJETOS!A:A),"INSERIR ID DE PROJETO")="INSERIR ID DE PROJETO","INSERIR ID DE PROJETO","PROJETO INSERIDO"))</f>
        <v>N/A</v>
      </c>
    </row>
    <row r="1554" spans="1:18" ht="20.100000000000001" customHeight="1" thickTop="1" thickBot="1" x14ac:dyDescent="0.3">
      <c r="A1554" s="109"/>
      <c r="B1554" s="84"/>
      <c r="C1554" s="84"/>
      <c r="D1554" s="115"/>
      <c r="E1554" s="132" cm="1">
        <f t="array" ref="E1554">_xlfn.XLOOKUP(D1554,Tabela2[[#All],[SAP Code]],Tabela2[[#All],[Supplier Name]])</f>
        <v>0</v>
      </c>
      <c r="F1554" s="85"/>
      <c r="G1554" s="120">
        <v>0</v>
      </c>
      <c r="H1554" s="86"/>
      <c r="I1554" s="86">
        <v>0</v>
      </c>
      <c r="J1554" s="87">
        <f t="shared" si="58"/>
        <v>0</v>
      </c>
      <c r="K1554" s="87">
        <f t="shared" si="59"/>
        <v>0</v>
      </c>
      <c r="L1554" s="85"/>
      <c r="M1554" s="85"/>
      <c r="N1554" s="85"/>
      <c r="O1554" s="109"/>
      <c r="P1554" s="88" t="str">
        <f>IF(D:D&gt;800000000,_xlfn.XLOOKUP(B:B,DROPLIST!G:G,DROPLIST!H:H)&amp;RIGHT(C1554,3)&amp;"-"&amp;RIGHT(D1554,5),_xlfn.XLOOKUP(B:B,DROPLIST!G:G,DROPLIST!H:H)&amp;RIGHT(C1554,3)&amp;"-"&amp;_xlfn.XLOOKUP(D:D,Tabela2[SAP Code],Tabela2[Coluna1]))</f>
        <v>-</v>
      </c>
      <c r="Q1554" s="88" t="e">
        <f>_xlfn.XLOOKUP(B:B,DROPLIST!G:G,DROPLIST!H:H) &amp; RIGHT(C1554,3) &amp; "-" &amp; RIGHT(D1554,5) &amp; "-" &amp; IFERROR(LEFT(#REF!, FIND(" ",#REF!)-1),#REF!) &amp; "-" &amp; _xlfn.XLOOKUP(L:L,DROPLIST!D:D,DROPLIST!E:E)</f>
        <v>#REF!</v>
      </c>
      <c r="R1554" s="88" t="str">
        <f>IF(N:N&lt;&gt;"APROVADO","N/A",IF(IFERROR(_xlfn.XLOOKUP(P:P,PROJETOS!A:A,PROJETOS!A:A),"INSERIR ID DE PROJETO")="INSERIR ID DE PROJETO","INSERIR ID DE PROJETO","PROJETO INSERIDO"))</f>
        <v>N/A</v>
      </c>
    </row>
    <row r="1555" spans="1:18" ht="20.100000000000001" customHeight="1" thickTop="1" thickBot="1" x14ac:dyDescent="0.3">
      <c r="A1555" s="109"/>
      <c r="B1555" s="84"/>
      <c r="C1555" s="84"/>
      <c r="D1555" s="115"/>
      <c r="E1555" s="132" cm="1">
        <f t="array" ref="E1555">_xlfn.XLOOKUP(D1555,Tabela2[[#All],[SAP Code]],Tabela2[[#All],[Supplier Name]])</f>
        <v>0</v>
      </c>
      <c r="F1555" s="85"/>
      <c r="G1555" s="120">
        <v>0</v>
      </c>
      <c r="H1555" s="86"/>
      <c r="I1555" s="86">
        <v>0</v>
      </c>
      <c r="J1555" s="87">
        <f t="shared" si="58"/>
        <v>0</v>
      </c>
      <c r="K1555" s="87">
        <f t="shared" si="59"/>
        <v>0</v>
      </c>
      <c r="L1555" s="85"/>
      <c r="M1555" s="85"/>
      <c r="N1555" s="85"/>
      <c r="O1555" s="109"/>
      <c r="P1555" s="88" t="str">
        <f>IF(D:D&gt;800000000,_xlfn.XLOOKUP(B:B,DROPLIST!G:G,DROPLIST!H:H)&amp;RIGHT(C1555,3)&amp;"-"&amp;RIGHT(D1555,5),_xlfn.XLOOKUP(B:B,DROPLIST!G:G,DROPLIST!H:H)&amp;RIGHT(C1555,3)&amp;"-"&amp;_xlfn.XLOOKUP(D:D,Tabela2[SAP Code],Tabela2[Coluna1]))</f>
        <v>-</v>
      </c>
      <c r="Q1555" s="88" t="e">
        <f>_xlfn.XLOOKUP(B:B,DROPLIST!G:G,DROPLIST!H:H) &amp; RIGHT(C1555,3) &amp; "-" &amp; RIGHT(D1555,5) &amp; "-" &amp; IFERROR(LEFT(#REF!, FIND(" ",#REF!)-1),#REF!) &amp; "-" &amp; _xlfn.XLOOKUP(L:L,DROPLIST!D:D,DROPLIST!E:E)</f>
        <v>#REF!</v>
      </c>
      <c r="R1555" s="88" t="str">
        <f>IF(N:N&lt;&gt;"APROVADO","N/A",IF(IFERROR(_xlfn.XLOOKUP(P:P,PROJETOS!A:A,PROJETOS!A:A),"INSERIR ID DE PROJETO")="INSERIR ID DE PROJETO","INSERIR ID DE PROJETO","PROJETO INSERIDO"))</f>
        <v>N/A</v>
      </c>
    </row>
    <row r="1556" spans="1:18" ht="20.100000000000001" customHeight="1" thickTop="1" thickBot="1" x14ac:dyDescent="0.3">
      <c r="A1556" s="109"/>
      <c r="B1556" s="84"/>
      <c r="C1556" s="84"/>
      <c r="D1556" s="115"/>
      <c r="E1556" s="132" cm="1">
        <f t="array" ref="E1556">_xlfn.XLOOKUP(D1556,Tabela2[[#All],[SAP Code]],Tabela2[[#All],[Supplier Name]])</f>
        <v>0</v>
      </c>
      <c r="F1556" s="85"/>
      <c r="G1556" s="120">
        <v>0</v>
      </c>
      <c r="H1556" s="86"/>
      <c r="I1556" s="86">
        <v>0</v>
      </c>
      <c r="J1556" s="87">
        <f t="shared" si="58"/>
        <v>0</v>
      </c>
      <c r="K1556" s="87">
        <f t="shared" si="59"/>
        <v>0</v>
      </c>
      <c r="L1556" s="85"/>
      <c r="M1556" s="85"/>
      <c r="N1556" s="85"/>
      <c r="O1556" s="109"/>
      <c r="P1556" s="88" t="str">
        <f>IF(D:D&gt;800000000,_xlfn.XLOOKUP(B:B,DROPLIST!G:G,DROPLIST!H:H)&amp;RIGHT(C1556,3)&amp;"-"&amp;RIGHT(D1556,5),_xlfn.XLOOKUP(B:B,DROPLIST!G:G,DROPLIST!H:H)&amp;RIGHT(C1556,3)&amp;"-"&amp;_xlfn.XLOOKUP(D:D,Tabela2[SAP Code],Tabela2[Coluna1]))</f>
        <v>-</v>
      </c>
      <c r="Q1556" s="88" t="e">
        <f>_xlfn.XLOOKUP(B:B,DROPLIST!G:G,DROPLIST!H:H) &amp; RIGHT(C1556,3) &amp; "-" &amp; RIGHT(D1556,5) &amp; "-" &amp; IFERROR(LEFT(#REF!, FIND(" ",#REF!)-1),#REF!) &amp; "-" &amp; _xlfn.XLOOKUP(L:L,DROPLIST!D:D,DROPLIST!E:E)</f>
        <v>#REF!</v>
      </c>
      <c r="R1556" s="88" t="str">
        <f>IF(N:N&lt;&gt;"APROVADO","N/A",IF(IFERROR(_xlfn.XLOOKUP(P:P,PROJETOS!A:A,PROJETOS!A:A),"INSERIR ID DE PROJETO")="INSERIR ID DE PROJETO","INSERIR ID DE PROJETO","PROJETO INSERIDO"))</f>
        <v>N/A</v>
      </c>
    </row>
    <row r="1557" spans="1:18" ht="20.100000000000001" customHeight="1" thickTop="1" thickBot="1" x14ac:dyDescent="0.3">
      <c r="A1557" s="109"/>
      <c r="B1557" s="84"/>
      <c r="C1557" s="84"/>
      <c r="D1557" s="115"/>
      <c r="E1557" s="132" cm="1">
        <f t="array" ref="E1557">_xlfn.XLOOKUP(D1557,Tabela2[[#All],[SAP Code]],Tabela2[[#All],[Supplier Name]])</f>
        <v>0</v>
      </c>
      <c r="F1557" s="85"/>
      <c r="G1557" s="120">
        <v>0</v>
      </c>
      <c r="H1557" s="86"/>
      <c r="I1557" s="86">
        <v>0</v>
      </c>
      <c r="J1557" s="87">
        <f t="shared" si="58"/>
        <v>0</v>
      </c>
      <c r="K1557" s="87">
        <f t="shared" si="59"/>
        <v>0</v>
      </c>
      <c r="L1557" s="85"/>
      <c r="M1557" s="85"/>
      <c r="N1557" s="85"/>
      <c r="O1557" s="109"/>
      <c r="P1557" s="88" t="str">
        <f>IF(D:D&gt;800000000,_xlfn.XLOOKUP(B:B,DROPLIST!G:G,DROPLIST!H:H)&amp;RIGHT(C1557,3)&amp;"-"&amp;RIGHT(D1557,5),_xlfn.XLOOKUP(B:B,DROPLIST!G:G,DROPLIST!H:H)&amp;RIGHT(C1557,3)&amp;"-"&amp;_xlfn.XLOOKUP(D:D,Tabela2[SAP Code],Tabela2[Coluna1]))</f>
        <v>-</v>
      </c>
      <c r="Q1557" s="88" t="e">
        <f>_xlfn.XLOOKUP(B:B,DROPLIST!G:G,DROPLIST!H:H) &amp; RIGHT(C1557,3) &amp; "-" &amp; RIGHT(D1557,5) &amp; "-" &amp; IFERROR(LEFT(#REF!, FIND(" ",#REF!)-1),#REF!) &amp; "-" &amp; _xlfn.XLOOKUP(L:L,DROPLIST!D:D,DROPLIST!E:E)</f>
        <v>#REF!</v>
      </c>
      <c r="R1557" s="88" t="str">
        <f>IF(N:N&lt;&gt;"APROVADO","N/A",IF(IFERROR(_xlfn.XLOOKUP(P:P,PROJETOS!A:A,PROJETOS!A:A),"INSERIR ID DE PROJETO")="INSERIR ID DE PROJETO","INSERIR ID DE PROJETO","PROJETO INSERIDO"))</f>
        <v>N/A</v>
      </c>
    </row>
    <row r="1558" spans="1:18" ht="20.100000000000001" customHeight="1" thickTop="1" thickBot="1" x14ac:dyDescent="0.3">
      <c r="A1558" s="109"/>
      <c r="B1558" s="84"/>
      <c r="C1558" s="84"/>
      <c r="D1558" s="115"/>
      <c r="E1558" s="132" cm="1">
        <f t="array" ref="E1558">_xlfn.XLOOKUP(D1558,Tabela2[[#All],[SAP Code]],Tabela2[[#All],[Supplier Name]])</f>
        <v>0</v>
      </c>
      <c r="F1558" s="85"/>
      <c r="G1558" s="120">
        <v>0</v>
      </c>
      <c r="H1558" s="86"/>
      <c r="I1558" s="86">
        <v>0</v>
      </c>
      <c r="J1558" s="87">
        <f t="shared" si="58"/>
        <v>0</v>
      </c>
      <c r="K1558" s="87">
        <f t="shared" si="59"/>
        <v>0</v>
      </c>
      <c r="L1558" s="85"/>
      <c r="M1558" s="85"/>
      <c r="N1558" s="85"/>
      <c r="O1558" s="109"/>
      <c r="P1558" s="88" t="str">
        <f>IF(D:D&gt;800000000,_xlfn.XLOOKUP(B:B,DROPLIST!G:G,DROPLIST!H:H)&amp;RIGHT(C1558,3)&amp;"-"&amp;RIGHT(D1558,5),_xlfn.XLOOKUP(B:B,DROPLIST!G:G,DROPLIST!H:H)&amp;RIGHT(C1558,3)&amp;"-"&amp;_xlfn.XLOOKUP(D:D,Tabela2[SAP Code],Tabela2[Coluna1]))</f>
        <v>-</v>
      </c>
      <c r="Q1558" s="88" t="e">
        <f>_xlfn.XLOOKUP(B:B,DROPLIST!G:G,DROPLIST!H:H) &amp; RIGHT(C1558,3) &amp; "-" &amp; RIGHT(D1558,5) &amp; "-" &amp; IFERROR(LEFT(#REF!, FIND(" ",#REF!)-1),#REF!) &amp; "-" &amp; _xlfn.XLOOKUP(L:L,DROPLIST!D:D,DROPLIST!E:E)</f>
        <v>#REF!</v>
      </c>
      <c r="R1558" s="88" t="str">
        <f>IF(N:N&lt;&gt;"APROVADO","N/A",IF(IFERROR(_xlfn.XLOOKUP(P:P,PROJETOS!A:A,PROJETOS!A:A),"INSERIR ID DE PROJETO")="INSERIR ID DE PROJETO","INSERIR ID DE PROJETO","PROJETO INSERIDO"))</f>
        <v>N/A</v>
      </c>
    </row>
    <row r="1559" spans="1:18" ht="20.100000000000001" customHeight="1" thickTop="1" thickBot="1" x14ac:dyDescent="0.3">
      <c r="A1559" s="109"/>
      <c r="B1559" s="84"/>
      <c r="C1559" s="84"/>
      <c r="D1559" s="115"/>
      <c r="E1559" s="132" cm="1">
        <f t="array" ref="E1559">_xlfn.XLOOKUP(D1559,Tabela2[[#All],[SAP Code]],Tabela2[[#All],[Supplier Name]])</f>
        <v>0</v>
      </c>
      <c r="F1559" s="85"/>
      <c r="G1559" s="120">
        <v>0</v>
      </c>
      <c r="H1559" s="86"/>
      <c r="I1559" s="86">
        <v>0</v>
      </c>
      <c r="J1559" s="87">
        <f t="shared" si="58"/>
        <v>0</v>
      </c>
      <c r="K1559" s="87">
        <f t="shared" si="59"/>
        <v>0</v>
      </c>
      <c r="L1559" s="85"/>
      <c r="M1559" s="85"/>
      <c r="N1559" s="85"/>
      <c r="O1559" s="109"/>
      <c r="P1559" s="88" t="str">
        <f>IF(D:D&gt;800000000,_xlfn.XLOOKUP(B:B,DROPLIST!G:G,DROPLIST!H:H)&amp;RIGHT(C1559,3)&amp;"-"&amp;RIGHT(D1559,5),_xlfn.XLOOKUP(B:B,DROPLIST!G:G,DROPLIST!H:H)&amp;RIGHT(C1559,3)&amp;"-"&amp;_xlfn.XLOOKUP(D:D,Tabela2[SAP Code],Tabela2[Coluna1]))</f>
        <v>-</v>
      </c>
      <c r="Q1559" s="88" t="e">
        <f>_xlfn.XLOOKUP(B:B,DROPLIST!G:G,DROPLIST!H:H) &amp; RIGHT(C1559,3) &amp; "-" &amp; RIGHT(D1559,5) &amp; "-" &amp; IFERROR(LEFT(#REF!, FIND(" ",#REF!)-1),#REF!) &amp; "-" &amp; _xlfn.XLOOKUP(L:L,DROPLIST!D:D,DROPLIST!E:E)</f>
        <v>#REF!</v>
      </c>
      <c r="R1559" s="88" t="str">
        <f>IF(N:N&lt;&gt;"APROVADO","N/A",IF(IFERROR(_xlfn.XLOOKUP(P:P,PROJETOS!A:A,PROJETOS!A:A),"INSERIR ID DE PROJETO")="INSERIR ID DE PROJETO","INSERIR ID DE PROJETO","PROJETO INSERIDO"))</f>
        <v>N/A</v>
      </c>
    </row>
    <row r="1560" spans="1:18" ht="20.100000000000001" customHeight="1" thickTop="1" thickBot="1" x14ac:dyDescent="0.3">
      <c r="A1560" s="109"/>
      <c r="B1560" s="84"/>
      <c r="C1560" s="84"/>
      <c r="D1560" s="115"/>
      <c r="E1560" s="132" cm="1">
        <f t="array" ref="E1560">_xlfn.XLOOKUP(D1560,Tabela2[[#All],[SAP Code]],Tabela2[[#All],[Supplier Name]])</f>
        <v>0</v>
      </c>
      <c r="F1560" s="85"/>
      <c r="G1560" s="120">
        <v>0</v>
      </c>
      <c r="H1560" s="86"/>
      <c r="I1560" s="86">
        <v>0</v>
      </c>
      <c r="J1560" s="87">
        <f t="shared" si="58"/>
        <v>0</v>
      </c>
      <c r="K1560" s="87">
        <f t="shared" si="59"/>
        <v>0</v>
      </c>
      <c r="L1560" s="85"/>
      <c r="M1560" s="85"/>
      <c r="N1560" s="85"/>
      <c r="O1560" s="109"/>
      <c r="P1560" s="88" t="str">
        <f>IF(D:D&gt;800000000,_xlfn.XLOOKUP(B:B,DROPLIST!G:G,DROPLIST!H:H)&amp;RIGHT(C1560,3)&amp;"-"&amp;RIGHT(D1560,5),_xlfn.XLOOKUP(B:B,DROPLIST!G:G,DROPLIST!H:H)&amp;RIGHT(C1560,3)&amp;"-"&amp;_xlfn.XLOOKUP(D:D,Tabela2[SAP Code],Tabela2[Coluna1]))</f>
        <v>-</v>
      </c>
      <c r="Q1560" s="88" t="e">
        <f>_xlfn.XLOOKUP(B:B,DROPLIST!G:G,DROPLIST!H:H) &amp; RIGHT(C1560,3) &amp; "-" &amp; RIGHT(D1560,5) &amp; "-" &amp; IFERROR(LEFT(#REF!, FIND(" ",#REF!)-1),#REF!) &amp; "-" &amp; _xlfn.XLOOKUP(L:L,DROPLIST!D:D,DROPLIST!E:E)</f>
        <v>#REF!</v>
      </c>
      <c r="R1560" s="88" t="str">
        <f>IF(N:N&lt;&gt;"APROVADO","N/A",IF(IFERROR(_xlfn.XLOOKUP(P:P,PROJETOS!A:A,PROJETOS!A:A),"INSERIR ID DE PROJETO")="INSERIR ID DE PROJETO","INSERIR ID DE PROJETO","PROJETO INSERIDO"))</f>
        <v>N/A</v>
      </c>
    </row>
    <row r="1561" spans="1:18" ht="20.100000000000001" customHeight="1" thickTop="1" thickBot="1" x14ac:dyDescent="0.3">
      <c r="A1561" s="109"/>
      <c r="B1561" s="84"/>
      <c r="C1561" s="84"/>
      <c r="D1561" s="115"/>
      <c r="E1561" s="132" cm="1">
        <f t="array" ref="E1561">_xlfn.XLOOKUP(D1561,Tabela2[[#All],[SAP Code]],Tabela2[[#All],[Supplier Name]])</f>
        <v>0</v>
      </c>
      <c r="F1561" s="85"/>
      <c r="G1561" s="120">
        <v>0</v>
      </c>
      <c r="H1561" s="86"/>
      <c r="I1561" s="86">
        <v>0</v>
      </c>
      <c r="J1561" s="87">
        <f t="shared" si="58"/>
        <v>0</v>
      </c>
      <c r="K1561" s="87">
        <f t="shared" si="59"/>
        <v>0</v>
      </c>
      <c r="L1561" s="85"/>
      <c r="M1561" s="85"/>
      <c r="N1561" s="85"/>
      <c r="O1561" s="109"/>
      <c r="P1561" s="88" t="str">
        <f>IF(D:D&gt;800000000,_xlfn.XLOOKUP(B:B,DROPLIST!G:G,DROPLIST!H:H)&amp;RIGHT(C1561,3)&amp;"-"&amp;RIGHT(D1561,5),_xlfn.XLOOKUP(B:B,DROPLIST!G:G,DROPLIST!H:H)&amp;RIGHT(C1561,3)&amp;"-"&amp;_xlfn.XLOOKUP(D:D,Tabela2[SAP Code],Tabela2[Coluna1]))</f>
        <v>-</v>
      </c>
      <c r="Q1561" s="88" t="e">
        <f>_xlfn.XLOOKUP(B:B,DROPLIST!G:G,DROPLIST!H:H) &amp; RIGHT(C1561,3) &amp; "-" &amp; RIGHT(D1561,5) &amp; "-" &amp; IFERROR(LEFT(#REF!, FIND(" ",#REF!)-1),#REF!) &amp; "-" &amp; _xlfn.XLOOKUP(L:L,DROPLIST!D:D,DROPLIST!E:E)</f>
        <v>#REF!</v>
      </c>
      <c r="R1561" s="88" t="str">
        <f>IF(N:N&lt;&gt;"APROVADO","N/A",IF(IFERROR(_xlfn.XLOOKUP(P:P,PROJETOS!A:A,PROJETOS!A:A),"INSERIR ID DE PROJETO")="INSERIR ID DE PROJETO","INSERIR ID DE PROJETO","PROJETO INSERIDO"))</f>
        <v>N/A</v>
      </c>
    </row>
    <row r="1562" spans="1:18" ht="20.100000000000001" customHeight="1" thickTop="1" thickBot="1" x14ac:dyDescent="0.3">
      <c r="A1562" s="109"/>
      <c r="B1562" s="84"/>
      <c r="C1562" s="84"/>
      <c r="D1562" s="115"/>
      <c r="E1562" s="132" cm="1">
        <f t="array" ref="E1562">_xlfn.XLOOKUP(D1562,Tabela2[[#All],[SAP Code]],Tabela2[[#All],[Supplier Name]])</f>
        <v>0</v>
      </c>
      <c r="F1562" s="85"/>
      <c r="G1562" s="120">
        <v>0</v>
      </c>
      <c r="H1562" s="86"/>
      <c r="I1562" s="86">
        <v>0</v>
      </c>
      <c r="J1562" s="87">
        <f t="shared" si="58"/>
        <v>0</v>
      </c>
      <c r="K1562" s="87">
        <f t="shared" si="59"/>
        <v>0</v>
      </c>
      <c r="L1562" s="85"/>
      <c r="M1562" s="85"/>
      <c r="N1562" s="85"/>
      <c r="O1562" s="109"/>
      <c r="P1562" s="88" t="str">
        <f>IF(D:D&gt;800000000,_xlfn.XLOOKUP(B:B,DROPLIST!G:G,DROPLIST!H:H)&amp;RIGHT(C1562,3)&amp;"-"&amp;RIGHT(D1562,5),_xlfn.XLOOKUP(B:B,DROPLIST!G:G,DROPLIST!H:H)&amp;RIGHT(C1562,3)&amp;"-"&amp;_xlfn.XLOOKUP(D:D,Tabela2[SAP Code],Tabela2[Coluna1]))</f>
        <v>-</v>
      </c>
      <c r="Q1562" s="88" t="e">
        <f>_xlfn.XLOOKUP(B:B,DROPLIST!G:G,DROPLIST!H:H) &amp; RIGHT(C1562,3) &amp; "-" &amp; RIGHT(D1562,5) &amp; "-" &amp; IFERROR(LEFT(#REF!, FIND(" ",#REF!)-1),#REF!) &amp; "-" &amp; _xlfn.XLOOKUP(L:L,DROPLIST!D:D,DROPLIST!E:E)</f>
        <v>#REF!</v>
      </c>
      <c r="R1562" s="88" t="str">
        <f>IF(N:N&lt;&gt;"APROVADO","N/A",IF(IFERROR(_xlfn.XLOOKUP(P:P,PROJETOS!A:A,PROJETOS!A:A),"INSERIR ID DE PROJETO")="INSERIR ID DE PROJETO","INSERIR ID DE PROJETO","PROJETO INSERIDO"))</f>
        <v>N/A</v>
      </c>
    </row>
    <row r="1563" spans="1:18" ht="20.100000000000001" customHeight="1" thickTop="1" thickBot="1" x14ac:dyDescent="0.3">
      <c r="A1563" s="109"/>
      <c r="B1563" s="84"/>
      <c r="C1563" s="84"/>
      <c r="D1563" s="115"/>
      <c r="E1563" s="132" cm="1">
        <f t="array" ref="E1563">_xlfn.XLOOKUP(D1563,Tabela2[[#All],[SAP Code]],Tabela2[[#All],[Supplier Name]])</f>
        <v>0</v>
      </c>
      <c r="F1563" s="85"/>
      <c r="G1563" s="120">
        <v>0</v>
      </c>
      <c r="H1563" s="86"/>
      <c r="I1563" s="86">
        <v>0</v>
      </c>
      <c r="J1563" s="87">
        <f t="shared" si="58"/>
        <v>0</v>
      </c>
      <c r="K1563" s="87">
        <f t="shared" si="59"/>
        <v>0</v>
      </c>
      <c r="L1563" s="85"/>
      <c r="M1563" s="85"/>
      <c r="N1563" s="85"/>
      <c r="O1563" s="109"/>
      <c r="P1563" s="88" t="str">
        <f>IF(D:D&gt;800000000,_xlfn.XLOOKUP(B:B,DROPLIST!G:G,DROPLIST!H:H)&amp;RIGHT(C1563,3)&amp;"-"&amp;RIGHT(D1563,5),_xlfn.XLOOKUP(B:B,DROPLIST!G:G,DROPLIST!H:H)&amp;RIGHT(C1563,3)&amp;"-"&amp;_xlfn.XLOOKUP(D:D,Tabela2[SAP Code],Tabela2[Coluna1]))</f>
        <v>-</v>
      </c>
      <c r="Q1563" s="88" t="e">
        <f>_xlfn.XLOOKUP(B:B,DROPLIST!G:G,DROPLIST!H:H) &amp; RIGHT(C1563,3) &amp; "-" &amp; RIGHT(D1563,5) &amp; "-" &amp; IFERROR(LEFT(#REF!, FIND(" ",#REF!)-1),#REF!) &amp; "-" &amp; _xlfn.XLOOKUP(L:L,DROPLIST!D:D,DROPLIST!E:E)</f>
        <v>#REF!</v>
      </c>
      <c r="R1563" s="88" t="str">
        <f>IF(N:N&lt;&gt;"APROVADO","N/A",IF(IFERROR(_xlfn.XLOOKUP(P:P,PROJETOS!A:A,PROJETOS!A:A),"INSERIR ID DE PROJETO")="INSERIR ID DE PROJETO","INSERIR ID DE PROJETO","PROJETO INSERIDO"))</f>
        <v>N/A</v>
      </c>
    </row>
    <row r="1564" spans="1:18" ht="20.100000000000001" customHeight="1" thickTop="1" thickBot="1" x14ac:dyDescent="0.3">
      <c r="A1564" s="109"/>
      <c r="B1564" s="84"/>
      <c r="C1564" s="84"/>
      <c r="D1564" s="115"/>
      <c r="E1564" s="132" cm="1">
        <f t="array" ref="E1564">_xlfn.XLOOKUP(D1564,Tabela2[[#All],[SAP Code]],Tabela2[[#All],[Supplier Name]])</f>
        <v>0</v>
      </c>
      <c r="F1564" s="85"/>
      <c r="G1564" s="120">
        <v>0</v>
      </c>
      <c r="H1564" s="86"/>
      <c r="I1564" s="86">
        <v>0</v>
      </c>
      <c r="J1564" s="87">
        <f t="shared" si="58"/>
        <v>0</v>
      </c>
      <c r="K1564" s="87">
        <f t="shared" si="59"/>
        <v>0</v>
      </c>
      <c r="L1564" s="85"/>
      <c r="M1564" s="85"/>
      <c r="N1564" s="85"/>
      <c r="O1564" s="109"/>
      <c r="P1564" s="88" t="str">
        <f>IF(D:D&gt;800000000,_xlfn.XLOOKUP(B:B,DROPLIST!G:G,DROPLIST!H:H)&amp;RIGHT(C1564,3)&amp;"-"&amp;RIGHT(D1564,5),_xlfn.XLOOKUP(B:B,DROPLIST!G:G,DROPLIST!H:H)&amp;RIGHT(C1564,3)&amp;"-"&amp;_xlfn.XLOOKUP(D:D,Tabela2[SAP Code],Tabela2[Coluna1]))</f>
        <v>-</v>
      </c>
      <c r="Q1564" s="88" t="e">
        <f>_xlfn.XLOOKUP(B:B,DROPLIST!G:G,DROPLIST!H:H) &amp; RIGHT(C1564,3) &amp; "-" &amp; RIGHT(D1564,5) &amp; "-" &amp; IFERROR(LEFT(#REF!, FIND(" ",#REF!)-1),#REF!) &amp; "-" &amp; _xlfn.XLOOKUP(L:L,DROPLIST!D:D,DROPLIST!E:E)</f>
        <v>#REF!</v>
      </c>
      <c r="R1564" s="88" t="str">
        <f>IF(N:N&lt;&gt;"APROVADO","N/A",IF(IFERROR(_xlfn.XLOOKUP(P:P,PROJETOS!A:A,PROJETOS!A:A),"INSERIR ID DE PROJETO")="INSERIR ID DE PROJETO","INSERIR ID DE PROJETO","PROJETO INSERIDO"))</f>
        <v>N/A</v>
      </c>
    </row>
    <row r="1565" spans="1:18" ht="20.100000000000001" customHeight="1" thickTop="1" thickBot="1" x14ac:dyDescent="0.3">
      <c r="A1565" s="109"/>
      <c r="B1565" s="84"/>
      <c r="C1565" s="84"/>
      <c r="D1565" s="115"/>
      <c r="E1565" s="132" cm="1">
        <f t="array" ref="E1565">_xlfn.XLOOKUP(D1565,Tabela2[[#All],[SAP Code]],Tabela2[[#All],[Supplier Name]])</f>
        <v>0</v>
      </c>
      <c r="F1565" s="85"/>
      <c r="G1565" s="120">
        <v>0</v>
      </c>
      <c r="H1565" s="86"/>
      <c r="I1565" s="86">
        <v>0</v>
      </c>
      <c r="J1565" s="87">
        <f t="shared" si="58"/>
        <v>0</v>
      </c>
      <c r="K1565" s="87">
        <f t="shared" si="59"/>
        <v>0</v>
      </c>
      <c r="L1565" s="85"/>
      <c r="M1565" s="85"/>
      <c r="N1565" s="85"/>
      <c r="O1565" s="109"/>
      <c r="P1565" s="88" t="str">
        <f>IF(D:D&gt;800000000,_xlfn.XLOOKUP(B:B,DROPLIST!G:G,DROPLIST!H:H)&amp;RIGHT(C1565,3)&amp;"-"&amp;RIGHT(D1565,5),_xlfn.XLOOKUP(B:B,DROPLIST!G:G,DROPLIST!H:H)&amp;RIGHT(C1565,3)&amp;"-"&amp;_xlfn.XLOOKUP(D:D,Tabela2[SAP Code],Tabela2[Coluna1]))</f>
        <v>-</v>
      </c>
      <c r="Q1565" s="88" t="e">
        <f>_xlfn.XLOOKUP(B:B,DROPLIST!G:G,DROPLIST!H:H) &amp; RIGHT(C1565,3) &amp; "-" &amp; RIGHT(D1565,5) &amp; "-" &amp; IFERROR(LEFT(#REF!, FIND(" ",#REF!)-1),#REF!) &amp; "-" &amp; _xlfn.XLOOKUP(L:L,DROPLIST!D:D,DROPLIST!E:E)</f>
        <v>#REF!</v>
      </c>
      <c r="R1565" s="88" t="str">
        <f>IF(N:N&lt;&gt;"APROVADO","N/A",IF(IFERROR(_xlfn.XLOOKUP(P:P,PROJETOS!A:A,PROJETOS!A:A),"INSERIR ID DE PROJETO")="INSERIR ID DE PROJETO","INSERIR ID DE PROJETO","PROJETO INSERIDO"))</f>
        <v>N/A</v>
      </c>
    </row>
    <row r="1566" spans="1:18" ht="20.100000000000001" customHeight="1" thickTop="1" thickBot="1" x14ac:dyDescent="0.3">
      <c r="A1566" s="109"/>
      <c r="B1566" s="84"/>
      <c r="C1566" s="84"/>
      <c r="D1566" s="115"/>
      <c r="E1566" s="132" cm="1">
        <f t="array" ref="E1566">_xlfn.XLOOKUP(D1566,Tabela2[[#All],[SAP Code]],Tabela2[[#All],[Supplier Name]])</f>
        <v>0</v>
      </c>
      <c r="F1566" s="85"/>
      <c r="G1566" s="120">
        <v>0</v>
      </c>
      <c r="H1566" s="86"/>
      <c r="I1566" s="86">
        <v>0</v>
      </c>
      <c r="J1566" s="87">
        <f t="shared" si="58"/>
        <v>0</v>
      </c>
      <c r="K1566" s="87">
        <f t="shared" si="59"/>
        <v>0</v>
      </c>
      <c r="L1566" s="85"/>
      <c r="M1566" s="85"/>
      <c r="N1566" s="85"/>
      <c r="O1566" s="109"/>
      <c r="P1566" s="88" t="str">
        <f>IF(D:D&gt;800000000,_xlfn.XLOOKUP(B:B,DROPLIST!G:G,DROPLIST!H:H)&amp;RIGHT(C1566,3)&amp;"-"&amp;RIGHT(D1566,5),_xlfn.XLOOKUP(B:B,DROPLIST!G:G,DROPLIST!H:H)&amp;RIGHT(C1566,3)&amp;"-"&amp;_xlfn.XLOOKUP(D:D,Tabela2[SAP Code],Tabela2[Coluna1]))</f>
        <v>-</v>
      </c>
      <c r="Q1566" s="88" t="e">
        <f>_xlfn.XLOOKUP(B:B,DROPLIST!G:G,DROPLIST!H:H) &amp; RIGHT(C1566,3) &amp; "-" &amp; RIGHT(D1566,5) &amp; "-" &amp; IFERROR(LEFT(#REF!, FIND(" ",#REF!)-1),#REF!) &amp; "-" &amp; _xlfn.XLOOKUP(L:L,DROPLIST!D:D,DROPLIST!E:E)</f>
        <v>#REF!</v>
      </c>
      <c r="R1566" s="88" t="str">
        <f>IF(N:N&lt;&gt;"APROVADO","N/A",IF(IFERROR(_xlfn.XLOOKUP(P:P,PROJETOS!A:A,PROJETOS!A:A),"INSERIR ID DE PROJETO")="INSERIR ID DE PROJETO","INSERIR ID DE PROJETO","PROJETO INSERIDO"))</f>
        <v>N/A</v>
      </c>
    </row>
    <row r="1567" spans="1:18" ht="20.100000000000001" customHeight="1" thickTop="1" thickBot="1" x14ac:dyDescent="0.3">
      <c r="A1567" s="109"/>
      <c r="B1567" s="84"/>
      <c r="C1567" s="84"/>
      <c r="D1567" s="115"/>
      <c r="E1567" s="132" cm="1">
        <f t="array" ref="E1567">_xlfn.XLOOKUP(D1567,Tabela2[[#All],[SAP Code]],Tabela2[[#All],[Supplier Name]])</f>
        <v>0</v>
      </c>
      <c r="F1567" s="85"/>
      <c r="G1567" s="120">
        <v>0</v>
      </c>
      <c r="H1567" s="86"/>
      <c r="I1567" s="86">
        <v>0</v>
      </c>
      <c r="J1567" s="87">
        <f t="shared" si="58"/>
        <v>0</v>
      </c>
      <c r="K1567" s="87">
        <f t="shared" si="59"/>
        <v>0</v>
      </c>
      <c r="L1567" s="85"/>
      <c r="M1567" s="85"/>
      <c r="N1567" s="85"/>
      <c r="O1567" s="109"/>
      <c r="P1567" s="88" t="str">
        <f>IF(D:D&gt;800000000,_xlfn.XLOOKUP(B:B,DROPLIST!G:G,DROPLIST!H:H)&amp;RIGHT(C1567,3)&amp;"-"&amp;RIGHT(D1567,5),_xlfn.XLOOKUP(B:B,DROPLIST!G:G,DROPLIST!H:H)&amp;RIGHT(C1567,3)&amp;"-"&amp;_xlfn.XLOOKUP(D:D,Tabela2[SAP Code],Tabela2[Coluna1]))</f>
        <v>-</v>
      </c>
      <c r="Q1567" s="88" t="e">
        <f>_xlfn.XLOOKUP(B:B,DROPLIST!G:G,DROPLIST!H:H) &amp; RIGHT(C1567,3) &amp; "-" &amp; RIGHT(D1567,5) &amp; "-" &amp; IFERROR(LEFT(#REF!, FIND(" ",#REF!)-1),#REF!) &amp; "-" &amp; _xlfn.XLOOKUP(L:L,DROPLIST!D:D,DROPLIST!E:E)</f>
        <v>#REF!</v>
      </c>
      <c r="R1567" s="88" t="str">
        <f>IF(N:N&lt;&gt;"APROVADO","N/A",IF(IFERROR(_xlfn.XLOOKUP(P:P,PROJETOS!A:A,PROJETOS!A:A),"INSERIR ID DE PROJETO")="INSERIR ID DE PROJETO","INSERIR ID DE PROJETO","PROJETO INSERIDO"))</f>
        <v>N/A</v>
      </c>
    </row>
    <row r="1568" spans="1:18" ht="20.100000000000001" customHeight="1" thickTop="1" thickBot="1" x14ac:dyDescent="0.3">
      <c r="A1568" s="109"/>
      <c r="B1568" s="84"/>
      <c r="C1568" s="84"/>
      <c r="D1568" s="115"/>
      <c r="E1568" s="132" cm="1">
        <f t="array" ref="E1568">_xlfn.XLOOKUP(D1568,Tabela2[[#All],[SAP Code]],Tabela2[[#All],[Supplier Name]])</f>
        <v>0</v>
      </c>
      <c r="F1568" s="85"/>
      <c r="G1568" s="120">
        <v>0</v>
      </c>
      <c r="H1568" s="86"/>
      <c r="I1568" s="86">
        <v>0</v>
      </c>
      <c r="J1568" s="87">
        <f t="shared" si="58"/>
        <v>0</v>
      </c>
      <c r="K1568" s="87">
        <f t="shared" si="59"/>
        <v>0</v>
      </c>
      <c r="L1568" s="85"/>
      <c r="M1568" s="85"/>
      <c r="N1568" s="85"/>
      <c r="O1568" s="109"/>
      <c r="P1568" s="88" t="str">
        <f>IF(D:D&gt;800000000,_xlfn.XLOOKUP(B:B,DROPLIST!G:G,DROPLIST!H:H)&amp;RIGHT(C1568,3)&amp;"-"&amp;RIGHT(D1568,5),_xlfn.XLOOKUP(B:B,DROPLIST!G:G,DROPLIST!H:H)&amp;RIGHT(C1568,3)&amp;"-"&amp;_xlfn.XLOOKUP(D:D,Tabela2[SAP Code],Tabela2[Coluna1]))</f>
        <v>-</v>
      </c>
      <c r="Q1568" s="88" t="e">
        <f>_xlfn.XLOOKUP(B:B,DROPLIST!G:G,DROPLIST!H:H) &amp; RIGHT(C1568,3) &amp; "-" &amp; RIGHT(D1568,5) &amp; "-" &amp; IFERROR(LEFT(#REF!, FIND(" ",#REF!)-1),#REF!) &amp; "-" &amp; _xlfn.XLOOKUP(L:L,DROPLIST!D:D,DROPLIST!E:E)</f>
        <v>#REF!</v>
      </c>
      <c r="R1568" s="88" t="str">
        <f>IF(N:N&lt;&gt;"APROVADO","N/A",IF(IFERROR(_xlfn.XLOOKUP(P:P,PROJETOS!A:A,PROJETOS!A:A),"INSERIR ID DE PROJETO")="INSERIR ID DE PROJETO","INSERIR ID DE PROJETO","PROJETO INSERIDO"))</f>
        <v>N/A</v>
      </c>
    </row>
    <row r="1569" spans="1:18" ht="20.100000000000001" customHeight="1" thickTop="1" thickBot="1" x14ac:dyDescent="0.3">
      <c r="A1569" s="109"/>
      <c r="B1569" s="84"/>
      <c r="C1569" s="84"/>
      <c r="D1569" s="115"/>
      <c r="E1569" s="132" cm="1">
        <f t="array" ref="E1569">_xlfn.XLOOKUP(D1569,Tabela2[[#All],[SAP Code]],Tabela2[[#All],[Supplier Name]])</f>
        <v>0</v>
      </c>
      <c r="F1569" s="85"/>
      <c r="G1569" s="120">
        <v>0</v>
      </c>
      <c r="H1569" s="86"/>
      <c r="I1569" s="86">
        <v>0</v>
      </c>
      <c r="J1569" s="87">
        <f t="shared" si="58"/>
        <v>0</v>
      </c>
      <c r="K1569" s="87">
        <f t="shared" si="59"/>
        <v>0</v>
      </c>
      <c r="L1569" s="85"/>
      <c r="M1569" s="85"/>
      <c r="N1569" s="85"/>
      <c r="O1569" s="109"/>
      <c r="P1569" s="88" t="str">
        <f>IF(D:D&gt;800000000,_xlfn.XLOOKUP(B:B,DROPLIST!G:G,DROPLIST!H:H)&amp;RIGHT(C1569,3)&amp;"-"&amp;RIGHT(D1569,5),_xlfn.XLOOKUP(B:B,DROPLIST!G:G,DROPLIST!H:H)&amp;RIGHT(C1569,3)&amp;"-"&amp;_xlfn.XLOOKUP(D:D,Tabela2[SAP Code],Tabela2[Coluna1]))</f>
        <v>-</v>
      </c>
      <c r="Q1569" s="88" t="e">
        <f>_xlfn.XLOOKUP(B:B,DROPLIST!G:G,DROPLIST!H:H) &amp; RIGHT(C1569,3) &amp; "-" &amp; RIGHT(D1569,5) &amp; "-" &amp; IFERROR(LEFT(#REF!, FIND(" ",#REF!)-1),#REF!) &amp; "-" &amp; _xlfn.XLOOKUP(L:L,DROPLIST!D:D,DROPLIST!E:E)</f>
        <v>#REF!</v>
      </c>
      <c r="R1569" s="88" t="str">
        <f>IF(N:N&lt;&gt;"APROVADO","N/A",IF(IFERROR(_xlfn.XLOOKUP(P:P,PROJETOS!A:A,PROJETOS!A:A),"INSERIR ID DE PROJETO")="INSERIR ID DE PROJETO","INSERIR ID DE PROJETO","PROJETO INSERIDO"))</f>
        <v>N/A</v>
      </c>
    </row>
    <row r="1570" spans="1:18" ht="20.100000000000001" customHeight="1" thickTop="1" thickBot="1" x14ac:dyDescent="0.3">
      <c r="A1570" s="109"/>
      <c r="B1570" s="84"/>
      <c r="C1570" s="84"/>
      <c r="D1570" s="115"/>
      <c r="E1570" s="132" cm="1">
        <f t="array" ref="E1570">_xlfn.XLOOKUP(D1570,Tabela2[[#All],[SAP Code]],Tabela2[[#All],[Supplier Name]])</f>
        <v>0</v>
      </c>
      <c r="F1570" s="85"/>
      <c r="G1570" s="120">
        <v>0</v>
      </c>
      <c r="H1570" s="86"/>
      <c r="I1570" s="86">
        <v>0</v>
      </c>
      <c r="J1570" s="87">
        <f t="shared" si="58"/>
        <v>0</v>
      </c>
      <c r="K1570" s="87">
        <f t="shared" si="59"/>
        <v>0</v>
      </c>
      <c r="L1570" s="85"/>
      <c r="M1570" s="85"/>
      <c r="N1570" s="85"/>
      <c r="O1570" s="109"/>
      <c r="P1570" s="88" t="str">
        <f>IF(D:D&gt;800000000,_xlfn.XLOOKUP(B:B,DROPLIST!G:G,DROPLIST!H:H)&amp;RIGHT(C1570,3)&amp;"-"&amp;RIGHT(D1570,5),_xlfn.XLOOKUP(B:B,DROPLIST!G:G,DROPLIST!H:H)&amp;RIGHT(C1570,3)&amp;"-"&amp;_xlfn.XLOOKUP(D:D,Tabela2[SAP Code],Tabela2[Coluna1]))</f>
        <v>-</v>
      </c>
      <c r="Q1570" s="88" t="e">
        <f>_xlfn.XLOOKUP(B:B,DROPLIST!G:G,DROPLIST!H:H) &amp; RIGHT(C1570,3) &amp; "-" &amp; RIGHT(D1570,5) &amp; "-" &amp; IFERROR(LEFT(#REF!, FIND(" ",#REF!)-1),#REF!) &amp; "-" &amp; _xlfn.XLOOKUP(L:L,DROPLIST!D:D,DROPLIST!E:E)</f>
        <v>#REF!</v>
      </c>
      <c r="R1570" s="88" t="str">
        <f>IF(N:N&lt;&gt;"APROVADO","N/A",IF(IFERROR(_xlfn.XLOOKUP(P:P,PROJETOS!A:A,PROJETOS!A:A),"INSERIR ID DE PROJETO")="INSERIR ID DE PROJETO","INSERIR ID DE PROJETO","PROJETO INSERIDO"))</f>
        <v>N/A</v>
      </c>
    </row>
    <row r="1571" spans="1:18" ht="20.100000000000001" customHeight="1" thickTop="1" thickBot="1" x14ac:dyDescent="0.3">
      <c r="A1571" s="109"/>
      <c r="B1571" s="84"/>
      <c r="C1571" s="84"/>
      <c r="D1571" s="115"/>
      <c r="E1571" s="132" cm="1">
        <f t="array" ref="E1571">_xlfn.XLOOKUP(D1571,Tabela2[[#All],[SAP Code]],Tabela2[[#All],[Supplier Name]])</f>
        <v>0</v>
      </c>
      <c r="F1571" s="85"/>
      <c r="G1571" s="120">
        <v>0</v>
      </c>
      <c r="H1571" s="86"/>
      <c r="I1571" s="86">
        <v>0</v>
      </c>
      <c r="J1571" s="87">
        <f t="shared" si="58"/>
        <v>0</v>
      </c>
      <c r="K1571" s="87">
        <f t="shared" si="59"/>
        <v>0</v>
      </c>
      <c r="L1571" s="85"/>
      <c r="M1571" s="85"/>
      <c r="N1571" s="85"/>
      <c r="O1571" s="109"/>
      <c r="P1571" s="88" t="str">
        <f>IF(D:D&gt;800000000,_xlfn.XLOOKUP(B:B,DROPLIST!G:G,DROPLIST!H:H)&amp;RIGHT(C1571,3)&amp;"-"&amp;RIGHT(D1571,5),_xlfn.XLOOKUP(B:B,DROPLIST!G:G,DROPLIST!H:H)&amp;RIGHT(C1571,3)&amp;"-"&amp;_xlfn.XLOOKUP(D:D,Tabela2[SAP Code],Tabela2[Coluna1]))</f>
        <v>-</v>
      </c>
      <c r="Q1571" s="88" t="e">
        <f>_xlfn.XLOOKUP(B:B,DROPLIST!G:G,DROPLIST!H:H) &amp; RIGHT(C1571,3) &amp; "-" &amp; RIGHT(D1571,5) &amp; "-" &amp; IFERROR(LEFT(#REF!, FIND(" ",#REF!)-1),#REF!) &amp; "-" &amp; _xlfn.XLOOKUP(L:L,DROPLIST!D:D,DROPLIST!E:E)</f>
        <v>#REF!</v>
      </c>
      <c r="R1571" s="88" t="str">
        <f>IF(N:N&lt;&gt;"APROVADO","N/A",IF(IFERROR(_xlfn.XLOOKUP(P:P,PROJETOS!A:A,PROJETOS!A:A),"INSERIR ID DE PROJETO")="INSERIR ID DE PROJETO","INSERIR ID DE PROJETO","PROJETO INSERIDO"))</f>
        <v>N/A</v>
      </c>
    </row>
    <row r="1572" spans="1:18" ht="20.100000000000001" customHeight="1" thickTop="1" thickBot="1" x14ac:dyDescent="0.3">
      <c r="A1572" s="109"/>
      <c r="B1572" s="84"/>
      <c r="C1572" s="84"/>
      <c r="D1572" s="115"/>
      <c r="E1572" s="132" cm="1">
        <f t="array" ref="E1572">_xlfn.XLOOKUP(D1572,Tabela2[[#All],[SAP Code]],Tabela2[[#All],[Supplier Name]])</f>
        <v>0</v>
      </c>
      <c r="F1572" s="85"/>
      <c r="G1572" s="120">
        <v>0</v>
      </c>
      <c r="H1572" s="86"/>
      <c r="I1572" s="86">
        <v>0</v>
      </c>
      <c r="J1572" s="87">
        <f t="shared" si="58"/>
        <v>0</v>
      </c>
      <c r="K1572" s="87">
        <f t="shared" si="59"/>
        <v>0</v>
      </c>
      <c r="L1572" s="85"/>
      <c r="M1572" s="85"/>
      <c r="N1572" s="85"/>
      <c r="O1572" s="109"/>
      <c r="P1572" s="88" t="str">
        <f>IF(D:D&gt;800000000,_xlfn.XLOOKUP(B:B,DROPLIST!G:G,DROPLIST!H:H)&amp;RIGHT(C1572,3)&amp;"-"&amp;RIGHT(D1572,5),_xlfn.XLOOKUP(B:B,DROPLIST!G:G,DROPLIST!H:H)&amp;RIGHT(C1572,3)&amp;"-"&amp;_xlfn.XLOOKUP(D:D,Tabela2[SAP Code],Tabela2[Coluna1]))</f>
        <v>-</v>
      </c>
      <c r="Q1572" s="88" t="e">
        <f>_xlfn.XLOOKUP(B:B,DROPLIST!G:G,DROPLIST!H:H) &amp; RIGHT(C1572,3) &amp; "-" &amp; RIGHT(D1572,5) &amp; "-" &amp; IFERROR(LEFT(#REF!, FIND(" ",#REF!)-1),#REF!) &amp; "-" &amp; _xlfn.XLOOKUP(L:L,DROPLIST!D:D,DROPLIST!E:E)</f>
        <v>#REF!</v>
      </c>
      <c r="R1572" s="88" t="str">
        <f>IF(N:N&lt;&gt;"APROVADO","N/A",IF(IFERROR(_xlfn.XLOOKUP(P:P,PROJETOS!A:A,PROJETOS!A:A),"INSERIR ID DE PROJETO")="INSERIR ID DE PROJETO","INSERIR ID DE PROJETO","PROJETO INSERIDO"))</f>
        <v>N/A</v>
      </c>
    </row>
    <row r="1573" spans="1:18" ht="20.100000000000001" customHeight="1" thickTop="1" thickBot="1" x14ac:dyDescent="0.3">
      <c r="A1573" s="109"/>
      <c r="B1573" s="84"/>
      <c r="C1573" s="84"/>
      <c r="D1573" s="115"/>
      <c r="E1573" s="132" cm="1">
        <f t="array" ref="E1573">_xlfn.XLOOKUP(D1573,Tabela2[[#All],[SAP Code]],Tabela2[[#All],[Supplier Name]])</f>
        <v>0</v>
      </c>
      <c r="F1573" s="85"/>
      <c r="G1573" s="120">
        <v>0</v>
      </c>
      <c r="H1573" s="86"/>
      <c r="I1573" s="86">
        <v>0</v>
      </c>
      <c r="J1573" s="87">
        <f t="shared" si="58"/>
        <v>0</v>
      </c>
      <c r="K1573" s="87">
        <f t="shared" si="59"/>
        <v>0</v>
      </c>
      <c r="L1573" s="85"/>
      <c r="M1573" s="85"/>
      <c r="N1573" s="85"/>
      <c r="O1573" s="109"/>
      <c r="P1573" s="88" t="str">
        <f>IF(D:D&gt;800000000,_xlfn.XLOOKUP(B:B,DROPLIST!G:G,DROPLIST!H:H)&amp;RIGHT(C1573,3)&amp;"-"&amp;RIGHT(D1573,5),_xlfn.XLOOKUP(B:B,DROPLIST!G:G,DROPLIST!H:H)&amp;RIGHT(C1573,3)&amp;"-"&amp;_xlfn.XLOOKUP(D:D,Tabela2[SAP Code],Tabela2[Coluna1]))</f>
        <v>-</v>
      </c>
      <c r="Q1573" s="88" t="e">
        <f>_xlfn.XLOOKUP(B:B,DROPLIST!G:G,DROPLIST!H:H) &amp; RIGHT(C1573,3) &amp; "-" &amp; RIGHT(D1573,5) &amp; "-" &amp; IFERROR(LEFT(#REF!, FIND(" ",#REF!)-1),#REF!) &amp; "-" &amp; _xlfn.XLOOKUP(L:L,DROPLIST!D:D,DROPLIST!E:E)</f>
        <v>#REF!</v>
      </c>
      <c r="R1573" s="88" t="str">
        <f>IF(N:N&lt;&gt;"APROVADO","N/A",IF(IFERROR(_xlfn.XLOOKUP(P:P,PROJETOS!A:A,PROJETOS!A:A),"INSERIR ID DE PROJETO")="INSERIR ID DE PROJETO","INSERIR ID DE PROJETO","PROJETO INSERIDO"))</f>
        <v>N/A</v>
      </c>
    </row>
    <row r="1574" spans="1:18" ht="20.100000000000001" customHeight="1" thickTop="1" thickBot="1" x14ac:dyDescent="0.3">
      <c r="A1574" s="109"/>
      <c r="B1574" s="84"/>
      <c r="C1574" s="84"/>
      <c r="D1574" s="115"/>
      <c r="E1574" s="132" cm="1">
        <f t="array" ref="E1574">_xlfn.XLOOKUP(D1574,Tabela2[[#All],[SAP Code]],Tabela2[[#All],[Supplier Name]])</f>
        <v>0</v>
      </c>
      <c r="F1574" s="85"/>
      <c r="G1574" s="120">
        <v>0</v>
      </c>
      <c r="H1574" s="86"/>
      <c r="I1574" s="86">
        <v>0</v>
      </c>
      <c r="J1574" s="87">
        <f t="shared" si="58"/>
        <v>0</v>
      </c>
      <c r="K1574" s="87">
        <f t="shared" si="59"/>
        <v>0</v>
      </c>
      <c r="L1574" s="85"/>
      <c r="M1574" s="85"/>
      <c r="N1574" s="85"/>
      <c r="O1574" s="109"/>
      <c r="P1574" s="88" t="str">
        <f>IF(D:D&gt;800000000,_xlfn.XLOOKUP(B:B,DROPLIST!G:G,DROPLIST!H:H)&amp;RIGHT(C1574,3)&amp;"-"&amp;RIGHT(D1574,5),_xlfn.XLOOKUP(B:B,DROPLIST!G:G,DROPLIST!H:H)&amp;RIGHT(C1574,3)&amp;"-"&amp;_xlfn.XLOOKUP(D:D,Tabela2[SAP Code],Tabela2[Coluna1]))</f>
        <v>-</v>
      </c>
      <c r="Q1574" s="88" t="e">
        <f>_xlfn.XLOOKUP(B:B,DROPLIST!G:G,DROPLIST!H:H) &amp; RIGHT(C1574,3) &amp; "-" &amp; RIGHT(D1574,5) &amp; "-" &amp; IFERROR(LEFT(#REF!, FIND(" ",#REF!)-1),#REF!) &amp; "-" &amp; _xlfn.XLOOKUP(L:L,DROPLIST!D:D,DROPLIST!E:E)</f>
        <v>#REF!</v>
      </c>
      <c r="R1574" s="88" t="str">
        <f>IF(N:N&lt;&gt;"APROVADO","N/A",IF(IFERROR(_xlfn.XLOOKUP(P:P,PROJETOS!A:A,PROJETOS!A:A),"INSERIR ID DE PROJETO")="INSERIR ID DE PROJETO","INSERIR ID DE PROJETO","PROJETO INSERIDO"))</f>
        <v>N/A</v>
      </c>
    </row>
    <row r="1575" spans="1:18" ht="20.100000000000001" customHeight="1" thickTop="1" thickBot="1" x14ac:dyDescent="0.3">
      <c r="A1575" s="109"/>
      <c r="B1575" s="84"/>
      <c r="C1575" s="84"/>
      <c r="D1575" s="115"/>
      <c r="E1575" s="132" cm="1">
        <f t="array" ref="E1575">_xlfn.XLOOKUP(D1575,Tabela2[[#All],[SAP Code]],Tabela2[[#All],[Supplier Name]])</f>
        <v>0</v>
      </c>
      <c r="F1575" s="85"/>
      <c r="G1575" s="120">
        <v>0</v>
      </c>
      <c r="H1575" s="86"/>
      <c r="I1575" s="86">
        <v>0</v>
      </c>
      <c r="J1575" s="87">
        <f t="shared" si="58"/>
        <v>0</v>
      </c>
      <c r="K1575" s="87">
        <f t="shared" si="59"/>
        <v>0</v>
      </c>
      <c r="L1575" s="85"/>
      <c r="M1575" s="85"/>
      <c r="N1575" s="85"/>
      <c r="O1575" s="109"/>
      <c r="P1575" s="88" t="str">
        <f>IF(D:D&gt;800000000,_xlfn.XLOOKUP(B:B,DROPLIST!G:G,DROPLIST!H:H)&amp;RIGHT(C1575,3)&amp;"-"&amp;RIGHT(D1575,5),_xlfn.XLOOKUP(B:B,DROPLIST!G:G,DROPLIST!H:H)&amp;RIGHT(C1575,3)&amp;"-"&amp;_xlfn.XLOOKUP(D:D,Tabela2[SAP Code],Tabela2[Coluna1]))</f>
        <v>-</v>
      </c>
      <c r="Q1575" s="88" t="e">
        <f>_xlfn.XLOOKUP(B:B,DROPLIST!G:G,DROPLIST!H:H) &amp; RIGHT(C1575,3) &amp; "-" &amp; RIGHT(D1575,5) &amp; "-" &amp; IFERROR(LEFT(#REF!, FIND(" ",#REF!)-1),#REF!) &amp; "-" &amp; _xlfn.XLOOKUP(L:L,DROPLIST!D:D,DROPLIST!E:E)</f>
        <v>#REF!</v>
      </c>
      <c r="R1575" s="88" t="str">
        <f>IF(N:N&lt;&gt;"APROVADO","N/A",IF(IFERROR(_xlfn.XLOOKUP(P:P,PROJETOS!A:A,PROJETOS!A:A),"INSERIR ID DE PROJETO")="INSERIR ID DE PROJETO","INSERIR ID DE PROJETO","PROJETO INSERIDO"))</f>
        <v>N/A</v>
      </c>
    </row>
    <row r="1576" spans="1:18" ht="20.100000000000001" customHeight="1" thickTop="1" thickBot="1" x14ac:dyDescent="0.3">
      <c r="A1576" s="109"/>
      <c r="B1576" s="84"/>
      <c r="C1576" s="84"/>
      <c r="D1576" s="115"/>
      <c r="E1576" s="132" cm="1">
        <f t="array" ref="E1576">_xlfn.XLOOKUP(D1576,Tabela2[[#All],[SAP Code]],Tabela2[[#All],[Supplier Name]])</f>
        <v>0</v>
      </c>
      <c r="F1576" s="85"/>
      <c r="G1576" s="120">
        <v>0</v>
      </c>
      <c r="H1576" s="86"/>
      <c r="I1576" s="86">
        <v>0</v>
      </c>
      <c r="J1576" s="87">
        <f t="shared" si="58"/>
        <v>0</v>
      </c>
      <c r="K1576" s="87">
        <f t="shared" si="59"/>
        <v>0</v>
      </c>
      <c r="L1576" s="85"/>
      <c r="M1576" s="85"/>
      <c r="N1576" s="85"/>
      <c r="O1576" s="109"/>
      <c r="P1576" s="88" t="str">
        <f>IF(D:D&gt;800000000,_xlfn.XLOOKUP(B:B,DROPLIST!G:G,DROPLIST!H:H)&amp;RIGHT(C1576,3)&amp;"-"&amp;RIGHT(D1576,5),_xlfn.XLOOKUP(B:B,DROPLIST!G:G,DROPLIST!H:H)&amp;RIGHT(C1576,3)&amp;"-"&amp;_xlfn.XLOOKUP(D:D,Tabela2[SAP Code],Tabela2[Coluna1]))</f>
        <v>-</v>
      </c>
      <c r="Q1576" s="88" t="e">
        <f>_xlfn.XLOOKUP(B:B,DROPLIST!G:G,DROPLIST!H:H) &amp; RIGHT(C1576,3) &amp; "-" &amp; RIGHT(D1576,5) &amp; "-" &amp; IFERROR(LEFT(#REF!, FIND(" ",#REF!)-1),#REF!) &amp; "-" &amp; _xlfn.XLOOKUP(L:L,DROPLIST!D:D,DROPLIST!E:E)</f>
        <v>#REF!</v>
      </c>
      <c r="R1576" s="88" t="str">
        <f>IF(N:N&lt;&gt;"APROVADO","N/A",IF(IFERROR(_xlfn.XLOOKUP(P:P,PROJETOS!A:A,PROJETOS!A:A),"INSERIR ID DE PROJETO")="INSERIR ID DE PROJETO","INSERIR ID DE PROJETO","PROJETO INSERIDO"))</f>
        <v>N/A</v>
      </c>
    </row>
    <row r="1577" spans="1:18" ht="20.100000000000001" customHeight="1" thickTop="1" thickBot="1" x14ac:dyDescent="0.3">
      <c r="A1577" s="109"/>
      <c r="B1577" s="84"/>
      <c r="C1577" s="84"/>
      <c r="D1577" s="115"/>
      <c r="E1577" s="132" cm="1">
        <f t="array" ref="E1577">_xlfn.XLOOKUP(D1577,Tabela2[[#All],[SAP Code]],Tabela2[[#All],[Supplier Name]])</f>
        <v>0</v>
      </c>
      <c r="F1577" s="85"/>
      <c r="G1577" s="120">
        <v>0</v>
      </c>
      <c r="H1577" s="86"/>
      <c r="I1577" s="86">
        <v>0</v>
      </c>
      <c r="J1577" s="87">
        <f t="shared" si="58"/>
        <v>0</v>
      </c>
      <c r="K1577" s="87">
        <f t="shared" si="59"/>
        <v>0</v>
      </c>
      <c r="L1577" s="85"/>
      <c r="M1577" s="85"/>
      <c r="N1577" s="85"/>
      <c r="O1577" s="109"/>
      <c r="P1577" s="88" t="str">
        <f>IF(D:D&gt;800000000,_xlfn.XLOOKUP(B:B,DROPLIST!G:G,DROPLIST!H:H)&amp;RIGHT(C1577,3)&amp;"-"&amp;RIGHT(D1577,5),_xlfn.XLOOKUP(B:B,DROPLIST!G:G,DROPLIST!H:H)&amp;RIGHT(C1577,3)&amp;"-"&amp;_xlfn.XLOOKUP(D:D,Tabela2[SAP Code],Tabela2[Coluna1]))</f>
        <v>-</v>
      </c>
      <c r="Q1577" s="88" t="e">
        <f>_xlfn.XLOOKUP(B:B,DROPLIST!G:G,DROPLIST!H:H) &amp; RIGHT(C1577,3) &amp; "-" &amp; RIGHT(D1577,5) &amp; "-" &amp; IFERROR(LEFT(#REF!, FIND(" ",#REF!)-1),#REF!) &amp; "-" &amp; _xlfn.XLOOKUP(L:L,DROPLIST!D:D,DROPLIST!E:E)</f>
        <v>#REF!</v>
      </c>
      <c r="R1577" s="88" t="str">
        <f>IF(N:N&lt;&gt;"APROVADO","N/A",IF(IFERROR(_xlfn.XLOOKUP(P:P,PROJETOS!A:A,PROJETOS!A:A),"INSERIR ID DE PROJETO")="INSERIR ID DE PROJETO","INSERIR ID DE PROJETO","PROJETO INSERIDO"))</f>
        <v>N/A</v>
      </c>
    </row>
    <row r="1578" spans="1:18" ht="20.100000000000001" customHeight="1" thickTop="1" thickBot="1" x14ac:dyDescent="0.3">
      <c r="A1578" s="109"/>
      <c r="B1578" s="84"/>
      <c r="C1578" s="84"/>
      <c r="D1578" s="115"/>
      <c r="E1578" s="132" cm="1">
        <f t="array" ref="E1578">_xlfn.XLOOKUP(D1578,Tabela2[[#All],[SAP Code]],Tabela2[[#All],[Supplier Name]])</f>
        <v>0</v>
      </c>
      <c r="F1578" s="85"/>
      <c r="G1578" s="120">
        <v>0</v>
      </c>
      <c r="H1578" s="86"/>
      <c r="I1578" s="86">
        <v>0</v>
      </c>
      <c r="J1578" s="87">
        <f t="shared" si="58"/>
        <v>0</v>
      </c>
      <c r="K1578" s="87">
        <f t="shared" si="59"/>
        <v>0</v>
      </c>
      <c r="L1578" s="85"/>
      <c r="M1578" s="85"/>
      <c r="N1578" s="85"/>
      <c r="O1578" s="109"/>
      <c r="P1578" s="88" t="str">
        <f>IF(D:D&gt;800000000,_xlfn.XLOOKUP(B:B,DROPLIST!G:G,DROPLIST!H:H)&amp;RIGHT(C1578,3)&amp;"-"&amp;RIGHT(D1578,5),_xlfn.XLOOKUP(B:B,DROPLIST!G:G,DROPLIST!H:H)&amp;RIGHT(C1578,3)&amp;"-"&amp;_xlfn.XLOOKUP(D:D,Tabela2[SAP Code],Tabela2[Coluna1]))</f>
        <v>-</v>
      </c>
      <c r="Q1578" s="88" t="e">
        <f>_xlfn.XLOOKUP(B:B,DROPLIST!G:G,DROPLIST!H:H) &amp; RIGHT(C1578,3) &amp; "-" &amp; RIGHT(D1578,5) &amp; "-" &amp; IFERROR(LEFT(#REF!, FIND(" ",#REF!)-1),#REF!) &amp; "-" &amp; _xlfn.XLOOKUP(L:L,DROPLIST!D:D,DROPLIST!E:E)</f>
        <v>#REF!</v>
      </c>
      <c r="R1578" s="88" t="str">
        <f>IF(N:N&lt;&gt;"APROVADO","N/A",IF(IFERROR(_xlfn.XLOOKUP(P:P,PROJETOS!A:A,PROJETOS!A:A),"INSERIR ID DE PROJETO")="INSERIR ID DE PROJETO","INSERIR ID DE PROJETO","PROJETO INSERIDO"))</f>
        <v>N/A</v>
      </c>
    </row>
    <row r="1579" spans="1:18" ht="20.100000000000001" customHeight="1" thickTop="1" thickBot="1" x14ac:dyDescent="0.3">
      <c r="A1579" s="109"/>
      <c r="B1579" s="84"/>
      <c r="C1579" s="84"/>
      <c r="D1579" s="115"/>
      <c r="E1579" s="132" cm="1">
        <f t="array" ref="E1579">_xlfn.XLOOKUP(D1579,Tabela2[[#All],[SAP Code]],Tabela2[[#All],[Supplier Name]])</f>
        <v>0</v>
      </c>
      <c r="F1579" s="85"/>
      <c r="G1579" s="120">
        <v>0</v>
      </c>
      <c r="H1579" s="86"/>
      <c r="I1579" s="86">
        <v>0</v>
      </c>
      <c r="J1579" s="87">
        <f t="shared" si="58"/>
        <v>0</v>
      </c>
      <c r="K1579" s="87">
        <f t="shared" si="59"/>
        <v>0</v>
      </c>
      <c r="L1579" s="85"/>
      <c r="M1579" s="85"/>
      <c r="N1579" s="85"/>
      <c r="O1579" s="109"/>
      <c r="P1579" s="88" t="str">
        <f>IF(D:D&gt;800000000,_xlfn.XLOOKUP(B:B,DROPLIST!G:G,DROPLIST!H:H)&amp;RIGHT(C1579,3)&amp;"-"&amp;RIGHT(D1579,5),_xlfn.XLOOKUP(B:B,DROPLIST!G:G,DROPLIST!H:H)&amp;RIGHT(C1579,3)&amp;"-"&amp;_xlfn.XLOOKUP(D:D,Tabela2[SAP Code],Tabela2[Coluna1]))</f>
        <v>-</v>
      </c>
      <c r="Q1579" s="88" t="e">
        <f>_xlfn.XLOOKUP(B:B,DROPLIST!G:G,DROPLIST!H:H) &amp; RIGHT(C1579,3) &amp; "-" &amp; RIGHT(D1579,5) &amp; "-" &amp; IFERROR(LEFT(#REF!, FIND(" ",#REF!)-1),#REF!) &amp; "-" &amp; _xlfn.XLOOKUP(L:L,DROPLIST!D:D,DROPLIST!E:E)</f>
        <v>#REF!</v>
      </c>
      <c r="R1579" s="88" t="str">
        <f>IF(N:N&lt;&gt;"APROVADO","N/A",IF(IFERROR(_xlfn.XLOOKUP(P:P,PROJETOS!A:A,PROJETOS!A:A),"INSERIR ID DE PROJETO")="INSERIR ID DE PROJETO","INSERIR ID DE PROJETO","PROJETO INSERIDO"))</f>
        <v>N/A</v>
      </c>
    </row>
    <row r="1580" spans="1:18" ht="20.100000000000001" customHeight="1" thickTop="1" thickBot="1" x14ac:dyDescent="0.3">
      <c r="A1580" s="109"/>
      <c r="B1580" s="84"/>
      <c r="C1580" s="84"/>
      <c r="D1580" s="115"/>
      <c r="E1580" s="132" cm="1">
        <f t="array" ref="E1580">_xlfn.XLOOKUP(D1580,Tabela2[[#All],[SAP Code]],Tabela2[[#All],[Supplier Name]])</f>
        <v>0</v>
      </c>
      <c r="F1580" s="85"/>
      <c r="G1580" s="120">
        <v>0</v>
      </c>
      <c r="H1580" s="86"/>
      <c r="I1580" s="86">
        <v>0</v>
      </c>
      <c r="J1580" s="87">
        <f t="shared" si="58"/>
        <v>0</v>
      </c>
      <c r="K1580" s="87">
        <f t="shared" si="59"/>
        <v>0</v>
      </c>
      <c r="L1580" s="85"/>
      <c r="M1580" s="85"/>
      <c r="N1580" s="85"/>
      <c r="O1580" s="109"/>
      <c r="P1580" s="88" t="str">
        <f>IF(D:D&gt;800000000,_xlfn.XLOOKUP(B:B,DROPLIST!G:G,DROPLIST!H:H)&amp;RIGHT(C1580,3)&amp;"-"&amp;RIGHT(D1580,5),_xlfn.XLOOKUP(B:B,DROPLIST!G:G,DROPLIST!H:H)&amp;RIGHT(C1580,3)&amp;"-"&amp;_xlfn.XLOOKUP(D:D,Tabela2[SAP Code],Tabela2[Coluna1]))</f>
        <v>-</v>
      </c>
      <c r="Q1580" s="88" t="e">
        <f>_xlfn.XLOOKUP(B:B,DROPLIST!G:G,DROPLIST!H:H) &amp; RIGHT(C1580,3) &amp; "-" &amp; RIGHT(D1580,5) &amp; "-" &amp; IFERROR(LEFT(#REF!, FIND(" ",#REF!)-1),#REF!) &amp; "-" &amp; _xlfn.XLOOKUP(L:L,DROPLIST!D:D,DROPLIST!E:E)</f>
        <v>#REF!</v>
      </c>
      <c r="R1580" s="88" t="str">
        <f>IF(N:N&lt;&gt;"APROVADO","N/A",IF(IFERROR(_xlfn.XLOOKUP(P:P,PROJETOS!A:A,PROJETOS!A:A),"INSERIR ID DE PROJETO")="INSERIR ID DE PROJETO","INSERIR ID DE PROJETO","PROJETO INSERIDO"))</f>
        <v>N/A</v>
      </c>
    </row>
    <row r="1581" spans="1:18" ht="20.100000000000001" customHeight="1" thickTop="1" thickBot="1" x14ac:dyDescent="0.3">
      <c r="A1581" s="109"/>
      <c r="B1581" s="84"/>
      <c r="C1581" s="84"/>
      <c r="D1581" s="115"/>
      <c r="E1581" s="132" cm="1">
        <f t="array" ref="E1581">_xlfn.XLOOKUP(D1581,Tabela2[[#All],[SAP Code]],Tabela2[[#All],[Supplier Name]])</f>
        <v>0</v>
      </c>
      <c r="F1581" s="85"/>
      <c r="G1581" s="120">
        <v>0</v>
      </c>
      <c r="H1581" s="86"/>
      <c r="I1581" s="86">
        <v>0</v>
      </c>
      <c r="J1581" s="87">
        <f t="shared" si="58"/>
        <v>0</v>
      </c>
      <c r="K1581" s="87">
        <f t="shared" si="59"/>
        <v>0</v>
      </c>
      <c r="L1581" s="85"/>
      <c r="M1581" s="85"/>
      <c r="N1581" s="85"/>
      <c r="O1581" s="109"/>
      <c r="P1581" s="88" t="str">
        <f>IF(D:D&gt;800000000,_xlfn.XLOOKUP(B:B,DROPLIST!G:G,DROPLIST!H:H)&amp;RIGHT(C1581,3)&amp;"-"&amp;RIGHT(D1581,5),_xlfn.XLOOKUP(B:B,DROPLIST!G:G,DROPLIST!H:H)&amp;RIGHT(C1581,3)&amp;"-"&amp;_xlfn.XLOOKUP(D:D,Tabela2[SAP Code],Tabela2[Coluna1]))</f>
        <v>-</v>
      </c>
      <c r="Q1581" s="88" t="e">
        <f>_xlfn.XLOOKUP(B:B,DROPLIST!G:G,DROPLIST!H:H) &amp; RIGHT(C1581,3) &amp; "-" &amp; RIGHT(D1581,5) &amp; "-" &amp; IFERROR(LEFT(#REF!, FIND(" ",#REF!)-1),#REF!) &amp; "-" &amp; _xlfn.XLOOKUP(L:L,DROPLIST!D:D,DROPLIST!E:E)</f>
        <v>#REF!</v>
      </c>
      <c r="R1581" s="88" t="str">
        <f>IF(N:N&lt;&gt;"APROVADO","N/A",IF(IFERROR(_xlfn.XLOOKUP(P:P,PROJETOS!A:A,PROJETOS!A:A),"INSERIR ID DE PROJETO")="INSERIR ID DE PROJETO","INSERIR ID DE PROJETO","PROJETO INSERIDO"))</f>
        <v>N/A</v>
      </c>
    </row>
    <row r="1582" spans="1:18" ht="20.100000000000001" customHeight="1" thickTop="1" thickBot="1" x14ac:dyDescent="0.3">
      <c r="A1582" s="109"/>
      <c r="B1582" s="84"/>
      <c r="C1582" s="84"/>
      <c r="D1582" s="115"/>
      <c r="E1582" s="132" cm="1">
        <f t="array" ref="E1582">_xlfn.XLOOKUP(D1582,Tabela2[[#All],[SAP Code]],Tabela2[[#All],[Supplier Name]])</f>
        <v>0</v>
      </c>
      <c r="F1582" s="85"/>
      <c r="G1582" s="120">
        <v>0</v>
      </c>
      <c r="H1582" s="86"/>
      <c r="I1582" s="86">
        <v>0</v>
      </c>
      <c r="J1582" s="87">
        <f t="shared" si="58"/>
        <v>0</v>
      </c>
      <c r="K1582" s="87">
        <f t="shared" si="59"/>
        <v>0</v>
      </c>
      <c r="L1582" s="85"/>
      <c r="M1582" s="85"/>
      <c r="N1582" s="85"/>
      <c r="O1582" s="109"/>
      <c r="P1582" s="88" t="str">
        <f>IF(D:D&gt;800000000,_xlfn.XLOOKUP(B:B,DROPLIST!G:G,DROPLIST!H:H)&amp;RIGHT(C1582,3)&amp;"-"&amp;RIGHT(D1582,5),_xlfn.XLOOKUP(B:B,DROPLIST!G:G,DROPLIST!H:H)&amp;RIGHT(C1582,3)&amp;"-"&amp;_xlfn.XLOOKUP(D:D,Tabela2[SAP Code],Tabela2[Coluna1]))</f>
        <v>-</v>
      </c>
      <c r="Q1582" s="88" t="e">
        <f>_xlfn.XLOOKUP(B:B,DROPLIST!G:G,DROPLIST!H:H) &amp; RIGHT(C1582,3) &amp; "-" &amp; RIGHT(D1582,5) &amp; "-" &amp; IFERROR(LEFT(#REF!, FIND(" ",#REF!)-1),#REF!) &amp; "-" &amp; _xlfn.XLOOKUP(L:L,DROPLIST!D:D,DROPLIST!E:E)</f>
        <v>#REF!</v>
      </c>
      <c r="R1582" s="88" t="str">
        <f>IF(N:N&lt;&gt;"APROVADO","N/A",IF(IFERROR(_xlfn.XLOOKUP(P:P,PROJETOS!A:A,PROJETOS!A:A),"INSERIR ID DE PROJETO")="INSERIR ID DE PROJETO","INSERIR ID DE PROJETO","PROJETO INSERIDO"))</f>
        <v>N/A</v>
      </c>
    </row>
    <row r="1583" spans="1:18" ht="20.100000000000001" customHeight="1" thickTop="1" thickBot="1" x14ac:dyDescent="0.3">
      <c r="A1583" s="109"/>
      <c r="B1583" s="84"/>
      <c r="C1583" s="84"/>
      <c r="D1583" s="115"/>
      <c r="E1583" s="132" cm="1">
        <f t="array" ref="E1583">_xlfn.XLOOKUP(D1583,Tabela2[[#All],[SAP Code]],Tabela2[[#All],[Supplier Name]])</f>
        <v>0</v>
      </c>
      <c r="F1583" s="85"/>
      <c r="G1583" s="120">
        <v>0</v>
      </c>
      <c r="H1583" s="86"/>
      <c r="I1583" s="86">
        <v>0</v>
      </c>
      <c r="J1583" s="87">
        <f t="shared" si="58"/>
        <v>0</v>
      </c>
      <c r="K1583" s="87">
        <f t="shared" si="59"/>
        <v>0</v>
      </c>
      <c r="L1583" s="85"/>
      <c r="M1583" s="85"/>
      <c r="N1583" s="85"/>
      <c r="O1583" s="109"/>
      <c r="P1583" s="88" t="str">
        <f>IF(D:D&gt;800000000,_xlfn.XLOOKUP(B:B,DROPLIST!G:G,DROPLIST!H:H)&amp;RIGHT(C1583,3)&amp;"-"&amp;RIGHT(D1583,5),_xlfn.XLOOKUP(B:B,DROPLIST!G:G,DROPLIST!H:H)&amp;RIGHT(C1583,3)&amp;"-"&amp;_xlfn.XLOOKUP(D:D,Tabela2[SAP Code],Tabela2[Coluna1]))</f>
        <v>-</v>
      </c>
      <c r="Q1583" s="88" t="e">
        <f>_xlfn.XLOOKUP(B:B,DROPLIST!G:G,DROPLIST!H:H) &amp; RIGHT(C1583,3) &amp; "-" &amp; RIGHT(D1583,5) &amp; "-" &amp; IFERROR(LEFT(#REF!, FIND(" ",#REF!)-1),#REF!) &amp; "-" &amp; _xlfn.XLOOKUP(L:L,DROPLIST!D:D,DROPLIST!E:E)</f>
        <v>#REF!</v>
      </c>
      <c r="R1583" s="88" t="str">
        <f>IF(N:N&lt;&gt;"APROVADO","N/A",IF(IFERROR(_xlfn.XLOOKUP(P:P,PROJETOS!A:A,PROJETOS!A:A),"INSERIR ID DE PROJETO")="INSERIR ID DE PROJETO","INSERIR ID DE PROJETO","PROJETO INSERIDO"))</f>
        <v>N/A</v>
      </c>
    </row>
    <row r="1584" spans="1:18" ht="20.100000000000001" customHeight="1" thickTop="1" thickBot="1" x14ac:dyDescent="0.3">
      <c r="A1584" s="109"/>
      <c r="B1584" s="84"/>
      <c r="C1584" s="84"/>
      <c r="D1584" s="115"/>
      <c r="E1584" s="132" cm="1">
        <f t="array" ref="E1584">_xlfn.XLOOKUP(D1584,Tabela2[[#All],[SAP Code]],Tabela2[[#All],[Supplier Name]])</f>
        <v>0</v>
      </c>
      <c r="F1584" s="85"/>
      <c r="G1584" s="120">
        <v>0</v>
      </c>
      <c r="H1584" s="86"/>
      <c r="I1584" s="86">
        <v>0</v>
      </c>
      <c r="J1584" s="87">
        <f t="shared" si="58"/>
        <v>0</v>
      </c>
      <c r="K1584" s="87">
        <f t="shared" si="59"/>
        <v>0</v>
      </c>
      <c r="L1584" s="85"/>
      <c r="M1584" s="85"/>
      <c r="N1584" s="85"/>
      <c r="O1584" s="109"/>
      <c r="P1584" s="88" t="str">
        <f>IF(D:D&gt;800000000,_xlfn.XLOOKUP(B:B,DROPLIST!G:G,DROPLIST!H:H)&amp;RIGHT(C1584,3)&amp;"-"&amp;RIGHT(D1584,5),_xlfn.XLOOKUP(B:B,DROPLIST!G:G,DROPLIST!H:H)&amp;RIGHT(C1584,3)&amp;"-"&amp;_xlfn.XLOOKUP(D:D,Tabela2[SAP Code],Tabela2[Coluna1]))</f>
        <v>-</v>
      </c>
      <c r="Q1584" s="88" t="e">
        <f>_xlfn.XLOOKUP(B:B,DROPLIST!G:G,DROPLIST!H:H) &amp; RIGHT(C1584,3) &amp; "-" &amp; RIGHT(D1584,5) &amp; "-" &amp; IFERROR(LEFT(#REF!, FIND(" ",#REF!)-1),#REF!) &amp; "-" &amp; _xlfn.XLOOKUP(L:L,DROPLIST!D:D,DROPLIST!E:E)</f>
        <v>#REF!</v>
      </c>
      <c r="R1584" s="88" t="str">
        <f>IF(N:N&lt;&gt;"APROVADO","N/A",IF(IFERROR(_xlfn.XLOOKUP(P:P,PROJETOS!A:A,PROJETOS!A:A),"INSERIR ID DE PROJETO")="INSERIR ID DE PROJETO","INSERIR ID DE PROJETO","PROJETO INSERIDO"))</f>
        <v>N/A</v>
      </c>
    </row>
    <row r="1585" spans="1:18" ht="20.100000000000001" customHeight="1" thickTop="1" thickBot="1" x14ac:dyDescent="0.3">
      <c r="A1585" s="109"/>
      <c r="B1585" s="84"/>
      <c r="C1585" s="84"/>
      <c r="D1585" s="115"/>
      <c r="E1585" s="132" cm="1">
        <f t="array" ref="E1585">_xlfn.XLOOKUP(D1585,Tabela2[[#All],[SAP Code]],Tabela2[[#All],[Supplier Name]])</f>
        <v>0</v>
      </c>
      <c r="F1585" s="85"/>
      <c r="G1585" s="120">
        <v>0</v>
      </c>
      <c r="H1585" s="86"/>
      <c r="I1585" s="86">
        <v>0</v>
      </c>
      <c r="J1585" s="87">
        <f t="shared" si="58"/>
        <v>0</v>
      </c>
      <c r="K1585" s="87">
        <f t="shared" si="59"/>
        <v>0</v>
      </c>
      <c r="L1585" s="85"/>
      <c r="M1585" s="85"/>
      <c r="N1585" s="85"/>
      <c r="O1585" s="109"/>
      <c r="P1585" s="88" t="str">
        <f>IF(D:D&gt;800000000,_xlfn.XLOOKUP(B:B,DROPLIST!G:G,DROPLIST!H:H)&amp;RIGHT(C1585,3)&amp;"-"&amp;RIGHT(D1585,5),_xlfn.XLOOKUP(B:B,DROPLIST!G:G,DROPLIST!H:H)&amp;RIGHT(C1585,3)&amp;"-"&amp;_xlfn.XLOOKUP(D:D,Tabela2[SAP Code],Tabela2[Coluna1]))</f>
        <v>-</v>
      </c>
      <c r="Q1585" s="88" t="e">
        <f>_xlfn.XLOOKUP(B:B,DROPLIST!G:G,DROPLIST!H:H) &amp; RIGHT(C1585,3) &amp; "-" &amp; RIGHT(D1585,5) &amp; "-" &amp; IFERROR(LEFT(#REF!, FIND(" ",#REF!)-1),#REF!) &amp; "-" &amp; _xlfn.XLOOKUP(L:L,DROPLIST!D:D,DROPLIST!E:E)</f>
        <v>#REF!</v>
      </c>
      <c r="R1585" s="88" t="str">
        <f>IF(N:N&lt;&gt;"APROVADO","N/A",IF(IFERROR(_xlfn.XLOOKUP(P:P,PROJETOS!A:A,PROJETOS!A:A),"INSERIR ID DE PROJETO")="INSERIR ID DE PROJETO","INSERIR ID DE PROJETO","PROJETO INSERIDO"))</f>
        <v>N/A</v>
      </c>
    </row>
    <row r="1586" spans="1:18" ht="20.100000000000001" customHeight="1" thickTop="1" thickBot="1" x14ac:dyDescent="0.3">
      <c r="A1586" s="109"/>
      <c r="B1586" s="84"/>
      <c r="C1586" s="84"/>
      <c r="D1586" s="115"/>
      <c r="E1586" s="132" cm="1">
        <f t="array" ref="E1586">_xlfn.XLOOKUP(D1586,Tabela2[[#All],[SAP Code]],Tabela2[[#All],[Supplier Name]])</f>
        <v>0</v>
      </c>
      <c r="F1586" s="85"/>
      <c r="G1586" s="120">
        <v>0</v>
      </c>
      <c r="H1586" s="86"/>
      <c r="I1586" s="86">
        <v>0</v>
      </c>
      <c r="J1586" s="87">
        <f t="shared" si="58"/>
        <v>0</v>
      </c>
      <c r="K1586" s="87">
        <f t="shared" si="59"/>
        <v>0</v>
      </c>
      <c r="L1586" s="85"/>
      <c r="M1586" s="85"/>
      <c r="N1586" s="85"/>
      <c r="O1586" s="109"/>
      <c r="P1586" s="88" t="str">
        <f>IF(D:D&gt;800000000,_xlfn.XLOOKUP(B:B,DROPLIST!G:G,DROPLIST!H:H)&amp;RIGHT(C1586,3)&amp;"-"&amp;RIGHT(D1586,5),_xlfn.XLOOKUP(B:B,DROPLIST!G:G,DROPLIST!H:H)&amp;RIGHT(C1586,3)&amp;"-"&amp;_xlfn.XLOOKUP(D:D,Tabela2[SAP Code],Tabela2[Coluna1]))</f>
        <v>-</v>
      </c>
      <c r="Q1586" s="88" t="e">
        <f>_xlfn.XLOOKUP(B:B,DROPLIST!G:G,DROPLIST!H:H) &amp; RIGHT(C1586,3) &amp; "-" &amp; RIGHT(D1586,5) &amp; "-" &amp; IFERROR(LEFT(#REF!, FIND(" ",#REF!)-1),#REF!) &amp; "-" &amp; _xlfn.XLOOKUP(L:L,DROPLIST!D:D,DROPLIST!E:E)</f>
        <v>#REF!</v>
      </c>
      <c r="R1586" s="88" t="str">
        <f>IF(N:N&lt;&gt;"APROVADO","N/A",IF(IFERROR(_xlfn.XLOOKUP(P:P,PROJETOS!A:A,PROJETOS!A:A),"INSERIR ID DE PROJETO")="INSERIR ID DE PROJETO","INSERIR ID DE PROJETO","PROJETO INSERIDO"))</f>
        <v>N/A</v>
      </c>
    </row>
    <row r="1587" spans="1:18" ht="20.100000000000001" customHeight="1" thickTop="1" thickBot="1" x14ac:dyDescent="0.3">
      <c r="A1587" s="109"/>
      <c r="B1587" s="84"/>
      <c r="C1587" s="84"/>
      <c r="D1587" s="115"/>
      <c r="E1587" s="132" cm="1">
        <f t="array" ref="E1587">_xlfn.XLOOKUP(D1587,Tabela2[[#All],[SAP Code]],Tabela2[[#All],[Supplier Name]])</f>
        <v>0</v>
      </c>
      <c r="F1587" s="85"/>
      <c r="G1587" s="120">
        <v>0</v>
      </c>
      <c r="H1587" s="86"/>
      <c r="I1587" s="86">
        <v>0</v>
      </c>
      <c r="J1587" s="87">
        <f t="shared" si="58"/>
        <v>0</v>
      </c>
      <c r="K1587" s="87">
        <f t="shared" si="59"/>
        <v>0</v>
      </c>
      <c r="L1587" s="85"/>
      <c r="M1587" s="85"/>
      <c r="N1587" s="85"/>
      <c r="O1587" s="109"/>
      <c r="P1587" s="88" t="str">
        <f>IF(D:D&gt;800000000,_xlfn.XLOOKUP(B:B,DROPLIST!G:G,DROPLIST!H:H)&amp;RIGHT(C1587,3)&amp;"-"&amp;RIGHT(D1587,5),_xlfn.XLOOKUP(B:B,DROPLIST!G:G,DROPLIST!H:H)&amp;RIGHT(C1587,3)&amp;"-"&amp;_xlfn.XLOOKUP(D:D,Tabela2[SAP Code],Tabela2[Coluna1]))</f>
        <v>-</v>
      </c>
      <c r="Q1587" s="88" t="e">
        <f>_xlfn.XLOOKUP(B:B,DROPLIST!G:G,DROPLIST!H:H) &amp; RIGHT(C1587,3) &amp; "-" &amp; RIGHT(D1587,5) &amp; "-" &amp; IFERROR(LEFT(#REF!, FIND(" ",#REF!)-1),#REF!) &amp; "-" &amp; _xlfn.XLOOKUP(L:L,DROPLIST!D:D,DROPLIST!E:E)</f>
        <v>#REF!</v>
      </c>
      <c r="R1587" s="88" t="str">
        <f>IF(N:N&lt;&gt;"APROVADO","N/A",IF(IFERROR(_xlfn.XLOOKUP(P:P,PROJETOS!A:A,PROJETOS!A:A),"INSERIR ID DE PROJETO")="INSERIR ID DE PROJETO","INSERIR ID DE PROJETO","PROJETO INSERIDO"))</f>
        <v>N/A</v>
      </c>
    </row>
    <row r="1588" spans="1:18" ht="20.100000000000001" customHeight="1" thickTop="1" thickBot="1" x14ac:dyDescent="0.3">
      <c r="A1588" s="109"/>
      <c r="B1588" s="84"/>
      <c r="C1588" s="84"/>
      <c r="D1588" s="115"/>
      <c r="E1588" s="132" cm="1">
        <f t="array" ref="E1588">_xlfn.XLOOKUP(D1588,Tabela2[[#All],[SAP Code]],Tabela2[[#All],[Supplier Name]])</f>
        <v>0</v>
      </c>
      <c r="F1588" s="85"/>
      <c r="G1588" s="120">
        <v>0</v>
      </c>
      <c r="H1588" s="86"/>
      <c r="I1588" s="86">
        <v>0</v>
      </c>
      <c r="J1588" s="87">
        <f t="shared" si="58"/>
        <v>0</v>
      </c>
      <c r="K1588" s="87">
        <f t="shared" si="59"/>
        <v>0</v>
      </c>
      <c r="L1588" s="85"/>
      <c r="M1588" s="85"/>
      <c r="N1588" s="85"/>
      <c r="O1588" s="109"/>
      <c r="P1588" s="88" t="str">
        <f>IF(D:D&gt;800000000,_xlfn.XLOOKUP(B:B,DROPLIST!G:G,DROPLIST!H:H)&amp;RIGHT(C1588,3)&amp;"-"&amp;RIGHT(D1588,5),_xlfn.XLOOKUP(B:B,DROPLIST!G:G,DROPLIST!H:H)&amp;RIGHT(C1588,3)&amp;"-"&amp;_xlfn.XLOOKUP(D:D,Tabela2[SAP Code],Tabela2[Coluna1]))</f>
        <v>-</v>
      </c>
      <c r="Q1588" s="88" t="e">
        <f>_xlfn.XLOOKUP(B:B,DROPLIST!G:G,DROPLIST!H:H) &amp; RIGHT(C1588,3) &amp; "-" &amp; RIGHT(D1588,5) &amp; "-" &amp; IFERROR(LEFT(#REF!, FIND(" ",#REF!)-1),#REF!) &amp; "-" &amp; _xlfn.XLOOKUP(L:L,DROPLIST!D:D,DROPLIST!E:E)</f>
        <v>#REF!</v>
      </c>
      <c r="R1588" s="88" t="str">
        <f>IF(N:N&lt;&gt;"APROVADO","N/A",IF(IFERROR(_xlfn.XLOOKUP(P:P,PROJETOS!A:A,PROJETOS!A:A),"INSERIR ID DE PROJETO")="INSERIR ID DE PROJETO","INSERIR ID DE PROJETO","PROJETO INSERIDO"))</f>
        <v>N/A</v>
      </c>
    </row>
    <row r="1589" spans="1:18" ht="20.100000000000001" customHeight="1" thickTop="1" thickBot="1" x14ac:dyDescent="0.3">
      <c r="A1589" s="109"/>
      <c r="B1589" s="84"/>
      <c r="C1589" s="84"/>
      <c r="D1589" s="115"/>
      <c r="E1589" s="132" cm="1">
        <f t="array" ref="E1589">_xlfn.XLOOKUP(D1589,Tabela2[[#All],[SAP Code]],Tabela2[[#All],[Supplier Name]])</f>
        <v>0</v>
      </c>
      <c r="F1589" s="85"/>
      <c r="G1589" s="120">
        <v>0</v>
      </c>
      <c r="H1589" s="86"/>
      <c r="I1589" s="86">
        <v>0</v>
      </c>
      <c r="J1589" s="87">
        <f t="shared" si="58"/>
        <v>0</v>
      </c>
      <c r="K1589" s="87">
        <f t="shared" si="59"/>
        <v>0</v>
      </c>
      <c r="L1589" s="85"/>
      <c r="M1589" s="85"/>
      <c r="N1589" s="85"/>
      <c r="O1589" s="109"/>
      <c r="P1589" s="88" t="str">
        <f>IF(D:D&gt;800000000,_xlfn.XLOOKUP(B:B,DROPLIST!G:G,DROPLIST!H:H)&amp;RIGHT(C1589,3)&amp;"-"&amp;RIGHT(D1589,5),_xlfn.XLOOKUP(B:B,DROPLIST!G:G,DROPLIST!H:H)&amp;RIGHT(C1589,3)&amp;"-"&amp;_xlfn.XLOOKUP(D:D,Tabela2[SAP Code],Tabela2[Coluna1]))</f>
        <v>-</v>
      </c>
      <c r="Q1589" s="88" t="e">
        <f>_xlfn.XLOOKUP(B:B,DROPLIST!G:G,DROPLIST!H:H) &amp; RIGHT(C1589,3) &amp; "-" &amp; RIGHT(D1589,5) &amp; "-" &amp; IFERROR(LEFT(#REF!, FIND(" ",#REF!)-1),#REF!) &amp; "-" &amp; _xlfn.XLOOKUP(L:L,DROPLIST!D:D,DROPLIST!E:E)</f>
        <v>#REF!</v>
      </c>
      <c r="R1589" s="88" t="str">
        <f>IF(N:N&lt;&gt;"APROVADO","N/A",IF(IFERROR(_xlfn.XLOOKUP(P:P,PROJETOS!A:A,PROJETOS!A:A),"INSERIR ID DE PROJETO")="INSERIR ID DE PROJETO","INSERIR ID DE PROJETO","PROJETO INSERIDO"))</f>
        <v>N/A</v>
      </c>
    </row>
    <row r="1590" spans="1:18" ht="20.100000000000001" customHeight="1" thickTop="1" thickBot="1" x14ac:dyDescent="0.3">
      <c r="A1590" s="109"/>
      <c r="B1590" s="84"/>
      <c r="C1590" s="84"/>
      <c r="D1590" s="115"/>
      <c r="E1590" s="132" cm="1">
        <f t="array" ref="E1590">_xlfn.XLOOKUP(D1590,Tabela2[[#All],[SAP Code]],Tabela2[[#All],[Supplier Name]])</f>
        <v>0</v>
      </c>
      <c r="F1590" s="85"/>
      <c r="G1590" s="120">
        <v>0</v>
      </c>
      <c r="H1590" s="86"/>
      <c r="I1590" s="86">
        <v>0</v>
      </c>
      <c r="J1590" s="87">
        <f t="shared" si="58"/>
        <v>0</v>
      </c>
      <c r="K1590" s="87">
        <f t="shared" si="59"/>
        <v>0</v>
      </c>
      <c r="L1590" s="85"/>
      <c r="M1590" s="85"/>
      <c r="N1590" s="85"/>
      <c r="O1590" s="109"/>
      <c r="P1590" s="88" t="str">
        <f>IF(D:D&gt;800000000,_xlfn.XLOOKUP(B:B,DROPLIST!G:G,DROPLIST!H:H)&amp;RIGHT(C1590,3)&amp;"-"&amp;RIGHT(D1590,5),_xlfn.XLOOKUP(B:B,DROPLIST!G:G,DROPLIST!H:H)&amp;RIGHT(C1590,3)&amp;"-"&amp;_xlfn.XLOOKUP(D:D,Tabela2[SAP Code],Tabela2[Coluna1]))</f>
        <v>-</v>
      </c>
      <c r="Q1590" s="88" t="e">
        <f>_xlfn.XLOOKUP(B:B,DROPLIST!G:G,DROPLIST!H:H) &amp; RIGHT(C1590,3) &amp; "-" &amp; RIGHT(D1590,5) &amp; "-" &amp; IFERROR(LEFT(#REF!, FIND(" ",#REF!)-1),#REF!) &amp; "-" &amp; _xlfn.XLOOKUP(L:L,DROPLIST!D:D,DROPLIST!E:E)</f>
        <v>#REF!</v>
      </c>
      <c r="R1590" s="88" t="str">
        <f>IF(N:N&lt;&gt;"APROVADO","N/A",IF(IFERROR(_xlfn.XLOOKUP(P:P,PROJETOS!A:A,PROJETOS!A:A),"INSERIR ID DE PROJETO")="INSERIR ID DE PROJETO","INSERIR ID DE PROJETO","PROJETO INSERIDO"))</f>
        <v>N/A</v>
      </c>
    </row>
    <row r="1591" spans="1:18" ht="20.100000000000001" customHeight="1" thickTop="1" thickBot="1" x14ac:dyDescent="0.3">
      <c r="A1591" s="109"/>
      <c r="B1591" s="84"/>
      <c r="C1591" s="84"/>
      <c r="D1591" s="115"/>
      <c r="E1591" s="132" cm="1">
        <f t="array" ref="E1591">_xlfn.XLOOKUP(D1591,Tabela2[[#All],[SAP Code]],Tabela2[[#All],[Supplier Name]])</f>
        <v>0</v>
      </c>
      <c r="F1591" s="85"/>
      <c r="G1591" s="120">
        <v>0</v>
      </c>
      <c r="H1591" s="86"/>
      <c r="I1591" s="86">
        <v>0</v>
      </c>
      <c r="J1591" s="87">
        <f t="shared" si="58"/>
        <v>0</v>
      </c>
      <c r="K1591" s="87">
        <f t="shared" si="59"/>
        <v>0</v>
      </c>
      <c r="L1591" s="85"/>
      <c r="M1591" s="85"/>
      <c r="N1591" s="85"/>
      <c r="O1591" s="109"/>
      <c r="P1591" s="88" t="str">
        <f>IF(D:D&gt;800000000,_xlfn.XLOOKUP(B:B,DROPLIST!G:G,DROPLIST!H:H)&amp;RIGHT(C1591,3)&amp;"-"&amp;RIGHT(D1591,5),_xlfn.XLOOKUP(B:B,DROPLIST!G:G,DROPLIST!H:H)&amp;RIGHT(C1591,3)&amp;"-"&amp;_xlfn.XLOOKUP(D:D,Tabela2[SAP Code],Tabela2[Coluna1]))</f>
        <v>-</v>
      </c>
      <c r="Q1591" s="88" t="e">
        <f>_xlfn.XLOOKUP(B:B,DROPLIST!G:G,DROPLIST!H:H) &amp; RIGHT(C1591,3) &amp; "-" &amp; RIGHT(D1591,5) &amp; "-" &amp; IFERROR(LEFT(#REF!, FIND(" ",#REF!)-1),#REF!) &amp; "-" &amp; _xlfn.XLOOKUP(L:L,DROPLIST!D:D,DROPLIST!E:E)</f>
        <v>#REF!</v>
      </c>
      <c r="R1591" s="88" t="str">
        <f>IF(N:N&lt;&gt;"APROVADO","N/A",IF(IFERROR(_xlfn.XLOOKUP(P:P,PROJETOS!A:A,PROJETOS!A:A),"INSERIR ID DE PROJETO")="INSERIR ID DE PROJETO","INSERIR ID DE PROJETO","PROJETO INSERIDO"))</f>
        <v>N/A</v>
      </c>
    </row>
    <row r="1592" spans="1:18" ht="20.100000000000001" customHeight="1" thickTop="1" thickBot="1" x14ac:dyDescent="0.3">
      <c r="A1592" s="109"/>
      <c r="B1592" s="84"/>
      <c r="C1592" s="84"/>
      <c r="D1592" s="115"/>
      <c r="E1592" s="132" cm="1">
        <f t="array" ref="E1592">_xlfn.XLOOKUP(D1592,Tabela2[[#All],[SAP Code]],Tabela2[[#All],[Supplier Name]])</f>
        <v>0</v>
      </c>
      <c r="F1592" s="85"/>
      <c r="G1592" s="120">
        <v>0</v>
      </c>
      <c r="H1592" s="86"/>
      <c r="I1592" s="86">
        <v>0</v>
      </c>
      <c r="J1592" s="87">
        <f t="shared" si="58"/>
        <v>0</v>
      </c>
      <c r="K1592" s="87">
        <f t="shared" si="59"/>
        <v>0</v>
      </c>
      <c r="L1592" s="85"/>
      <c r="M1592" s="85"/>
      <c r="N1592" s="85"/>
      <c r="O1592" s="109"/>
      <c r="P1592" s="88" t="str">
        <f>IF(D:D&gt;800000000,_xlfn.XLOOKUP(B:B,DROPLIST!G:G,DROPLIST!H:H)&amp;RIGHT(C1592,3)&amp;"-"&amp;RIGHT(D1592,5),_xlfn.XLOOKUP(B:B,DROPLIST!G:G,DROPLIST!H:H)&amp;RIGHT(C1592,3)&amp;"-"&amp;_xlfn.XLOOKUP(D:D,Tabela2[SAP Code],Tabela2[Coluna1]))</f>
        <v>-</v>
      </c>
      <c r="Q1592" s="88" t="e">
        <f>_xlfn.XLOOKUP(B:B,DROPLIST!G:G,DROPLIST!H:H) &amp; RIGHT(C1592,3) &amp; "-" &amp; RIGHT(D1592,5) &amp; "-" &amp; IFERROR(LEFT(#REF!, FIND(" ",#REF!)-1),#REF!) &amp; "-" &amp; _xlfn.XLOOKUP(L:L,DROPLIST!D:D,DROPLIST!E:E)</f>
        <v>#REF!</v>
      </c>
      <c r="R1592" s="88" t="str">
        <f>IF(N:N&lt;&gt;"APROVADO","N/A",IF(IFERROR(_xlfn.XLOOKUP(P:P,PROJETOS!A:A,PROJETOS!A:A),"INSERIR ID DE PROJETO")="INSERIR ID DE PROJETO","INSERIR ID DE PROJETO","PROJETO INSERIDO"))</f>
        <v>N/A</v>
      </c>
    </row>
    <row r="1593" spans="1:18" ht="20.100000000000001" customHeight="1" thickTop="1" thickBot="1" x14ac:dyDescent="0.3">
      <c r="A1593" s="109"/>
      <c r="B1593" s="84"/>
      <c r="C1593" s="84"/>
      <c r="D1593" s="115"/>
      <c r="E1593" s="132" cm="1">
        <f t="array" ref="E1593">_xlfn.XLOOKUP(D1593,Tabela2[[#All],[SAP Code]],Tabela2[[#All],[Supplier Name]])</f>
        <v>0</v>
      </c>
      <c r="F1593" s="85"/>
      <c r="G1593" s="120">
        <v>0</v>
      </c>
      <c r="H1593" s="86"/>
      <c r="I1593" s="86">
        <v>0</v>
      </c>
      <c r="J1593" s="87">
        <f t="shared" si="58"/>
        <v>0</v>
      </c>
      <c r="K1593" s="87">
        <f t="shared" si="59"/>
        <v>0</v>
      </c>
      <c r="L1593" s="85"/>
      <c r="M1593" s="85"/>
      <c r="N1593" s="85"/>
      <c r="O1593" s="109"/>
      <c r="P1593" s="88" t="str">
        <f>IF(D:D&gt;800000000,_xlfn.XLOOKUP(B:B,DROPLIST!G:G,DROPLIST!H:H)&amp;RIGHT(C1593,3)&amp;"-"&amp;RIGHT(D1593,5),_xlfn.XLOOKUP(B:B,DROPLIST!G:G,DROPLIST!H:H)&amp;RIGHT(C1593,3)&amp;"-"&amp;_xlfn.XLOOKUP(D:D,Tabela2[SAP Code],Tabela2[Coluna1]))</f>
        <v>-</v>
      </c>
      <c r="Q1593" s="88" t="e">
        <f>_xlfn.XLOOKUP(B:B,DROPLIST!G:G,DROPLIST!H:H) &amp; RIGHT(C1593,3) &amp; "-" &amp; RIGHT(D1593,5) &amp; "-" &amp; IFERROR(LEFT(#REF!, FIND(" ",#REF!)-1),#REF!) &amp; "-" &amp; _xlfn.XLOOKUP(L:L,DROPLIST!D:D,DROPLIST!E:E)</f>
        <v>#REF!</v>
      </c>
      <c r="R1593" s="88" t="str">
        <f>IF(N:N&lt;&gt;"APROVADO","N/A",IF(IFERROR(_xlfn.XLOOKUP(P:P,PROJETOS!A:A,PROJETOS!A:A),"INSERIR ID DE PROJETO")="INSERIR ID DE PROJETO","INSERIR ID DE PROJETO","PROJETO INSERIDO"))</f>
        <v>N/A</v>
      </c>
    </row>
    <row r="1594" spans="1:18" ht="20.100000000000001" customHeight="1" thickTop="1" thickBot="1" x14ac:dyDescent="0.3">
      <c r="A1594" s="109"/>
      <c r="B1594" s="84"/>
      <c r="C1594" s="84"/>
      <c r="D1594" s="115"/>
      <c r="E1594" s="132" cm="1">
        <f t="array" ref="E1594">_xlfn.XLOOKUP(D1594,Tabela2[[#All],[SAP Code]],Tabela2[[#All],[Supplier Name]])</f>
        <v>0</v>
      </c>
      <c r="F1594" s="85"/>
      <c r="G1594" s="120">
        <v>0</v>
      </c>
      <c r="H1594" s="86"/>
      <c r="I1594" s="86">
        <v>0</v>
      </c>
      <c r="J1594" s="87">
        <f t="shared" si="58"/>
        <v>0</v>
      </c>
      <c r="K1594" s="87">
        <f t="shared" si="59"/>
        <v>0</v>
      </c>
      <c r="L1594" s="85"/>
      <c r="M1594" s="85"/>
      <c r="N1594" s="85"/>
      <c r="O1594" s="109"/>
      <c r="P1594" s="88" t="str">
        <f>IF(D:D&gt;800000000,_xlfn.XLOOKUP(B:B,DROPLIST!G:G,DROPLIST!H:H)&amp;RIGHT(C1594,3)&amp;"-"&amp;RIGHT(D1594,5),_xlfn.XLOOKUP(B:B,DROPLIST!G:G,DROPLIST!H:H)&amp;RIGHT(C1594,3)&amp;"-"&amp;_xlfn.XLOOKUP(D:D,Tabela2[SAP Code],Tabela2[Coluna1]))</f>
        <v>-</v>
      </c>
      <c r="Q1594" s="88" t="e">
        <f>_xlfn.XLOOKUP(B:B,DROPLIST!G:G,DROPLIST!H:H) &amp; RIGHT(C1594,3) &amp; "-" &amp; RIGHT(D1594,5) &amp; "-" &amp; IFERROR(LEFT(#REF!, FIND(" ",#REF!)-1),#REF!) &amp; "-" &amp; _xlfn.XLOOKUP(L:L,DROPLIST!D:D,DROPLIST!E:E)</f>
        <v>#REF!</v>
      </c>
      <c r="R1594" s="88" t="str">
        <f>IF(N:N&lt;&gt;"APROVADO","N/A",IF(IFERROR(_xlfn.XLOOKUP(P:P,PROJETOS!A:A,PROJETOS!A:A),"INSERIR ID DE PROJETO")="INSERIR ID DE PROJETO","INSERIR ID DE PROJETO","PROJETO INSERIDO"))</f>
        <v>N/A</v>
      </c>
    </row>
    <row r="1595" spans="1:18" ht="20.100000000000001" customHeight="1" thickTop="1" thickBot="1" x14ac:dyDescent="0.3">
      <c r="A1595" s="109"/>
      <c r="B1595" s="84"/>
      <c r="C1595" s="84"/>
      <c r="D1595" s="115"/>
      <c r="E1595" s="132" cm="1">
        <f t="array" ref="E1595">_xlfn.XLOOKUP(D1595,Tabela2[[#All],[SAP Code]],Tabela2[[#All],[Supplier Name]])</f>
        <v>0</v>
      </c>
      <c r="F1595" s="85"/>
      <c r="G1595" s="120">
        <v>0</v>
      </c>
      <c r="H1595" s="86"/>
      <c r="I1595" s="86">
        <v>0</v>
      </c>
      <c r="J1595" s="87">
        <f t="shared" si="58"/>
        <v>0</v>
      </c>
      <c r="K1595" s="87">
        <f t="shared" si="59"/>
        <v>0</v>
      </c>
      <c r="L1595" s="85"/>
      <c r="M1595" s="85"/>
      <c r="N1595" s="85"/>
      <c r="O1595" s="109"/>
      <c r="P1595" s="88" t="str">
        <f>IF(D:D&gt;800000000,_xlfn.XLOOKUP(B:B,DROPLIST!G:G,DROPLIST!H:H)&amp;RIGHT(C1595,3)&amp;"-"&amp;RIGHT(D1595,5),_xlfn.XLOOKUP(B:B,DROPLIST!G:G,DROPLIST!H:H)&amp;RIGHT(C1595,3)&amp;"-"&amp;_xlfn.XLOOKUP(D:D,Tabela2[SAP Code],Tabela2[Coluna1]))</f>
        <v>-</v>
      </c>
      <c r="Q1595" s="88" t="e">
        <f>_xlfn.XLOOKUP(B:B,DROPLIST!G:G,DROPLIST!H:H) &amp; RIGHT(C1595,3) &amp; "-" &amp; RIGHT(D1595,5) &amp; "-" &amp; IFERROR(LEFT(#REF!, FIND(" ",#REF!)-1),#REF!) &amp; "-" &amp; _xlfn.XLOOKUP(L:L,DROPLIST!D:D,DROPLIST!E:E)</f>
        <v>#REF!</v>
      </c>
      <c r="R1595" s="88" t="str">
        <f>IF(N:N&lt;&gt;"APROVADO","N/A",IF(IFERROR(_xlfn.XLOOKUP(P:P,PROJETOS!A:A,PROJETOS!A:A),"INSERIR ID DE PROJETO")="INSERIR ID DE PROJETO","INSERIR ID DE PROJETO","PROJETO INSERIDO"))</f>
        <v>N/A</v>
      </c>
    </row>
    <row r="1596" spans="1:18" ht="20.100000000000001" customHeight="1" thickTop="1" thickBot="1" x14ac:dyDescent="0.3">
      <c r="A1596" s="109"/>
      <c r="B1596" s="84"/>
      <c r="C1596" s="84"/>
      <c r="D1596" s="115"/>
      <c r="E1596" s="132" cm="1">
        <f t="array" ref="E1596">_xlfn.XLOOKUP(D1596,Tabela2[[#All],[SAP Code]],Tabela2[[#All],[Supplier Name]])</f>
        <v>0</v>
      </c>
      <c r="F1596" s="85"/>
      <c r="G1596" s="120">
        <v>0</v>
      </c>
      <c r="H1596" s="86"/>
      <c r="I1596" s="86">
        <v>0</v>
      </c>
      <c r="J1596" s="87">
        <f t="shared" ref="J1596:J1659" si="60">H1596-I1596</f>
        <v>0</v>
      </c>
      <c r="K1596" s="87">
        <f t="shared" si="59"/>
        <v>0</v>
      </c>
      <c r="L1596" s="85"/>
      <c r="M1596" s="85"/>
      <c r="N1596" s="85"/>
      <c r="O1596" s="109"/>
      <c r="P1596" s="88" t="str">
        <f>IF(D:D&gt;800000000,_xlfn.XLOOKUP(B:B,DROPLIST!G:G,DROPLIST!H:H)&amp;RIGHT(C1596,3)&amp;"-"&amp;RIGHT(D1596,5),_xlfn.XLOOKUP(B:B,DROPLIST!G:G,DROPLIST!H:H)&amp;RIGHT(C1596,3)&amp;"-"&amp;_xlfn.XLOOKUP(D:D,Tabela2[SAP Code],Tabela2[Coluna1]))</f>
        <v>-</v>
      </c>
      <c r="Q1596" s="88" t="e">
        <f>_xlfn.XLOOKUP(B:B,DROPLIST!G:G,DROPLIST!H:H) &amp; RIGHT(C1596,3) &amp; "-" &amp; RIGHT(D1596,5) &amp; "-" &amp; IFERROR(LEFT(#REF!, FIND(" ",#REF!)-1),#REF!) &amp; "-" &amp; _xlfn.XLOOKUP(L:L,DROPLIST!D:D,DROPLIST!E:E)</f>
        <v>#REF!</v>
      </c>
      <c r="R1596" s="88" t="str">
        <f>IF(N:N&lt;&gt;"APROVADO","N/A",IF(IFERROR(_xlfn.XLOOKUP(P:P,PROJETOS!A:A,PROJETOS!A:A),"INSERIR ID DE PROJETO")="INSERIR ID DE PROJETO","INSERIR ID DE PROJETO","PROJETO INSERIDO"))</f>
        <v>N/A</v>
      </c>
    </row>
    <row r="1597" spans="1:18" ht="20.100000000000001" customHeight="1" thickTop="1" thickBot="1" x14ac:dyDescent="0.3">
      <c r="A1597" s="109"/>
      <c r="B1597" s="84"/>
      <c r="C1597" s="84"/>
      <c r="D1597" s="115"/>
      <c r="E1597" s="132" cm="1">
        <f t="array" ref="E1597">_xlfn.XLOOKUP(D1597,Tabela2[[#All],[SAP Code]],Tabela2[[#All],[Supplier Name]])</f>
        <v>0</v>
      </c>
      <c r="F1597" s="85"/>
      <c r="G1597" s="120">
        <v>0</v>
      </c>
      <c r="H1597" s="86"/>
      <c r="I1597" s="86">
        <v>0</v>
      </c>
      <c r="J1597" s="87">
        <f t="shared" si="60"/>
        <v>0</v>
      </c>
      <c r="K1597" s="87">
        <f t="shared" si="59"/>
        <v>0</v>
      </c>
      <c r="L1597" s="85"/>
      <c r="M1597" s="85"/>
      <c r="N1597" s="85"/>
      <c r="O1597" s="109"/>
      <c r="P1597" s="88" t="str">
        <f>IF(D:D&gt;800000000,_xlfn.XLOOKUP(B:B,DROPLIST!G:G,DROPLIST!H:H)&amp;RIGHT(C1597,3)&amp;"-"&amp;RIGHT(D1597,5),_xlfn.XLOOKUP(B:B,DROPLIST!G:G,DROPLIST!H:H)&amp;RIGHT(C1597,3)&amp;"-"&amp;_xlfn.XLOOKUP(D:D,Tabela2[SAP Code],Tabela2[Coluna1]))</f>
        <v>-</v>
      </c>
      <c r="Q1597" s="88" t="e">
        <f>_xlfn.XLOOKUP(B:B,DROPLIST!G:G,DROPLIST!H:H) &amp; RIGHT(C1597,3) &amp; "-" &amp; RIGHT(D1597,5) &amp; "-" &amp; IFERROR(LEFT(#REF!, FIND(" ",#REF!)-1),#REF!) &amp; "-" &amp; _xlfn.XLOOKUP(L:L,DROPLIST!D:D,DROPLIST!E:E)</f>
        <v>#REF!</v>
      </c>
      <c r="R1597" s="88" t="str">
        <f>IF(N:N&lt;&gt;"APROVADO","N/A",IF(IFERROR(_xlfn.XLOOKUP(P:P,PROJETOS!A:A,PROJETOS!A:A),"INSERIR ID DE PROJETO")="INSERIR ID DE PROJETO","INSERIR ID DE PROJETO","PROJETO INSERIDO"))</f>
        <v>N/A</v>
      </c>
    </row>
    <row r="1598" spans="1:18" ht="20.100000000000001" customHeight="1" thickTop="1" thickBot="1" x14ac:dyDescent="0.3">
      <c r="A1598" s="109"/>
      <c r="B1598" s="84"/>
      <c r="C1598" s="84"/>
      <c r="D1598" s="115"/>
      <c r="E1598" s="132" cm="1">
        <f t="array" ref="E1598">_xlfn.XLOOKUP(D1598,Tabela2[[#All],[SAP Code]],Tabela2[[#All],[Supplier Name]])</f>
        <v>0</v>
      </c>
      <c r="F1598" s="85"/>
      <c r="G1598" s="120">
        <v>0</v>
      </c>
      <c r="H1598" s="86"/>
      <c r="I1598" s="86">
        <v>0</v>
      </c>
      <c r="J1598" s="87">
        <f t="shared" si="60"/>
        <v>0</v>
      </c>
      <c r="K1598" s="87">
        <f t="shared" si="59"/>
        <v>0</v>
      </c>
      <c r="L1598" s="85"/>
      <c r="M1598" s="85"/>
      <c r="N1598" s="85"/>
      <c r="O1598" s="109"/>
      <c r="P1598" s="88" t="str">
        <f>IF(D:D&gt;800000000,_xlfn.XLOOKUP(B:B,DROPLIST!G:G,DROPLIST!H:H)&amp;RIGHT(C1598,3)&amp;"-"&amp;RIGHT(D1598,5),_xlfn.XLOOKUP(B:B,DROPLIST!G:G,DROPLIST!H:H)&amp;RIGHT(C1598,3)&amp;"-"&amp;_xlfn.XLOOKUP(D:D,Tabela2[SAP Code],Tabela2[Coluna1]))</f>
        <v>-</v>
      </c>
      <c r="Q1598" s="88" t="e">
        <f>_xlfn.XLOOKUP(B:B,DROPLIST!G:G,DROPLIST!H:H) &amp; RIGHT(C1598,3) &amp; "-" &amp; RIGHT(D1598,5) &amp; "-" &amp; IFERROR(LEFT(#REF!, FIND(" ",#REF!)-1),#REF!) &amp; "-" &amp; _xlfn.XLOOKUP(L:L,DROPLIST!D:D,DROPLIST!E:E)</f>
        <v>#REF!</v>
      </c>
      <c r="R1598" s="88" t="str">
        <f>IF(N:N&lt;&gt;"APROVADO","N/A",IF(IFERROR(_xlfn.XLOOKUP(P:P,PROJETOS!A:A,PROJETOS!A:A),"INSERIR ID DE PROJETO")="INSERIR ID DE PROJETO","INSERIR ID DE PROJETO","PROJETO INSERIDO"))</f>
        <v>N/A</v>
      </c>
    </row>
    <row r="1599" spans="1:18" ht="20.100000000000001" customHeight="1" thickTop="1" thickBot="1" x14ac:dyDescent="0.3">
      <c r="A1599" s="109"/>
      <c r="B1599" s="84"/>
      <c r="C1599" s="84"/>
      <c r="D1599" s="115"/>
      <c r="E1599" s="132" cm="1">
        <f t="array" ref="E1599">_xlfn.XLOOKUP(D1599,Tabela2[[#All],[SAP Code]],Tabela2[[#All],[Supplier Name]])</f>
        <v>0</v>
      </c>
      <c r="F1599" s="85"/>
      <c r="G1599" s="120">
        <v>0</v>
      </c>
      <c r="H1599" s="86"/>
      <c r="I1599" s="86">
        <v>0</v>
      </c>
      <c r="J1599" s="87">
        <f t="shared" si="60"/>
        <v>0</v>
      </c>
      <c r="K1599" s="87">
        <f t="shared" si="59"/>
        <v>0</v>
      </c>
      <c r="L1599" s="85"/>
      <c r="M1599" s="85"/>
      <c r="N1599" s="85"/>
      <c r="O1599" s="109"/>
      <c r="P1599" s="88" t="str">
        <f>IF(D:D&gt;800000000,_xlfn.XLOOKUP(B:B,DROPLIST!G:G,DROPLIST!H:H)&amp;RIGHT(C1599,3)&amp;"-"&amp;RIGHT(D1599,5),_xlfn.XLOOKUP(B:B,DROPLIST!G:G,DROPLIST!H:H)&amp;RIGHT(C1599,3)&amp;"-"&amp;_xlfn.XLOOKUP(D:D,Tabela2[SAP Code],Tabela2[Coluna1]))</f>
        <v>-</v>
      </c>
      <c r="Q1599" s="88" t="e">
        <f>_xlfn.XLOOKUP(B:B,DROPLIST!G:G,DROPLIST!H:H) &amp; RIGHT(C1599,3) &amp; "-" &amp; RIGHT(D1599,5) &amp; "-" &amp; IFERROR(LEFT(#REF!, FIND(" ",#REF!)-1),#REF!) &amp; "-" &amp; _xlfn.XLOOKUP(L:L,DROPLIST!D:D,DROPLIST!E:E)</f>
        <v>#REF!</v>
      </c>
      <c r="R1599" s="88" t="str">
        <f>IF(N:N&lt;&gt;"APROVADO","N/A",IF(IFERROR(_xlfn.XLOOKUP(P:P,PROJETOS!A:A,PROJETOS!A:A),"INSERIR ID DE PROJETO")="INSERIR ID DE PROJETO","INSERIR ID DE PROJETO","PROJETO INSERIDO"))</f>
        <v>N/A</v>
      </c>
    </row>
    <row r="1600" spans="1:18" ht="20.100000000000001" customHeight="1" thickTop="1" thickBot="1" x14ac:dyDescent="0.3">
      <c r="A1600" s="109"/>
      <c r="B1600" s="84"/>
      <c r="C1600" s="84"/>
      <c r="D1600" s="115"/>
      <c r="E1600" s="132" cm="1">
        <f t="array" ref="E1600">_xlfn.XLOOKUP(D1600,Tabela2[[#All],[SAP Code]],Tabela2[[#All],[Supplier Name]])</f>
        <v>0</v>
      </c>
      <c r="F1600" s="85"/>
      <c r="G1600" s="120">
        <v>0</v>
      </c>
      <c r="H1600" s="86"/>
      <c r="I1600" s="86">
        <v>0</v>
      </c>
      <c r="J1600" s="87">
        <f t="shared" si="60"/>
        <v>0</v>
      </c>
      <c r="K1600" s="87">
        <f t="shared" si="59"/>
        <v>0</v>
      </c>
      <c r="L1600" s="85"/>
      <c r="M1600" s="85"/>
      <c r="N1600" s="85"/>
      <c r="O1600" s="109"/>
      <c r="P1600" s="88" t="str">
        <f>IF(D:D&gt;800000000,_xlfn.XLOOKUP(B:B,DROPLIST!G:G,DROPLIST!H:H)&amp;RIGHT(C1600,3)&amp;"-"&amp;RIGHT(D1600,5),_xlfn.XLOOKUP(B:B,DROPLIST!G:G,DROPLIST!H:H)&amp;RIGHT(C1600,3)&amp;"-"&amp;_xlfn.XLOOKUP(D:D,Tabela2[SAP Code],Tabela2[Coluna1]))</f>
        <v>-</v>
      </c>
      <c r="Q1600" s="88" t="e">
        <f>_xlfn.XLOOKUP(B:B,DROPLIST!G:G,DROPLIST!H:H) &amp; RIGHT(C1600,3) &amp; "-" &amp; RIGHT(D1600,5) &amp; "-" &amp; IFERROR(LEFT(#REF!, FIND(" ",#REF!)-1),#REF!) &amp; "-" &amp; _xlfn.XLOOKUP(L:L,DROPLIST!D:D,DROPLIST!E:E)</f>
        <v>#REF!</v>
      </c>
      <c r="R1600" s="88" t="str">
        <f>IF(N:N&lt;&gt;"APROVADO","N/A",IF(IFERROR(_xlfn.XLOOKUP(P:P,PROJETOS!A:A,PROJETOS!A:A),"INSERIR ID DE PROJETO")="INSERIR ID DE PROJETO","INSERIR ID DE PROJETO","PROJETO INSERIDO"))</f>
        <v>N/A</v>
      </c>
    </row>
    <row r="1601" spans="1:18" ht="20.100000000000001" customHeight="1" thickTop="1" thickBot="1" x14ac:dyDescent="0.3">
      <c r="A1601" s="109"/>
      <c r="B1601" s="84"/>
      <c r="C1601" s="84"/>
      <c r="D1601" s="115"/>
      <c r="E1601" s="132" cm="1">
        <f t="array" ref="E1601">_xlfn.XLOOKUP(D1601,Tabela2[[#All],[SAP Code]],Tabela2[[#All],[Supplier Name]])</f>
        <v>0</v>
      </c>
      <c r="F1601" s="85"/>
      <c r="G1601" s="120">
        <v>0</v>
      </c>
      <c r="H1601" s="86"/>
      <c r="I1601" s="86">
        <v>0</v>
      </c>
      <c r="J1601" s="87">
        <f t="shared" si="60"/>
        <v>0</v>
      </c>
      <c r="K1601" s="87">
        <f t="shared" si="59"/>
        <v>0</v>
      </c>
      <c r="L1601" s="85"/>
      <c r="M1601" s="85"/>
      <c r="N1601" s="85"/>
      <c r="O1601" s="109"/>
      <c r="P1601" s="88" t="str">
        <f>IF(D:D&gt;800000000,_xlfn.XLOOKUP(B:B,DROPLIST!G:G,DROPLIST!H:H)&amp;RIGHT(C1601,3)&amp;"-"&amp;RIGHT(D1601,5),_xlfn.XLOOKUP(B:B,DROPLIST!G:G,DROPLIST!H:H)&amp;RIGHT(C1601,3)&amp;"-"&amp;_xlfn.XLOOKUP(D:D,Tabela2[SAP Code],Tabela2[Coluna1]))</f>
        <v>-</v>
      </c>
      <c r="Q1601" s="88" t="e">
        <f>_xlfn.XLOOKUP(B:B,DROPLIST!G:G,DROPLIST!H:H) &amp; RIGHT(C1601,3) &amp; "-" &amp; RIGHT(D1601,5) &amp; "-" &amp; IFERROR(LEFT(#REF!, FIND(" ",#REF!)-1),#REF!) &amp; "-" &amp; _xlfn.XLOOKUP(L:L,DROPLIST!D:D,DROPLIST!E:E)</f>
        <v>#REF!</v>
      </c>
      <c r="R1601" s="88" t="str">
        <f>IF(N:N&lt;&gt;"APROVADO","N/A",IF(IFERROR(_xlfn.XLOOKUP(P:P,PROJETOS!A:A,PROJETOS!A:A),"INSERIR ID DE PROJETO")="INSERIR ID DE PROJETO","INSERIR ID DE PROJETO","PROJETO INSERIDO"))</f>
        <v>N/A</v>
      </c>
    </row>
    <row r="1602" spans="1:18" ht="20.100000000000001" customHeight="1" thickTop="1" thickBot="1" x14ac:dyDescent="0.3">
      <c r="A1602" s="109"/>
      <c r="B1602" s="84"/>
      <c r="C1602" s="84"/>
      <c r="D1602" s="115"/>
      <c r="E1602" s="132" cm="1">
        <f t="array" ref="E1602">_xlfn.XLOOKUP(D1602,Tabela2[[#All],[SAP Code]],Tabela2[[#All],[Supplier Name]])</f>
        <v>0</v>
      </c>
      <c r="F1602" s="85"/>
      <c r="G1602" s="120">
        <v>0</v>
      </c>
      <c r="H1602" s="86"/>
      <c r="I1602" s="86">
        <v>0</v>
      </c>
      <c r="J1602" s="87">
        <f t="shared" si="60"/>
        <v>0</v>
      </c>
      <c r="K1602" s="87">
        <f t="shared" si="59"/>
        <v>0</v>
      </c>
      <c r="L1602" s="85"/>
      <c r="M1602" s="85"/>
      <c r="N1602" s="85"/>
      <c r="O1602" s="109"/>
      <c r="P1602" s="88" t="str">
        <f>IF(D:D&gt;800000000,_xlfn.XLOOKUP(B:B,DROPLIST!G:G,DROPLIST!H:H)&amp;RIGHT(C1602,3)&amp;"-"&amp;RIGHT(D1602,5),_xlfn.XLOOKUP(B:B,DROPLIST!G:G,DROPLIST!H:H)&amp;RIGHT(C1602,3)&amp;"-"&amp;_xlfn.XLOOKUP(D:D,Tabela2[SAP Code],Tabela2[Coluna1]))</f>
        <v>-</v>
      </c>
      <c r="Q1602" s="88" t="e">
        <f>_xlfn.XLOOKUP(B:B,DROPLIST!G:G,DROPLIST!H:H) &amp; RIGHT(C1602,3) &amp; "-" &amp; RIGHT(D1602,5) &amp; "-" &amp; IFERROR(LEFT(#REF!, FIND(" ",#REF!)-1),#REF!) &amp; "-" &amp; _xlfn.XLOOKUP(L:L,DROPLIST!D:D,DROPLIST!E:E)</f>
        <v>#REF!</v>
      </c>
      <c r="R1602" s="88" t="str">
        <f>IF(N:N&lt;&gt;"APROVADO","N/A",IF(IFERROR(_xlfn.XLOOKUP(P:P,PROJETOS!A:A,PROJETOS!A:A),"INSERIR ID DE PROJETO")="INSERIR ID DE PROJETO","INSERIR ID DE PROJETO","PROJETO INSERIDO"))</f>
        <v>N/A</v>
      </c>
    </row>
    <row r="1603" spans="1:18" ht="20.100000000000001" customHeight="1" thickTop="1" thickBot="1" x14ac:dyDescent="0.3">
      <c r="A1603" s="109"/>
      <c r="B1603" s="84"/>
      <c r="C1603" s="84"/>
      <c r="D1603" s="115"/>
      <c r="E1603" s="132" cm="1">
        <f t="array" ref="E1603">_xlfn.XLOOKUP(D1603,Tabela2[[#All],[SAP Code]],Tabela2[[#All],[Supplier Name]])</f>
        <v>0</v>
      </c>
      <c r="F1603" s="85"/>
      <c r="G1603" s="120">
        <v>0</v>
      </c>
      <c r="H1603" s="86"/>
      <c r="I1603" s="86">
        <v>0</v>
      </c>
      <c r="J1603" s="87">
        <f t="shared" si="60"/>
        <v>0</v>
      </c>
      <c r="K1603" s="87">
        <f t="shared" si="59"/>
        <v>0</v>
      </c>
      <c r="L1603" s="85"/>
      <c r="M1603" s="85"/>
      <c r="N1603" s="85"/>
      <c r="O1603" s="109"/>
      <c r="P1603" s="88" t="str">
        <f>IF(D:D&gt;800000000,_xlfn.XLOOKUP(B:B,DROPLIST!G:G,DROPLIST!H:H)&amp;RIGHT(C1603,3)&amp;"-"&amp;RIGHT(D1603,5),_xlfn.XLOOKUP(B:B,DROPLIST!G:G,DROPLIST!H:H)&amp;RIGHT(C1603,3)&amp;"-"&amp;_xlfn.XLOOKUP(D:D,Tabela2[SAP Code],Tabela2[Coluna1]))</f>
        <v>-</v>
      </c>
      <c r="Q1603" s="88" t="e">
        <f>_xlfn.XLOOKUP(B:B,DROPLIST!G:G,DROPLIST!H:H) &amp; RIGHT(C1603,3) &amp; "-" &amp; RIGHT(D1603,5) &amp; "-" &amp; IFERROR(LEFT(#REF!, FIND(" ",#REF!)-1),#REF!) &amp; "-" &amp; _xlfn.XLOOKUP(L:L,DROPLIST!D:D,DROPLIST!E:E)</f>
        <v>#REF!</v>
      </c>
      <c r="R1603" s="88" t="str">
        <f>IF(N:N&lt;&gt;"APROVADO","N/A",IF(IFERROR(_xlfn.XLOOKUP(P:P,PROJETOS!A:A,PROJETOS!A:A),"INSERIR ID DE PROJETO")="INSERIR ID DE PROJETO","INSERIR ID DE PROJETO","PROJETO INSERIDO"))</f>
        <v>N/A</v>
      </c>
    </row>
    <row r="1604" spans="1:18" ht="20.100000000000001" customHeight="1" thickTop="1" thickBot="1" x14ac:dyDescent="0.3">
      <c r="A1604" s="109"/>
      <c r="B1604" s="84"/>
      <c r="C1604" s="84"/>
      <c r="D1604" s="115"/>
      <c r="E1604" s="132" cm="1">
        <f t="array" ref="E1604">_xlfn.XLOOKUP(D1604,Tabela2[[#All],[SAP Code]],Tabela2[[#All],[Supplier Name]])</f>
        <v>0</v>
      </c>
      <c r="F1604" s="85"/>
      <c r="G1604" s="120">
        <v>0</v>
      </c>
      <c r="H1604" s="86"/>
      <c r="I1604" s="86">
        <v>0</v>
      </c>
      <c r="J1604" s="87">
        <f t="shared" si="60"/>
        <v>0</v>
      </c>
      <c r="K1604" s="87">
        <f t="shared" si="59"/>
        <v>0</v>
      </c>
      <c r="L1604" s="85"/>
      <c r="M1604" s="85"/>
      <c r="N1604" s="85"/>
      <c r="O1604" s="109"/>
      <c r="P1604" s="88" t="str">
        <f>IF(D:D&gt;800000000,_xlfn.XLOOKUP(B:B,DROPLIST!G:G,DROPLIST!H:H)&amp;RIGHT(C1604,3)&amp;"-"&amp;RIGHT(D1604,5),_xlfn.XLOOKUP(B:B,DROPLIST!G:G,DROPLIST!H:H)&amp;RIGHT(C1604,3)&amp;"-"&amp;_xlfn.XLOOKUP(D:D,Tabela2[SAP Code],Tabela2[Coluna1]))</f>
        <v>-</v>
      </c>
      <c r="Q1604" s="88" t="e">
        <f>_xlfn.XLOOKUP(B:B,DROPLIST!G:G,DROPLIST!H:H) &amp; RIGHT(C1604,3) &amp; "-" &amp; RIGHT(D1604,5) &amp; "-" &amp; IFERROR(LEFT(#REF!, FIND(" ",#REF!)-1),#REF!) &amp; "-" &amp; _xlfn.XLOOKUP(L:L,DROPLIST!D:D,DROPLIST!E:E)</f>
        <v>#REF!</v>
      </c>
      <c r="R1604" s="88" t="str">
        <f>IF(N:N&lt;&gt;"APROVADO","N/A",IF(IFERROR(_xlfn.XLOOKUP(P:P,PROJETOS!A:A,PROJETOS!A:A),"INSERIR ID DE PROJETO")="INSERIR ID DE PROJETO","INSERIR ID DE PROJETO","PROJETO INSERIDO"))</f>
        <v>N/A</v>
      </c>
    </row>
    <row r="1605" spans="1:18" ht="20.100000000000001" customHeight="1" thickTop="1" thickBot="1" x14ac:dyDescent="0.3">
      <c r="A1605" s="109"/>
      <c r="B1605" s="84"/>
      <c r="C1605" s="84"/>
      <c r="D1605" s="115"/>
      <c r="E1605" s="132" cm="1">
        <f t="array" ref="E1605">_xlfn.XLOOKUP(D1605,Tabela2[[#All],[SAP Code]],Tabela2[[#All],[Supplier Name]])</f>
        <v>0</v>
      </c>
      <c r="F1605" s="85"/>
      <c r="G1605" s="120">
        <v>0</v>
      </c>
      <c r="H1605" s="86"/>
      <c r="I1605" s="86">
        <v>0</v>
      </c>
      <c r="J1605" s="87">
        <f t="shared" si="60"/>
        <v>0</v>
      </c>
      <c r="K1605" s="87">
        <f t="shared" si="59"/>
        <v>0</v>
      </c>
      <c r="L1605" s="85"/>
      <c r="M1605" s="85"/>
      <c r="N1605" s="85"/>
      <c r="O1605" s="109"/>
      <c r="P1605" s="88" t="str">
        <f>IF(D:D&gt;800000000,_xlfn.XLOOKUP(B:B,DROPLIST!G:G,DROPLIST!H:H)&amp;RIGHT(C1605,3)&amp;"-"&amp;RIGHT(D1605,5),_xlfn.XLOOKUP(B:B,DROPLIST!G:G,DROPLIST!H:H)&amp;RIGHT(C1605,3)&amp;"-"&amp;_xlfn.XLOOKUP(D:D,Tabela2[SAP Code],Tabela2[Coluna1]))</f>
        <v>-</v>
      </c>
      <c r="Q1605" s="88" t="e">
        <f>_xlfn.XLOOKUP(B:B,DROPLIST!G:G,DROPLIST!H:H) &amp; RIGHT(C1605,3) &amp; "-" &amp; RIGHT(D1605,5) &amp; "-" &amp; IFERROR(LEFT(#REF!, FIND(" ",#REF!)-1),#REF!) &amp; "-" &amp; _xlfn.XLOOKUP(L:L,DROPLIST!D:D,DROPLIST!E:E)</f>
        <v>#REF!</v>
      </c>
      <c r="R1605" s="88" t="str">
        <f>IF(N:N&lt;&gt;"APROVADO","N/A",IF(IFERROR(_xlfn.XLOOKUP(P:P,PROJETOS!A:A,PROJETOS!A:A),"INSERIR ID DE PROJETO")="INSERIR ID DE PROJETO","INSERIR ID DE PROJETO","PROJETO INSERIDO"))</f>
        <v>N/A</v>
      </c>
    </row>
    <row r="1606" spans="1:18" ht="20.100000000000001" customHeight="1" thickTop="1" thickBot="1" x14ac:dyDescent="0.3">
      <c r="A1606" s="109"/>
      <c r="B1606" s="84"/>
      <c r="C1606" s="84"/>
      <c r="D1606" s="115"/>
      <c r="E1606" s="132" cm="1">
        <f t="array" ref="E1606">_xlfn.XLOOKUP(D1606,Tabela2[[#All],[SAP Code]],Tabela2[[#All],[Supplier Name]])</f>
        <v>0</v>
      </c>
      <c r="F1606" s="85"/>
      <c r="G1606" s="120">
        <v>0</v>
      </c>
      <c r="H1606" s="86"/>
      <c r="I1606" s="86">
        <v>0</v>
      </c>
      <c r="J1606" s="87">
        <f t="shared" si="60"/>
        <v>0</v>
      </c>
      <c r="K1606" s="87">
        <f t="shared" si="59"/>
        <v>0</v>
      </c>
      <c r="L1606" s="85"/>
      <c r="M1606" s="85"/>
      <c r="N1606" s="85"/>
      <c r="O1606" s="109"/>
      <c r="P1606" s="88" t="str">
        <f>IF(D:D&gt;800000000,_xlfn.XLOOKUP(B:B,DROPLIST!G:G,DROPLIST!H:H)&amp;RIGHT(C1606,3)&amp;"-"&amp;RIGHT(D1606,5),_xlfn.XLOOKUP(B:B,DROPLIST!G:G,DROPLIST!H:H)&amp;RIGHT(C1606,3)&amp;"-"&amp;_xlfn.XLOOKUP(D:D,Tabela2[SAP Code],Tabela2[Coluna1]))</f>
        <v>-</v>
      </c>
      <c r="Q1606" s="88" t="e">
        <f>_xlfn.XLOOKUP(B:B,DROPLIST!G:G,DROPLIST!H:H) &amp; RIGHT(C1606,3) &amp; "-" &amp; RIGHT(D1606,5) &amp; "-" &amp; IFERROR(LEFT(#REF!, FIND(" ",#REF!)-1),#REF!) &amp; "-" &amp; _xlfn.XLOOKUP(L:L,DROPLIST!D:D,DROPLIST!E:E)</f>
        <v>#REF!</v>
      </c>
      <c r="R1606" s="88" t="str">
        <f>IF(N:N&lt;&gt;"APROVADO","N/A",IF(IFERROR(_xlfn.XLOOKUP(P:P,PROJETOS!A:A,PROJETOS!A:A),"INSERIR ID DE PROJETO")="INSERIR ID DE PROJETO","INSERIR ID DE PROJETO","PROJETO INSERIDO"))</f>
        <v>N/A</v>
      </c>
    </row>
    <row r="1607" spans="1:18" ht="20.100000000000001" customHeight="1" thickTop="1" thickBot="1" x14ac:dyDescent="0.3">
      <c r="A1607" s="109"/>
      <c r="B1607" s="84"/>
      <c r="C1607" s="84"/>
      <c r="D1607" s="115"/>
      <c r="E1607" s="132" cm="1">
        <f t="array" ref="E1607">_xlfn.XLOOKUP(D1607,Tabela2[[#All],[SAP Code]],Tabela2[[#All],[Supplier Name]])</f>
        <v>0</v>
      </c>
      <c r="F1607" s="85"/>
      <c r="G1607" s="120">
        <v>0</v>
      </c>
      <c r="H1607" s="86"/>
      <c r="I1607" s="86">
        <v>0</v>
      </c>
      <c r="J1607" s="87">
        <f t="shared" si="60"/>
        <v>0</v>
      </c>
      <c r="K1607" s="87">
        <f t="shared" si="59"/>
        <v>0</v>
      </c>
      <c r="L1607" s="85"/>
      <c r="M1607" s="85"/>
      <c r="N1607" s="85"/>
      <c r="O1607" s="109"/>
      <c r="P1607" s="88" t="str">
        <f>IF(D:D&gt;800000000,_xlfn.XLOOKUP(B:B,DROPLIST!G:G,DROPLIST!H:H)&amp;RIGHT(C1607,3)&amp;"-"&amp;RIGHT(D1607,5),_xlfn.XLOOKUP(B:B,DROPLIST!G:G,DROPLIST!H:H)&amp;RIGHT(C1607,3)&amp;"-"&amp;_xlfn.XLOOKUP(D:D,Tabela2[SAP Code],Tabela2[Coluna1]))</f>
        <v>-</v>
      </c>
      <c r="Q1607" s="88" t="e">
        <f>_xlfn.XLOOKUP(B:B,DROPLIST!G:G,DROPLIST!H:H) &amp; RIGHT(C1607,3) &amp; "-" &amp; RIGHT(D1607,5) &amp; "-" &amp; IFERROR(LEFT(#REF!, FIND(" ",#REF!)-1),#REF!) &amp; "-" &amp; _xlfn.XLOOKUP(L:L,DROPLIST!D:D,DROPLIST!E:E)</f>
        <v>#REF!</v>
      </c>
      <c r="R1607" s="88" t="str">
        <f>IF(N:N&lt;&gt;"APROVADO","N/A",IF(IFERROR(_xlfn.XLOOKUP(P:P,PROJETOS!A:A,PROJETOS!A:A),"INSERIR ID DE PROJETO")="INSERIR ID DE PROJETO","INSERIR ID DE PROJETO","PROJETO INSERIDO"))</f>
        <v>N/A</v>
      </c>
    </row>
    <row r="1608" spans="1:18" ht="20.100000000000001" customHeight="1" thickTop="1" thickBot="1" x14ac:dyDescent="0.3">
      <c r="A1608" s="109"/>
      <c r="B1608" s="84"/>
      <c r="C1608" s="84"/>
      <c r="D1608" s="115"/>
      <c r="E1608" s="132" cm="1">
        <f t="array" ref="E1608">_xlfn.XLOOKUP(D1608,Tabela2[[#All],[SAP Code]],Tabela2[[#All],[Supplier Name]])</f>
        <v>0</v>
      </c>
      <c r="F1608" s="85"/>
      <c r="G1608" s="120">
        <v>0</v>
      </c>
      <c r="H1608" s="86"/>
      <c r="I1608" s="86">
        <v>0</v>
      </c>
      <c r="J1608" s="87">
        <f t="shared" si="60"/>
        <v>0</v>
      </c>
      <c r="K1608" s="87">
        <f t="shared" si="59"/>
        <v>0</v>
      </c>
      <c r="L1608" s="85"/>
      <c r="M1608" s="85"/>
      <c r="N1608" s="85"/>
      <c r="O1608" s="109"/>
      <c r="P1608" s="88" t="str">
        <f>IF(D:D&gt;800000000,_xlfn.XLOOKUP(B:B,DROPLIST!G:G,DROPLIST!H:H)&amp;RIGHT(C1608,3)&amp;"-"&amp;RIGHT(D1608,5),_xlfn.XLOOKUP(B:B,DROPLIST!G:G,DROPLIST!H:H)&amp;RIGHT(C1608,3)&amp;"-"&amp;_xlfn.XLOOKUP(D:D,Tabela2[SAP Code],Tabela2[Coluna1]))</f>
        <v>-</v>
      </c>
      <c r="Q1608" s="88" t="e">
        <f>_xlfn.XLOOKUP(B:B,DROPLIST!G:G,DROPLIST!H:H) &amp; RIGHT(C1608,3) &amp; "-" &amp; RIGHT(D1608,5) &amp; "-" &amp; IFERROR(LEFT(#REF!, FIND(" ",#REF!)-1),#REF!) &amp; "-" &amp; _xlfn.XLOOKUP(L:L,DROPLIST!D:D,DROPLIST!E:E)</f>
        <v>#REF!</v>
      </c>
      <c r="R1608" s="88" t="str">
        <f>IF(N:N&lt;&gt;"APROVADO","N/A",IF(IFERROR(_xlfn.XLOOKUP(P:P,PROJETOS!A:A,PROJETOS!A:A),"INSERIR ID DE PROJETO")="INSERIR ID DE PROJETO","INSERIR ID DE PROJETO","PROJETO INSERIDO"))</f>
        <v>N/A</v>
      </c>
    </row>
    <row r="1609" spans="1:18" ht="20.100000000000001" customHeight="1" thickTop="1" thickBot="1" x14ac:dyDescent="0.3">
      <c r="A1609" s="109"/>
      <c r="B1609" s="84"/>
      <c r="C1609" s="84"/>
      <c r="D1609" s="115"/>
      <c r="E1609" s="132" cm="1">
        <f t="array" ref="E1609">_xlfn.XLOOKUP(D1609,Tabela2[[#All],[SAP Code]],Tabela2[[#All],[Supplier Name]])</f>
        <v>0</v>
      </c>
      <c r="F1609" s="85"/>
      <c r="G1609" s="120">
        <v>0</v>
      </c>
      <c r="H1609" s="86"/>
      <c r="I1609" s="86">
        <v>0</v>
      </c>
      <c r="J1609" s="87">
        <f t="shared" si="60"/>
        <v>0</v>
      </c>
      <c r="K1609" s="87">
        <f t="shared" si="59"/>
        <v>0</v>
      </c>
      <c r="L1609" s="85"/>
      <c r="M1609" s="85"/>
      <c r="N1609" s="85"/>
      <c r="O1609" s="109"/>
      <c r="P1609" s="88" t="str">
        <f>IF(D:D&gt;800000000,_xlfn.XLOOKUP(B:B,DROPLIST!G:G,DROPLIST!H:H)&amp;RIGHT(C1609,3)&amp;"-"&amp;RIGHT(D1609,5),_xlfn.XLOOKUP(B:B,DROPLIST!G:G,DROPLIST!H:H)&amp;RIGHT(C1609,3)&amp;"-"&amp;_xlfn.XLOOKUP(D:D,Tabela2[SAP Code],Tabela2[Coluna1]))</f>
        <v>-</v>
      </c>
      <c r="Q1609" s="88" t="e">
        <f>_xlfn.XLOOKUP(B:B,DROPLIST!G:G,DROPLIST!H:H) &amp; RIGHT(C1609,3) &amp; "-" &amp; RIGHT(D1609,5) &amp; "-" &amp; IFERROR(LEFT(#REF!, FIND(" ",#REF!)-1),#REF!) &amp; "-" &amp; _xlfn.XLOOKUP(L:L,DROPLIST!D:D,DROPLIST!E:E)</f>
        <v>#REF!</v>
      </c>
      <c r="R1609" s="88" t="str">
        <f>IF(N:N&lt;&gt;"APROVADO","N/A",IF(IFERROR(_xlfn.XLOOKUP(P:P,PROJETOS!A:A,PROJETOS!A:A),"INSERIR ID DE PROJETO")="INSERIR ID DE PROJETO","INSERIR ID DE PROJETO","PROJETO INSERIDO"))</f>
        <v>N/A</v>
      </c>
    </row>
    <row r="1610" spans="1:18" ht="20.100000000000001" customHeight="1" thickTop="1" thickBot="1" x14ac:dyDescent="0.3">
      <c r="A1610" s="109"/>
      <c r="B1610" s="84"/>
      <c r="C1610" s="84"/>
      <c r="D1610" s="115"/>
      <c r="E1610" s="132" cm="1">
        <f t="array" ref="E1610">_xlfn.XLOOKUP(D1610,Tabela2[[#All],[SAP Code]],Tabela2[[#All],[Supplier Name]])</f>
        <v>0</v>
      </c>
      <c r="F1610" s="85"/>
      <c r="G1610" s="120">
        <v>0</v>
      </c>
      <c r="H1610" s="86"/>
      <c r="I1610" s="86">
        <v>0</v>
      </c>
      <c r="J1610" s="87">
        <f t="shared" si="60"/>
        <v>0</v>
      </c>
      <c r="K1610" s="87">
        <f t="shared" ref="K1610:K1673" si="61">IF(I1610=0,H1610,J1610)</f>
        <v>0</v>
      </c>
      <c r="L1610" s="85"/>
      <c r="M1610" s="85"/>
      <c r="N1610" s="85"/>
      <c r="O1610" s="109"/>
      <c r="P1610" s="88" t="str">
        <f>IF(D:D&gt;800000000,_xlfn.XLOOKUP(B:B,DROPLIST!G:G,DROPLIST!H:H)&amp;RIGHT(C1610,3)&amp;"-"&amp;RIGHT(D1610,5),_xlfn.XLOOKUP(B:B,DROPLIST!G:G,DROPLIST!H:H)&amp;RIGHT(C1610,3)&amp;"-"&amp;_xlfn.XLOOKUP(D:D,Tabela2[SAP Code],Tabela2[Coluna1]))</f>
        <v>-</v>
      </c>
      <c r="Q1610" s="88" t="e">
        <f>_xlfn.XLOOKUP(B:B,DROPLIST!G:G,DROPLIST!H:H) &amp; RIGHT(C1610,3) &amp; "-" &amp; RIGHT(D1610,5) &amp; "-" &amp; IFERROR(LEFT(#REF!, FIND(" ",#REF!)-1),#REF!) &amp; "-" &amp; _xlfn.XLOOKUP(L:L,DROPLIST!D:D,DROPLIST!E:E)</f>
        <v>#REF!</v>
      </c>
      <c r="R1610" s="88" t="str">
        <f>IF(N:N&lt;&gt;"APROVADO","N/A",IF(IFERROR(_xlfn.XLOOKUP(P:P,PROJETOS!A:A,PROJETOS!A:A),"INSERIR ID DE PROJETO")="INSERIR ID DE PROJETO","INSERIR ID DE PROJETO","PROJETO INSERIDO"))</f>
        <v>N/A</v>
      </c>
    </row>
    <row r="1611" spans="1:18" ht="20.100000000000001" customHeight="1" thickTop="1" thickBot="1" x14ac:dyDescent="0.3">
      <c r="A1611" s="109"/>
      <c r="B1611" s="84"/>
      <c r="C1611" s="84"/>
      <c r="D1611" s="115"/>
      <c r="E1611" s="132" cm="1">
        <f t="array" ref="E1611">_xlfn.XLOOKUP(D1611,Tabela2[[#All],[SAP Code]],Tabela2[[#All],[Supplier Name]])</f>
        <v>0</v>
      </c>
      <c r="F1611" s="85"/>
      <c r="G1611" s="120">
        <v>0</v>
      </c>
      <c r="H1611" s="86"/>
      <c r="I1611" s="86">
        <v>0</v>
      </c>
      <c r="J1611" s="87">
        <f t="shared" si="60"/>
        <v>0</v>
      </c>
      <c r="K1611" s="87">
        <f t="shared" si="61"/>
        <v>0</v>
      </c>
      <c r="L1611" s="85"/>
      <c r="M1611" s="85"/>
      <c r="N1611" s="85"/>
      <c r="O1611" s="109"/>
      <c r="P1611" s="88" t="str">
        <f>IF(D:D&gt;800000000,_xlfn.XLOOKUP(B:B,DROPLIST!G:G,DROPLIST!H:H)&amp;RIGHT(C1611,3)&amp;"-"&amp;RIGHT(D1611,5),_xlfn.XLOOKUP(B:B,DROPLIST!G:G,DROPLIST!H:H)&amp;RIGHT(C1611,3)&amp;"-"&amp;_xlfn.XLOOKUP(D:D,Tabela2[SAP Code],Tabela2[Coluna1]))</f>
        <v>-</v>
      </c>
      <c r="Q1611" s="88" t="e">
        <f>_xlfn.XLOOKUP(B:B,DROPLIST!G:G,DROPLIST!H:H) &amp; RIGHT(C1611,3) &amp; "-" &amp; RIGHT(D1611,5) &amp; "-" &amp; IFERROR(LEFT(#REF!, FIND(" ",#REF!)-1),#REF!) &amp; "-" &amp; _xlfn.XLOOKUP(L:L,DROPLIST!D:D,DROPLIST!E:E)</f>
        <v>#REF!</v>
      </c>
      <c r="R1611" s="88" t="str">
        <f>IF(N:N&lt;&gt;"APROVADO","N/A",IF(IFERROR(_xlfn.XLOOKUP(P:P,PROJETOS!A:A,PROJETOS!A:A),"INSERIR ID DE PROJETO")="INSERIR ID DE PROJETO","INSERIR ID DE PROJETO","PROJETO INSERIDO"))</f>
        <v>N/A</v>
      </c>
    </row>
    <row r="1612" spans="1:18" ht="20.100000000000001" customHeight="1" thickTop="1" thickBot="1" x14ac:dyDescent="0.3">
      <c r="A1612" s="109"/>
      <c r="B1612" s="84"/>
      <c r="C1612" s="84"/>
      <c r="D1612" s="115"/>
      <c r="E1612" s="132" cm="1">
        <f t="array" ref="E1612">_xlfn.XLOOKUP(D1612,Tabela2[[#All],[SAP Code]],Tabela2[[#All],[Supplier Name]])</f>
        <v>0</v>
      </c>
      <c r="F1612" s="85"/>
      <c r="G1612" s="120">
        <v>0</v>
      </c>
      <c r="H1612" s="86"/>
      <c r="I1612" s="86">
        <v>0</v>
      </c>
      <c r="J1612" s="87">
        <f t="shared" si="60"/>
        <v>0</v>
      </c>
      <c r="K1612" s="87">
        <f t="shared" si="61"/>
        <v>0</v>
      </c>
      <c r="L1612" s="85"/>
      <c r="M1612" s="85"/>
      <c r="N1612" s="85"/>
      <c r="O1612" s="109"/>
      <c r="P1612" s="88" t="str">
        <f>IF(D:D&gt;800000000,_xlfn.XLOOKUP(B:B,DROPLIST!G:G,DROPLIST!H:H)&amp;RIGHT(C1612,3)&amp;"-"&amp;RIGHT(D1612,5),_xlfn.XLOOKUP(B:B,DROPLIST!G:G,DROPLIST!H:H)&amp;RIGHT(C1612,3)&amp;"-"&amp;_xlfn.XLOOKUP(D:D,Tabela2[SAP Code],Tabela2[Coluna1]))</f>
        <v>-</v>
      </c>
      <c r="Q1612" s="88" t="e">
        <f>_xlfn.XLOOKUP(B:B,DROPLIST!G:G,DROPLIST!H:H) &amp; RIGHT(C1612,3) &amp; "-" &amp; RIGHT(D1612,5) &amp; "-" &amp; IFERROR(LEFT(#REF!, FIND(" ",#REF!)-1),#REF!) &amp; "-" &amp; _xlfn.XLOOKUP(L:L,DROPLIST!D:D,DROPLIST!E:E)</f>
        <v>#REF!</v>
      </c>
      <c r="R1612" s="88" t="str">
        <f>IF(N:N&lt;&gt;"APROVADO","N/A",IF(IFERROR(_xlfn.XLOOKUP(P:P,PROJETOS!A:A,PROJETOS!A:A),"INSERIR ID DE PROJETO")="INSERIR ID DE PROJETO","INSERIR ID DE PROJETO","PROJETO INSERIDO"))</f>
        <v>N/A</v>
      </c>
    </row>
    <row r="1613" spans="1:18" ht="20.100000000000001" customHeight="1" thickTop="1" thickBot="1" x14ac:dyDescent="0.3">
      <c r="A1613" s="109"/>
      <c r="B1613" s="84"/>
      <c r="C1613" s="84"/>
      <c r="D1613" s="115"/>
      <c r="E1613" s="132" cm="1">
        <f t="array" ref="E1613">_xlfn.XLOOKUP(D1613,Tabela2[[#All],[SAP Code]],Tabela2[[#All],[Supplier Name]])</f>
        <v>0</v>
      </c>
      <c r="F1613" s="85"/>
      <c r="G1613" s="120">
        <v>0</v>
      </c>
      <c r="H1613" s="86"/>
      <c r="I1613" s="86">
        <v>0</v>
      </c>
      <c r="J1613" s="87">
        <f t="shared" si="60"/>
        <v>0</v>
      </c>
      <c r="K1613" s="87">
        <f t="shared" si="61"/>
        <v>0</v>
      </c>
      <c r="L1613" s="85"/>
      <c r="M1613" s="85"/>
      <c r="N1613" s="85"/>
      <c r="O1613" s="109"/>
      <c r="P1613" s="88" t="str">
        <f>IF(D:D&gt;800000000,_xlfn.XLOOKUP(B:B,DROPLIST!G:G,DROPLIST!H:H)&amp;RIGHT(C1613,3)&amp;"-"&amp;RIGHT(D1613,5),_xlfn.XLOOKUP(B:B,DROPLIST!G:G,DROPLIST!H:H)&amp;RIGHT(C1613,3)&amp;"-"&amp;_xlfn.XLOOKUP(D:D,Tabela2[SAP Code],Tabela2[Coluna1]))</f>
        <v>-</v>
      </c>
      <c r="Q1613" s="88" t="e">
        <f>_xlfn.XLOOKUP(B:B,DROPLIST!G:G,DROPLIST!H:H) &amp; RIGHT(C1613,3) &amp; "-" &amp; RIGHT(D1613,5) &amp; "-" &amp; IFERROR(LEFT(#REF!, FIND(" ",#REF!)-1),#REF!) &amp; "-" &amp; _xlfn.XLOOKUP(L:L,DROPLIST!D:D,DROPLIST!E:E)</f>
        <v>#REF!</v>
      </c>
      <c r="R1613" s="88" t="str">
        <f>IF(N:N&lt;&gt;"APROVADO","N/A",IF(IFERROR(_xlfn.XLOOKUP(P:P,PROJETOS!A:A,PROJETOS!A:A),"INSERIR ID DE PROJETO")="INSERIR ID DE PROJETO","INSERIR ID DE PROJETO","PROJETO INSERIDO"))</f>
        <v>N/A</v>
      </c>
    </row>
    <row r="1614" spans="1:18" ht="20.100000000000001" customHeight="1" thickTop="1" thickBot="1" x14ac:dyDescent="0.3">
      <c r="A1614" s="109"/>
      <c r="B1614" s="84"/>
      <c r="C1614" s="84"/>
      <c r="D1614" s="115"/>
      <c r="E1614" s="132" cm="1">
        <f t="array" ref="E1614">_xlfn.XLOOKUP(D1614,Tabela2[[#All],[SAP Code]],Tabela2[[#All],[Supplier Name]])</f>
        <v>0</v>
      </c>
      <c r="F1614" s="85"/>
      <c r="G1614" s="120">
        <v>0</v>
      </c>
      <c r="H1614" s="86"/>
      <c r="I1614" s="86">
        <v>0</v>
      </c>
      <c r="J1614" s="87">
        <f t="shared" si="60"/>
        <v>0</v>
      </c>
      <c r="K1614" s="87">
        <f t="shared" si="61"/>
        <v>0</v>
      </c>
      <c r="L1614" s="85"/>
      <c r="M1614" s="85"/>
      <c r="N1614" s="85"/>
      <c r="O1614" s="109"/>
      <c r="P1614" s="88" t="str">
        <f>IF(D:D&gt;800000000,_xlfn.XLOOKUP(B:B,DROPLIST!G:G,DROPLIST!H:H)&amp;RIGHT(C1614,3)&amp;"-"&amp;RIGHT(D1614,5),_xlfn.XLOOKUP(B:B,DROPLIST!G:G,DROPLIST!H:H)&amp;RIGHT(C1614,3)&amp;"-"&amp;_xlfn.XLOOKUP(D:D,Tabela2[SAP Code],Tabela2[Coluna1]))</f>
        <v>-</v>
      </c>
      <c r="Q1614" s="88" t="e">
        <f>_xlfn.XLOOKUP(B:B,DROPLIST!G:G,DROPLIST!H:H) &amp; RIGHT(C1614,3) &amp; "-" &amp; RIGHT(D1614,5) &amp; "-" &amp; IFERROR(LEFT(#REF!, FIND(" ",#REF!)-1),#REF!) &amp; "-" &amp; _xlfn.XLOOKUP(L:L,DROPLIST!D:D,DROPLIST!E:E)</f>
        <v>#REF!</v>
      </c>
      <c r="R1614" s="88" t="str">
        <f>IF(N:N&lt;&gt;"APROVADO","N/A",IF(IFERROR(_xlfn.XLOOKUP(P:P,PROJETOS!A:A,PROJETOS!A:A),"INSERIR ID DE PROJETO")="INSERIR ID DE PROJETO","INSERIR ID DE PROJETO","PROJETO INSERIDO"))</f>
        <v>N/A</v>
      </c>
    </row>
    <row r="1615" spans="1:18" ht="20.100000000000001" customHeight="1" thickTop="1" thickBot="1" x14ac:dyDescent="0.3">
      <c r="A1615" s="109"/>
      <c r="B1615" s="84"/>
      <c r="C1615" s="84"/>
      <c r="D1615" s="115"/>
      <c r="E1615" s="132" cm="1">
        <f t="array" ref="E1615">_xlfn.XLOOKUP(D1615,Tabela2[[#All],[SAP Code]],Tabela2[[#All],[Supplier Name]])</f>
        <v>0</v>
      </c>
      <c r="F1615" s="85"/>
      <c r="G1615" s="120">
        <v>0</v>
      </c>
      <c r="H1615" s="86"/>
      <c r="I1615" s="86">
        <v>0</v>
      </c>
      <c r="J1615" s="87">
        <f t="shared" si="60"/>
        <v>0</v>
      </c>
      <c r="K1615" s="87">
        <f t="shared" si="61"/>
        <v>0</v>
      </c>
      <c r="L1615" s="85"/>
      <c r="M1615" s="85"/>
      <c r="N1615" s="85"/>
      <c r="O1615" s="109"/>
      <c r="P1615" s="88" t="str">
        <f>IF(D:D&gt;800000000,_xlfn.XLOOKUP(B:B,DROPLIST!G:G,DROPLIST!H:H)&amp;RIGHT(C1615,3)&amp;"-"&amp;RIGHT(D1615,5),_xlfn.XLOOKUP(B:B,DROPLIST!G:G,DROPLIST!H:H)&amp;RIGHT(C1615,3)&amp;"-"&amp;_xlfn.XLOOKUP(D:D,Tabela2[SAP Code],Tabela2[Coluna1]))</f>
        <v>-</v>
      </c>
      <c r="Q1615" s="88" t="e">
        <f>_xlfn.XLOOKUP(B:B,DROPLIST!G:G,DROPLIST!H:H) &amp; RIGHT(C1615,3) &amp; "-" &amp; RIGHT(D1615,5) &amp; "-" &amp; IFERROR(LEFT(#REF!, FIND(" ",#REF!)-1),#REF!) &amp; "-" &amp; _xlfn.XLOOKUP(L:L,DROPLIST!D:D,DROPLIST!E:E)</f>
        <v>#REF!</v>
      </c>
      <c r="R1615" s="88" t="str">
        <f>IF(N:N&lt;&gt;"APROVADO","N/A",IF(IFERROR(_xlfn.XLOOKUP(P:P,PROJETOS!A:A,PROJETOS!A:A),"INSERIR ID DE PROJETO")="INSERIR ID DE PROJETO","INSERIR ID DE PROJETO","PROJETO INSERIDO"))</f>
        <v>N/A</v>
      </c>
    </row>
    <row r="1616" spans="1:18" ht="20.100000000000001" customHeight="1" thickTop="1" thickBot="1" x14ac:dyDescent="0.3">
      <c r="A1616" s="109"/>
      <c r="B1616" s="84"/>
      <c r="C1616" s="84"/>
      <c r="D1616" s="115"/>
      <c r="E1616" s="132" cm="1">
        <f t="array" ref="E1616">_xlfn.XLOOKUP(D1616,Tabela2[[#All],[SAP Code]],Tabela2[[#All],[Supplier Name]])</f>
        <v>0</v>
      </c>
      <c r="F1616" s="85"/>
      <c r="G1616" s="120">
        <v>0</v>
      </c>
      <c r="H1616" s="86"/>
      <c r="I1616" s="86">
        <v>0</v>
      </c>
      <c r="J1616" s="87">
        <f t="shared" si="60"/>
        <v>0</v>
      </c>
      <c r="K1616" s="87">
        <f t="shared" si="61"/>
        <v>0</v>
      </c>
      <c r="L1616" s="85"/>
      <c r="M1616" s="85"/>
      <c r="N1616" s="85"/>
      <c r="O1616" s="109"/>
      <c r="P1616" s="88" t="str">
        <f>IF(D:D&gt;800000000,_xlfn.XLOOKUP(B:B,DROPLIST!G:G,DROPLIST!H:H)&amp;RIGHT(C1616,3)&amp;"-"&amp;RIGHT(D1616,5),_xlfn.XLOOKUP(B:B,DROPLIST!G:G,DROPLIST!H:H)&amp;RIGHT(C1616,3)&amp;"-"&amp;_xlfn.XLOOKUP(D:D,Tabela2[SAP Code],Tabela2[Coluna1]))</f>
        <v>-</v>
      </c>
      <c r="Q1616" s="88" t="e">
        <f>_xlfn.XLOOKUP(B:B,DROPLIST!G:G,DROPLIST!H:H) &amp; RIGHT(C1616,3) &amp; "-" &amp; RIGHT(D1616,5) &amp; "-" &amp; IFERROR(LEFT(#REF!, FIND(" ",#REF!)-1),#REF!) &amp; "-" &amp; _xlfn.XLOOKUP(L:L,DROPLIST!D:D,DROPLIST!E:E)</f>
        <v>#REF!</v>
      </c>
      <c r="R1616" s="88" t="str">
        <f>IF(N:N&lt;&gt;"APROVADO","N/A",IF(IFERROR(_xlfn.XLOOKUP(P:P,PROJETOS!A:A,PROJETOS!A:A),"INSERIR ID DE PROJETO")="INSERIR ID DE PROJETO","INSERIR ID DE PROJETO","PROJETO INSERIDO"))</f>
        <v>N/A</v>
      </c>
    </row>
    <row r="1617" spans="1:18" ht="20.100000000000001" customHeight="1" thickTop="1" thickBot="1" x14ac:dyDescent="0.3">
      <c r="A1617" s="109"/>
      <c r="B1617" s="84"/>
      <c r="C1617" s="84"/>
      <c r="D1617" s="115"/>
      <c r="E1617" s="132" cm="1">
        <f t="array" ref="E1617">_xlfn.XLOOKUP(D1617,Tabela2[[#All],[SAP Code]],Tabela2[[#All],[Supplier Name]])</f>
        <v>0</v>
      </c>
      <c r="F1617" s="85"/>
      <c r="G1617" s="120">
        <v>0</v>
      </c>
      <c r="H1617" s="86"/>
      <c r="I1617" s="86">
        <v>0</v>
      </c>
      <c r="J1617" s="87">
        <f t="shared" si="60"/>
        <v>0</v>
      </c>
      <c r="K1617" s="87">
        <f t="shared" si="61"/>
        <v>0</v>
      </c>
      <c r="L1617" s="85"/>
      <c r="M1617" s="85"/>
      <c r="N1617" s="85"/>
      <c r="O1617" s="109"/>
      <c r="P1617" s="88" t="str">
        <f>IF(D:D&gt;800000000,_xlfn.XLOOKUP(B:B,DROPLIST!G:G,DROPLIST!H:H)&amp;RIGHT(C1617,3)&amp;"-"&amp;RIGHT(D1617,5),_xlfn.XLOOKUP(B:B,DROPLIST!G:G,DROPLIST!H:H)&amp;RIGHT(C1617,3)&amp;"-"&amp;_xlfn.XLOOKUP(D:D,Tabela2[SAP Code],Tabela2[Coluna1]))</f>
        <v>-</v>
      </c>
      <c r="Q1617" s="88" t="e">
        <f>_xlfn.XLOOKUP(B:B,DROPLIST!G:G,DROPLIST!H:H) &amp; RIGHT(C1617,3) &amp; "-" &amp; RIGHT(D1617,5) &amp; "-" &amp; IFERROR(LEFT(#REF!, FIND(" ",#REF!)-1),#REF!) &amp; "-" &amp; _xlfn.XLOOKUP(L:L,DROPLIST!D:D,DROPLIST!E:E)</f>
        <v>#REF!</v>
      </c>
      <c r="R1617" s="88" t="str">
        <f>IF(N:N&lt;&gt;"APROVADO","N/A",IF(IFERROR(_xlfn.XLOOKUP(P:P,PROJETOS!A:A,PROJETOS!A:A),"INSERIR ID DE PROJETO")="INSERIR ID DE PROJETO","INSERIR ID DE PROJETO","PROJETO INSERIDO"))</f>
        <v>N/A</v>
      </c>
    </row>
    <row r="1618" spans="1:18" ht="20.100000000000001" customHeight="1" thickTop="1" thickBot="1" x14ac:dyDescent="0.3">
      <c r="A1618" s="109"/>
      <c r="B1618" s="84"/>
      <c r="C1618" s="84"/>
      <c r="D1618" s="115"/>
      <c r="E1618" s="132" cm="1">
        <f t="array" ref="E1618">_xlfn.XLOOKUP(D1618,Tabela2[[#All],[SAP Code]],Tabela2[[#All],[Supplier Name]])</f>
        <v>0</v>
      </c>
      <c r="F1618" s="85"/>
      <c r="G1618" s="120">
        <v>0</v>
      </c>
      <c r="H1618" s="86"/>
      <c r="I1618" s="86">
        <v>0</v>
      </c>
      <c r="J1618" s="87">
        <f t="shared" si="60"/>
        <v>0</v>
      </c>
      <c r="K1618" s="87">
        <f t="shared" si="61"/>
        <v>0</v>
      </c>
      <c r="L1618" s="85"/>
      <c r="M1618" s="85"/>
      <c r="N1618" s="85"/>
      <c r="O1618" s="109"/>
      <c r="P1618" s="88" t="str">
        <f>IF(D:D&gt;800000000,_xlfn.XLOOKUP(B:B,DROPLIST!G:G,DROPLIST!H:H)&amp;RIGHT(C1618,3)&amp;"-"&amp;RIGHT(D1618,5),_xlfn.XLOOKUP(B:B,DROPLIST!G:G,DROPLIST!H:H)&amp;RIGHT(C1618,3)&amp;"-"&amp;_xlfn.XLOOKUP(D:D,Tabela2[SAP Code],Tabela2[Coluna1]))</f>
        <v>-</v>
      </c>
      <c r="Q1618" s="88" t="e">
        <f>_xlfn.XLOOKUP(B:B,DROPLIST!G:G,DROPLIST!H:H) &amp; RIGHT(C1618,3) &amp; "-" &amp; RIGHT(D1618,5) &amp; "-" &amp; IFERROR(LEFT(#REF!, FIND(" ",#REF!)-1),#REF!) &amp; "-" &amp; _xlfn.XLOOKUP(L:L,DROPLIST!D:D,DROPLIST!E:E)</f>
        <v>#REF!</v>
      </c>
      <c r="R1618" s="88" t="str">
        <f>IF(N:N&lt;&gt;"APROVADO","N/A",IF(IFERROR(_xlfn.XLOOKUP(P:P,PROJETOS!A:A,PROJETOS!A:A),"INSERIR ID DE PROJETO")="INSERIR ID DE PROJETO","INSERIR ID DE PROJETO","PROJETO INSERIDO"))</f>
        <v>N/A</v>
      </c>
    </row>
    <row r="1619" spans="1:18" ht="20.100000000000001" customHeight="1" thickTop="1" thickBot="1" x14ac:dyDescent="0.3">
      <c r="A1619" s="109"/>
      <c r="B1619" s="84"/>
      <c r="C1619" s="84"/>
      <c r="D1619" s="115"/>
      <c r="E1619" s="132" cm="1">
        <f t="array" ref="E1619">_xlfn.XLOOKUP(D1619,Tabela2[[#All],[SAP Code]],Tabela2[[#All],[Supplier Name]])</f>
        <v>0</v>
      </c>
      <c r="F1619" s="85"/>
      <c r="G1619" s="120">
        <v>0</v>
      </c>
      <c r="H1619" s="86"/>
      <c r="I1619" s="86">
        <v>0</v>
      </c>
      <c r="J1619" s="87">
        <f t="shared" si="60"/>
        <v>0</v>
      </c>
      <c r="K1619" s="87">
        <f t="shared" si="61"/>
        <v>0</v>
      </c>
      <c r="L1619" s="85"/>
      <c r="M1619" s="85"/>
      <c r="N1619" s="85"/>
      <c r="O1619" s="109"/>
      <c r="P1619" s="88" t="str">
        <f>IF(D:D&gt;800000000,_xlfn.XLOOKUP(B:B,DROPLIST!G:G,DROPLIST!H:H)&amp;RIGHT(C1619,3)&amp;"-"&amp;RIGHT(D1619,5),_xlfn.XLOOKUP(B:B,DROPLIST!G:G,DROPLIST!H:H)&amp;RIGHT(C1619,3)&amp;"-"&amp;_xlfn.XLOOKUP(D:D,Tabela2[SAP Code],Tabela2[Coluna1]))</f>
        <v>-</v>
      </c>
      <c r="Q1619" s="88" t="e">
        <f>_xlfn.XLOOKUP(B:B,DROPLIST!G:G,DROPLIST!H:H) &amp; RIGHT(C1619,3) &amp; "-" &amp; RIGHT(D1619,5) &amp; "-" &amp; IFERROR(LEFT(#REF!, FIND(" ",#REF!)-1),#REF!) &amp; "-" &amp; _xlfn.XLOOKUP(L:L,DROPLIST!D:D,DROPLIST!E:E)</f>
        <v>#REF!</v>
      </c>
      <c r="R1619" s="88" t="str">
        <f>IF(N:N&lt;&gt;"APROVADO","N/A",IF(IFERROR(_xlfn.XLOOKUP(P:P,PROJETOS!A:A,PROJETOS!A:A),"INSERIR ID DE PROJETO")="INSERIR ID DE PROJETO","INSERIR ID DE PROJETO","PROJETO INSERIDO"))</f>
        <v>N/A</v>
      </c>
    </row>
    <row r="1620" spans="1:18" ht="20.100000000000001" customHeight="1" thickTop="1" thickBot="1" x14ac:dyDescent="0.3">
      <c r="A1620" s="109"/>
      <c r="B1620" s="84"/>
      <c r="C1620" s="84"/>
      <c r="D1620" s="115"/>
      <c r="E1620" s="132" cm="1">
        <f t="array" ref="E1620">_xlfn.XLOOKUP(D1620,Tabela2[[#All],[SAP Code]],Tabela2[[#All],[Supplier Name]])</f>
        <v>0</v>
      </c>
      <c r="F1620" s="85"/>
      <c r="G1620" s="120">
        <v>0</v>
      </c>
      <c r="H1620" s="86"/>
      <c r="I1620" s="86">
        <v>0</v>
      </c>
      <c r="J1620" s="87">
        <f t="shared" si="60"/>
        <v>0</v>
      </c>
      <c r="K1620" s="87">
        <f t="shared" si="61"/>
        <v>0</v>
      </c>
      <c r="L1620" s="85"/>
      <c r="M1620" s="85"/>
      <c r="N1620" s="85"/>
      <c r="O1620" s="109"/>
      <c r="P1620" s="88" t="str">
        <f>IF(D:D&gt;800000000,_xlfn.XLOOKUP(B:B,DROPLIST!G:G,DROPLIST!H:H)&amp;RIGHT(C1620,3)&amp;"-"&amp;RIGHT(D1620,5),_xlfn.XLOOKUP(B:B,DROPLIST!G:G,DROPLIST!H:H)&amp;RIGHT(C1620,3)&amp;"-"&amp;_xlfn.XLOOKUP(D:D,Tabela2[SAP Code],Tabela2[Coluna1]))</f>
        <v>-</v>
      </c>
      <c r="Q1620" s="88" t="e">
        <f>_xlfn.XLOOKUP(B:B,DROPLIST!G:G,DROPLIST!H:H) &amp; RIGHT(C1620,3) &amp; "-" &amp; RIGHT(D1620,5) &amp; "-" &amp; IFERROR(LEFT(#REF!, FIND(" ",#REF!)-1),#REF!) &amp; "-" &amp; _xlfn.XLOOKUP(L:L,DROPLIST!D:D,DROPLIST!E:E)</f>
        <v>#REF!</v>
      </c>
      <c r="R1620" s="88" t="str">
        <f>IF(N:N&lt;&gt;"APROVADO","N/A",IF(IFERROR(_xlfn.XLOOKUP(P:P,PROJETOS!A:A,PROJETOS!A:A),"INSERIR ID DE PROJETO")="INSERIR ID DE PROJETO","INSERIR ID DE PROJETO","PROJETO INSERIDO"))</f>
        <v>N/A</v>
      </c>
    </row>
    <row r="1621" spans="1:18" ht="20.100000000000001" customHeight="1" thickTop="1" thickBot="1" x14ac:dyDescent="0.3">
      <c r="A1621" s="109"/>
      <c r="B1621" s="84"/>
      <c r="C1621" s="84"/>
      <c r="D1621" s="115"/>
      <c r="E1621" s="132" cm="1">
        <f t="array" ref="E1621">_xlfn.XLOOKUP(D1621,Tabela2[[#All],[SAP Code]],Tabela2[[#All],[Supplier Name]])</f>
        <v>0</v>
      </c>
      <c r="F1621" s="85"/>
      <c r="G1621" s="120">
        <v>0</v>
      </c>
      <c r="H1621" s="86"/>
      <c r="I1621" s="86">
        <v>0</v>
      </c>
      <c r="J1621" s="87">
        <f t="shared" si="60"/>
        <v>0</v>
      </c>
      <c r="K1621" s="87">
        <f t="shared" si="61"/>
        <v>0</v>
      </c>
      <c r="L1621" s="85"/>
      <c r="M1621" s="85"/>
      <c r="N1621" s="85"/>
      <c r="O1621" s="109"/>
      <c r="P1621" s="88" t="str">
        <f>IF(D:D&gt;800000000,_xlfn.XLOOKUP(B:B,DROPLIST!G:G,DROPLIST!H:H)&amp;RIGHT(C1621,3)&amp;"-"&amp;RIGHT(D1621,5),_xlfn.XLOOKUP(B:B,DROPLIST!G:G,DROPLIST!H:H)&amp;RIGHT(C1621,3)&amp;"-"&amp;_xlfn.XLOOKUP(D:D,Tabela2[SAP Code],Tabela2[Coluna1]))</f>
        <v>-</v>
      </c>
      <c r="Q1621" s="88" t="e">
        <f>_xlfn.XLOOKUP(B:B,DROPLIST!G:G,DROPLIST!H:H) &amp; RIGHT(C1621,3) &amp; "-" &amp; RIGHT(D1621,5) &amp; "-" &amp; IFERROR(LEFT(#REF!, FIND(" ",#REF!)-1),#REF!) &amp; "-" &amp; _xlfn.XLOOKUP(L:L,DROPLIST!D:D,DROPLIST!E:E)</f>
        <v>#REF!</v>
      </c>
      <c r="R1621" s="88" t="str">
        <f>IF(N:N&lt;&gt;"APROVADO","N/A",IF(IFERROR(_xlfn.XLOOKUP(P:P,PROJETOS!A:A,PROJETOS!A:A),"INSERIR ID DE PROJETO")="INSERIR ID DE PROJETO","INSERIR ID DE PROJETO","PROJETO INSERIDO"))</f>
        <v>N/A</v>
      </c>
    </row>
    <row r="1622" spans="1:18" ht="20.100000000000001" customHeight="1" thickTop="1" thickBot="1" x14ac:dyDescent="0.3">
      <c r="A1622" s="109"/>
      <c r="B1622" s="84"/>
      <c r="C1622" s="84"/>
      <c r="D1622" s="115"/>
      <c r="E1622" s="132" cm="1">
        <f t="array" ref="E1622">_xlfn.XLOOKUP(D1622,Tabela2[[#All],[SAP Code]],Tabela2[[#All],[Supplier Name]])</f>
        <v>0</v>
      </c>
      <c r="F1622" s="85"/>
      <c r="G1622" s="120">
        <v>0</v>
      </c>
      <c r="H1622" s="86"/>
      <c r="I1622" s="86">
        <v>0</v>
      </c>
      <c r="J1622" s="87">
        <f t="shared" si="60"/>
        <v>0</v>
      </c>
      <c r="K1622" s="87">
        <f t="shared" si="61"/>
        <v>0</v>
      </c>
      <c r="L1622" s="85"/>
      <c r="M1622" s="85"/>
      <c r="N1622" s="85"/>
      <c r="O1622" s="109"/>
      <c r="P1622" s="88" t="str">
        <f>IF(D:D&gt;800000000,_xlfn.XLOOKUP(B:B,DROPLIST!G:G,DROPLIST!H:H)&amp;RIGHT(C1622,3)&amp;"-"&amp;RIGHT(D1622,5),_xlfn.XLOOKUP(B:B,DROPLIST!G:G,DROPLIST!H:H)&amp;RIGHT(C1622,3)&amp;"-"&amp;_xlfn.XLOOKUP(D:D,Tabela2[SAP Code],Tabela2[Coluna1]))</f>
        <v>-</v>
      </c>
      <c r="Q1622" s="88" t="e">
        <f>_xlfn.XLOOKUP(B:B,DROPLIST!G:G,DROPLIST!H:H) &amp; RIGHT(C1622,3) &amp; "-" &amp; RIGHT(D1622,5) &amp; "-" &amp; IFERROR(LEFT(#REF!, FIND(" ",#REF!)-1),#REF!) &amp; "-" &amp; _xlfn.XLOOKUP(L:L,DROPLIST!D:D,DROPLIST!E:E)</f>
        <v>#REF!</v>
      </c>
      <c r="R1622" s="88" t="str">
        <f>IF(N:N&lt;&gt;"APROVADO","N/A",IF(IFERROR(_xlfn.XLOOKUP(P:P,PROJETOS!A:A,PROJETOS!A:A),"INSERIR ID DE PROJETO")="INSERIR ID DE PROJETO","INSERIR ID DE PROJETO","PROJETO INSERIDO"))</f>
        <v>N/A</v>
      </c>
    </row>
    <row r="1623" spans="1:18" ht="20.100000000000001" customHeight="1" thickTop="1" thickBot="1" x14ac:dyDescent="0.3">
      <c r="A1623" s="109"/>
      <c r="B1623" s="84"/>
      <c r="C1623" s="84"/>
      <c r="D1623" s="115"/>
      <c r="E1623" s="132" cm="1">
        <f t="array" ref="E1623">_xlfn.XLOOKUP(D1623,Tabela2[[#All],[SAP Code]],Tabela2[[#All],[Supplier Name]])</f>
        <v>0</v>
      </c>
      <c r="F1623" s="85"/>
      <c r="G1623" s="120">
        <v>0</v>
      </c>
      <c r="H1623" s="86"/>
      <c r="I1623" s="86">
        <v>0</v>
      </c>
      <c r="J1623" s="87">
        <f t="shared" si="60"/>
        <v>0</v>
      </c>
      <c r="K1623" s="87">
        <f t="shared" si="61"/>
        <v>0</v>
      </c>
      <c r="L1623" s="85"/>
      <c r="M1623" s="85"/>
      <c r="N1623" s="85"/>
      <c r="O1623" s="109"/>
      <c r="P1623" s="88" t="str">
        <f>IF(D:D&gt;800000000,_xlfn.XLOOKUP(B:B,DROPLIST!G:G,DROPLIST!H:H)&amp;RIGHT(C1623,3)&amp;"-"&amp;RIGHT(D1623,5),_xlfn.XLOOKUP(B:B,DROPLIST!G:G,DROPLIST!H:H)&amp;RIGHT(C1623,3)&amp;"-"&amp;_xlfn.XLOOKUP(D:D,Tabela2[SAP Code],Tabela2[Coluna1]))</f>
        <v>-</v>
      </c>
      <c r="Q1623" s="88" t="e">
        <f>_xlfn.XLOOKUP(B:B,DROPLIST!G:G,DROPLIST!H:H) &amp; RIGHT(C1623,3) &amp; "-" &amp; RIGHT(D1623,5) &amp; "-" &amp; IFERROR(LEFT(#REF!, FIND(" ",#REF!)-1),#REF!) &amp; "-" &amp; _xlfn.XLOOKUP(L:L,DROPLIST!D:D,DROPLIST!E:E)</f>
        <v>#REF!</v>
      </c>
      <c r="R1623" s="88" t="str">
        <f>IF(N:N&lt;&gt;"APROVADO","N/A",IF(IFERROR(_xlfn.XLOOKUP(P:P,PROJETOS!A:A,PROJETOS!A:A),"INSERIR ID DE PROJETO")="INSERIR ID DE PROJETO","INSERIR ID DE PROJETO","PROJETO INSERIDO"))</f>
        <v>N/A</v>
      </c>
    </row>
    <row r="1624" spans="1:18" ht="20.100000000000001" customHeight="1" thickTop="1" thickBot="1" x14ac:dyDescent="0.3">
      <c r="A1624" s="109"/>
      <c r="B1624" s="84"/>
      <c r="C1624" s="84"/>
      <c r="D1624" s="115"/>
      <c r="E1624" s="132" cm="1">
        <f t="array" ref="E1624">_xlfn.XLOOKUP(D1624,Tabela2[[#All],[SAP Code]],Tabela2[[#All],[Supplier Name]])</f>
        <v>0</v>
      </c>
      <c r="F1624" s="85"/>
      <c r="G1624" s="120">
        <v>0</v>
      </c>
      <c r="H1624" s="86"/>
      <c r="I1624" s="86">
        <v>0</v>
      </c>
      <c r="J1624" s="87">
        <f t="shared" si="60"/>
        <v>0</v>
      </c>
      <c r="K1624" s="87">
        <f t="shared" si="61"/>
        <v>0</v>
      </c>
      <c r="L1624" s="85"/>
      <c r="M1624" s="85"/>
      <c r="N1624" s="85"/>
      <c r="O1624" s="109"/>
      <c r="P1624" s="88" t="str">
        <f>IF(D:D&gt;800000000,_xlfn.XLOOKUP(B:B,DROPLIST!G:G,DROPLIST!H:H)&amp;RIGHT(C1624,3)&amp;"-"&amp;RIGHT(D1624,5),_xlfn.XLOOKUP(B:B,DROPLIST!G:G,DROPLIST!H:H)&amp;RIGHT(C1624,3)&amp;"-"&amp;_xlfn.XLOOKUP(D:D,Tabela2[SAP Code],Tabela2[Coluna1]))</f>
        <v>-</v>
      </c>
      <c r="Q1624" s="88" t="e">
        <f>_xlfn.XLOOKUP(B:B,DROPLIST!G:G,DROPLIST!H:H) &amp; RIGHT(C1624,3) &amp; "-" &amp; RIGHT(D1624,5) &amp; "-" &amp; IFERROR(LEFT(#REF!, FIND(" ",#REF!)-1),#REF!) &amp; "-" &amp; _xlfn.XLOOKUP(L:L,DROPLIST!D:D,DROPLIST!E:E)</f>
        <v>#REF!</v>
      </c>
      <c r="R1624" s="88" t="str">
        <f>IF(N:N&lt;&gt;"APROVADO","N/A",IF(IFERROR(_xlfn.XLOOKUP(P:P,PROJETOS!A:A,PROJETOS!A:A),"INSERIR ID DE PROJETO")="INSERIR ID DE PROJETO","INSERIR ID DE PROJETO","PROJETO INSERIDO"))</f>
        <v>N/A</v>
      </c>
    </row>
    <row r="1625" spans="1:18" ht="20.100000000000001" customHeight="1" thickTop="1" thickBot="1" x14ac:dyDescent="0.3">
      <c r="A1625" s="109"/>
      <c r="B1625" s="84"/>
      <c r="C1625" s="84"/>
      <c r="D1625" s="115"/>
      <c r="E1625" s="132" cm="1">
        <f t="array" ref="E1625">_xlfn.XLOOKUP(D1625,Tabela2[[#All],[SAP Code]],Tabela2[[#All],[Supplier Name]])</f>
        <v>0</v>
      </c>
      <c r="F1625" s="85"/>
      <c r="G1625" s="120">
        <v>0</v>
      </c>
      <c r="H1625" s="86"/>
      <c r="I1625" s="86">
        <v>0</v>
      </c>
      <c r="J1625" s="87">
        <f t="shared" si="60"/>
        <v>0</v>
      </c>
      <c r="K1625" s="87">
        <f t="shared" si="61"/>
        <v>0</v>
      </c>
      <c r="L1625" s="85"/>
      <c r="M1625" s="85"/>
      <c r="N1625" s="85"/>
      <c r="O1625" s="109"/>
      <c r="P1625" s="88" t="str">
        <f>IF(D:D&gt;800000000,_xlfn.XLOOKUP(B:B,DROPLIST!G:G,DROPLIST!H:H)&amp;RIGHT(C1625,3)&amp;"-"&amp;RIGHT(D1625,5),_xlfn.XLOOKUP(B:B,DROPLIST!G:G,DROPLIST!H:H)&amp;RIGHT(C1625,3)&amp;"-"&amp;_xlfn.XLOOKUP(D:D,Tabela2[SAP Code],Tabela2[Coluna1]))</f>
        <v>-</v>
      </c>
      <c r="Q1625" s="88" t="e">
        <f>_xlfn.XLOOKUP(B:B,DROPLIST!G:G,DROPLIST!H:H) &amp; RIGHT(C1625,3) &amp; "-" &amp; RIGHT(D1625,5) &amp; "-" &amp; IFERROR(LEFT(#REF!, FIND(" ",#REF!)-1),#REF!) &amp; "-" &amp; _xlfn.XLOOKUP(L:L,DROPLIST!D:D,DROPLIST!E:E)</f>
        <v>#REF!</v>
      </c>
      <c r="R1625" s="88" t="str">
        <f>IF(N:N&lt;&gt;"APROVADO","N/A",IF(IFERROR(_xlfn.XLOOKUP(P:P,PROJETOS!A:A,PROJETOS!A:A),"INSERIR ID DE PROJETO")="INSERIR ID DE PROJETO","INSERIR ID DE PROJETO","PROJETO INSERIDO"))</f>
        <v>N/A</v>
      </c>
    </row>
    <row r="1626" spans="1:18" ht="20.100000000000001" customHeight="1" thickTop="1" thickBot="1" x14ac:dyDescent="0.3">
      <c r="A1626" s="109"/>
      <c r="B1626" s="84"/>
      <c r="C1626" s="84"/>
      <c r="D1626" s="115"/>
      <c r="E1626" s="132" cm="1">
        <f t="array" ref="E1626">_xlfn.XLOOKUP(D1626,Tabela2[[#All],[SAP Code]],Tabela2[[#All],[Supplier Name]])</f>
        <v>0</v>
      </c>
      <c r="F1626" s="85"/>
      <c r="G1626" s="120">
        <v>0</v>
      </c>
      <c r="H1626" s="86"/>
      <c r="I1626" s="86">
        <v>0</v>
      </c>
      <c r="J1626" s="87">
        <f t="shared" si="60"/>
        <v>0</v>
      </c>
      <c r="K1626" s="87">
        <f t="shared" si="61"/>
        <v>0</v>
      </c>
      <c r="L1626" s="85"/>
      <c r="M1626" s="85"/>
      <c r="N1626" s="85"/>
      <c r="O1626" s="109"/>
      <c r="P1626" s="88" t="str">
        <f>IF(D:D&gt;800000000,_xlfn.XLOOKUP(B:B,DROPLIST!G:G,DROPLIST!H:H)&amp;RIGHT(C1626,3)&amp;"-"&amp;RIGHT(D1626,5),_xlfn.XLOOKUP(B:B,DROPLIST!G:G,DROPLIST!H:H)&amp;RIGHT(C1626,3)&amp;"-"&amp;_xlfn.XLOOKUP(D:D,Tabela2[SAP Code],Tabela2[Coluna1]))</f>
        <v>-</v>
      </c>
      <c r="Q1626" s="88" t="e">
        <f>_xlfn.XLOOKUP(B:B,DROPLIST!G:G,DROPLIST!H:H) &amp; RIGHT(C1626,3) &amp; "-" &amp; RIGHT(D1626,5) &amp; "-" &amp; IFERROR(LEFT(#REF!, FIND(" ",#REF!)-1),#REF!) &amp; "-" &amp; _xlfn.XLOOKUP(L:L,DROPLIST!D:D,DROPLIST!E:E)</f>
        <v>#REF!</v>
      </c>
      <c r="R1626" s="88" t="str">
        <f>IF(N:N&lt;&gt;"APROVADO","N/A",IF(IFERROR(_xlfn.XLOOKUP(P:P,PROJETOS!A:A,PROJETOS!A:A),"INSERIR ID DE PROJETO")="INSERIR ID DE PROJETO","INSERIR ID DE PROJETO","PROJETO INSERIDO"))</f>
        <v>N/A</v>
      </c>
    </row>
    <row r="1627" spans="1:18" ht="20.100000000000001" customHeight="1" thickTop="1" thickBot="1" x14ac:dyDescent="0.3">
      <c r="A1627" s="109"/>
      <c r="B1627" s="84"/>
      <c r="C1627" s="84"/>
      <c r="D1627" s="115"/>
      <c r="E1627" s="132" cm="1">
        <f t="array" ref="E1627">_xlfn.XLOOKUP(D1627,Tabela2[[#All],[SAP Code]],Tabela2[[#All],[Supplier Name]])</f>
        <v>0</v>
      </c>
      <c r="F1627" s="85"/>
      <c r="G1627" s="120">
        <v>0</v>
      </c>
      <c r="H1627" s="86"/>
      <c r="I1627" s="86">
        <v>0</v>
      </c>
      <c r="J1627" s="87">
        <f t="shared" si="60"/>
        <v>0</v>
      </c>
      <c r="K1627" s="87">
        <f t="shared" si="61"/>
        <v>0</v>
      </c>
      <c r="L1627" s="85"/>
      <c r="M1627" s="85"/>
      <c r="N1627" s="85"/>
      <c r="O1627" s="109"/>
      <c r="P1627" s="88" t="str">
        <f>IF(D:D&gt;800000000,_xlfn.XLOOKUP(B:B,DROPLIST!G:G,DROPLIST!H:H)&amp;RIGHT(C1627,3)&amp;"-"&amp;RIGHT(D1627,5),_xlfn.XLOOKUP(B:B,DROPLIST!G:G,DROPLIST!H:H)&amp;RIGHT(C1627,3)&amp;"-"&amp;_xlfn.XLOOKUP(D:D,Tabela2[SAP Code],Tabela2[Coluna1]))</f>
        <v>-</v>
      </c>
      <c r="Q1627" s="88" t="e">
        <f>_xlfn.XLOOKUP(B:B,DROPLIST!G:G,DROPLIST!H:H) &amp; RIGHT(C1627,3) &amp; "-" &amp; RIGHT(D1627,5) &amp; "-" &amp; IFERROR(LEFT(#REF!, FIND(" ",#REF!)-1),#REF!) &amp; "-" &amp; _xlfn.XLOOKUP(L:L,DROPLIST!D:D,DROPLIST!E:E)</f>
        <v>#REF!</v>
      </c>
      <c r="R1627" s="88" t="str">
        <f>IF(N:N&lt;&gt;"APROVADO","N/A",IF(IFERROR(_xlfn.XLOOKUP(P:P,PROJETOS!A:A,PROJETOS!A:A),"INSERIR ID DE PROJETO")="INSERIR ID DE PROJETO","INSERIR ID DE PROJETO","PROJETO INSERIDO"))</f>
        <v>N/A</v>
      </c>
    </row>
    <row r="1628" spans="1:18" ht="20.100000000000001" customHeight="1" thickTop="1" thickBot="1" x14ac:dyDescent="0.3">
      <c r="A1628" s="109"/>
      <c r="B1628" s="84"/>
      <c r="C1628" s="84"/>
      <c r="D1628" s="115"/>
      <c r="E1628" s="132" cm="1">
        <f t="array" ref="E1628">_xlfn.XLOOKUP(D1628,Tabela2[[#All],[SAP Code]],Tabela2[[#All],[Supplier Name]])</f>
        <v>0</v>
      </c>
      <c r="F1628" s="85"/>
      <c r="G1628" s="120">
        <v>0</v>
      </c>
      <c r="H1628" s="86"/>
      <c r="I1628" s="86">
        <v>0</v>
      </c>
      <c r="J1628" s="87">
        <f t="shared" si="60"/>
        <v>0</v>
      </c>
      <c r="K1628" s="87">
        <f t="shared" si="61"/>
        <v>0</v>
      </c>
      <c r="L1628" s="85"/>
      <c r="M1628" s="85"/>
      <c r="N1628" s="85"/>
      <c r="O1628" s="109"/>
      <c r="P1628" s="88" t="str">
        <f>IF(D:D&gt;800000000,_xlfn.XLOOKUP(B:B,DROPLIST!G:G,DROPLIST!H:H)&amp;RIGHT(C1628,3)&amp;"-"&amp;RIGHT(D1628,5),_xlfn.XLOOKUP(B:B,DROPLIST!G:G,DROPLIST!H:H)&amp;RIGHT(C1628,3)&amp;"-"&amp;_xlfn.XLOOKUP(D:D,Tabela2[SAP Code],Tabela2[Coluna1]))</f>
        <v>-</v>
      </c>
      <c r="Q1628" s="88" t="e">
        <f>_xlfn.XLOOKUP(B:B,DROPLIST!G:G,DROPLIST!H:H) &amp; RIGHT(C1628,3) &amp; "-" &amp; RIGHT(D1628,5) &amp; "-" &amp; IFERROR(LEFT(#REF!, FIND(" ",#REF!)-1),#REF!) &amp; "-" &amp; _xlfn.XLOOKUP(L:L,DROPLIST!D:D,DROPLIST!E:E)</f>
        <v>#REF!</v>
      </c>
      <c r="R1628" s="88" t="str">
        <f>IF(N:N&lt;&gt;"APROVADO","N/A",IF(IFERROR(_xlfn.XLOOKUP(P:P,PROJETOS!A:A,PROJETOS!A:A),"INSERIR ID DE PROJETO")="INSERIR ID DE PROJETO","INSERIR ID DE PROJETO","PROJETO INSERIDO"))</f>
        <v>N/A</v>
      </c>
    </row>
    <row r="1629" spans="1:18" ht="20.100000000000001" customHeight="1" thickTop="1" thickBot="1" x14ac:dyDescent="0.3">
      <c r="A1629" s="109"/>
      <c r="B1629" s="84"/>
      <c r="C1629" s="84"/>
      <c r="D1629" s="115"/>
      <c r="E1629" s="132" cm="1">
        <f t="array" ref="E1629">_xlfn.XLOOKUP(D1629,Tabela2[[#All],[SAP Code]],Tabela2[[#All],[Supplier Name]])</f>
        <v>0</v>
      </c>
      <c r="F1629" s="85"/>
      <c r="G1629" s="120">
        <v>0</v>
      </c>
      <c r="H1629" s="86"/>
      <c r="I1629" s="86">
        <v>0</v>
      </c>
      <c r="J1629" s="87">
        <f t="shared" si="60"/>
        <v>0</v>
      </c>
      <c r="K1629" s="87">
        <f t="shared" si="61"/>
        <v>0</v>
      </c>
      <c r="L1629" s="85"/>
      <c r="M1629" s="85"/>
      <c r="N1629" s="85"/>
      <c r="O1629" s="109"/>
      <c r="P1629" s="88" t="str">
        <f>IF(D:D&gt;800000000,_xlfn.XLOOKUP(B:B,DROPLIST!G:G,DROPLIST!H:H)&amp;RIGHT(C1629,3)&amp;"-"&amp;RIGHT(D1629,5),_xlfn.XLOOKUP(B:B,DROPLIST!G:G,DROPLIST!H:H)&amp;RIGHT(C1629,3)&amp;"-"&amp;_xlfn.XLOOKUP(D:D,Tabela2[SAP Code],Tabela2[Coluna1]))</f>
        <v>-</v>
      </c>
      <c r="Q1629" s="88" t="e">
        <f>_xlfn.XLOOKUP(B:B,DROPLIST!G:G,DROPLIST!H:H) &amp; RIGHT(C1629,3) &amp; "-" &amp; RIGHT(D1629,5) &amp; "-" &amp; IFERROR(LEFT(#REF!, FIND(" ",#REF!)-1),#REF!) &amp; "-" &amp; _xlfn.XLOOKUP(L:L,DROPLIST!D:D,DROPLIST!E:E)</f>
        <v>#REF!</v>
      </c>
      <c r="R1629" s="88" t="str">
        <f>IF(N:N&lt;&gt;"APROVADO","N/A",IF(IFERROR(_xlfn.XLOOKUP(P:P,PROJETOS!A:A,PROJETOS!A:A),"INSERIR ID DE PROJETO")="INSERIR ID DE PROJETO","INSERIR ID DE PROJETO","PROJETO INSERIDO"))</f>
        <v>N/A</v>
      </c>
    </row>
    <row r="1630" spans="1:18" ht="20.100000000000001" customHeight="1" thickTop="1" thickBot="1" x14ac:dyDescent="0.3">
      <c r="A1630" s="109"/>
      <c r="B1630" s="84"/>
      <c r="C1630" s="84"/>
      <c r="D1630" s="115"/>
      <c r="E1630" s="132" cm="1">
        <f t="array" ref="E1630">_xlfn.XLOOKUP(D1630,Tabela2[[#All],[SAP Code]],Tabela2[[#All],[Supplier Name]])</f>
        <v>0</v>
      </c>
      <c r="F1630" s="85"/>
      <c r="G1630" s="120">
        <v>0</v>
      </c>
      <c r="H1630" s="86"/>
      <c r="I1630" s="86">
        <v>0</v>
      </c>
      <c r="J1630" s="87">
        <f t="shared" si="60"/>
        <v>0</v>
      </c>
      <c r="K1630" s="87">
        <f t="shared" si="61"/>
        <v>0</v>
      </c>
      <c r="L1630" s="85"/>
      <c r="M1630" s="85"/>
      <c r="N1630" s="85"/>
      <c r="O1630" s="109"/>
      <c r="P1630" s="88" t="str">
        <f>IF(D:D&gt;800000000,_xlfn.XLOOKUP(B:B,DROPLIST!G:G,DROPLIST!H:H)&amp;RIGHT(C1630,3)&amp;"-"&amp;RIGHT(D1630,5),_xlfn.XLOOKUP(B:B,DROPLIST!G:G,DROPLIST!H:H)&amp;RIGHT(C1630,3)&amp;"-"&amp;_xlfn.XLOOKUP(D:D,Tabela2[SAP Code],Tabela2[Coluna1]))</f>
        <v>-</v>
      </c>
      <c r="Q1630" s="88" t="e">
        <f>_xlfn.XLOOKUP(B:B,DROPLIST!G:G,DROPLIST!H:H) &amp; RIGHT(C1630,3) &amp; "-" &amp; RIGHT(D1630,5) &amp; "-" &amp; IFERROR(LEFT(#REF!, FIND(" ",#REF!)-1),#REF!) &amp; "-" &amp; _xlfn.XLOOKUP(L:L,DROPLIST!D:D,DROPLIST!E:E)</f>
        <v>#REF!</v>
      </c>
      <c r="R1630" s="88" t="str">
        <f>IF(N:N&lt;&gt;"APROVADO","N/A",IF(IFERROR(_xlfn.XLOOKUP(P:P,PROJETOS!A:A,PROJETOS!A:A),"INSERIR ID DE PROJETO")="INSERIR ID DE PROJETO","INSERIR ID DE PROJETO","PROJETO INSERIDO"))</f>
        <v>N/A</v>
      </c>
    </row>
    <row r="1631" spans="1:18" ht="20.100000000000001" customHeight="1" thickTop="1" thickBot="1" x14ac:dyDescent="0.3">
      <c r="A1631" s="109"/>
      <c r="B1631" s="84"/>
      <c r="C1631" s="84"/>
      <c r="D1631" s="115"/>
      <c r="E1631" s="132" cm="1">
        <f t="array" ref="E1631">_xlfn.XLOOKUP(D1631,Tabela2[[#All],[SAP Code]],Tabela2[[#All],[Supplier Name]])</f>
        <v>0</v>
      </c>
      <c r="F1631" s="85"/>
      <c r="G1631" s="120">
        <v>0</v>
      </c>
      <c r="H1631" s="86"/>
      <c r="I1631" s="86">
        <v>0</v>
      </c>
      <c r="J1631" s="87">
        <f t="shared" si="60"/>
        <v>0</v>
      </c>
      <c r="K1631" s="87">
        <f t="shared" si="61"/>
        <v>0</v>
      </c>
      <c r="L1631" s="85"/>
      <c r="M1631" s="85"/>
      <c r="N1631" s="85"/>
      <c r="O1631" s="109"/>
      <c r="P1631" s="88" t="str">
        <f>IF(D:D&gt;800000000,_xlfn.XLOOKUP(B:B,DROPLIST!G:G,DROPLIST!H:H)&amp;RIGHT(C1631,3)&amp;"-"&amp;RIGHT(D1631,5),_xlfn.XLOOKUP(B:B,DROPLIST!G:G,DROPLIST!H:H)&amp;RIGHT(C1631,3)&amp;"-"&amp;_xlfn.XLOOKUP(D:D,Tabela2[SAP Code],Tabela2[Coluna1]))</f>
        <v>-</v>
      </c>
      <c r="Q1631" s="88" t="e">
        <f>_xlfn.XLOOKUP(B:B,DROPLIST!G:G,DROPLIST!H:H) &amp; RIGHT(C1631,3) &amp; "-" &amp; RIGHT(D1631,5) &amp; "-" &amp; IFERROR(LEFT(#REF!, FIND(" ",#REF!)-1),#REF!) &amp; "-" &amp; _xlfn.XLOOKUP(L:L,DROPLIST!D:D,DROPLIST!E:E)</f>
        <v>#REF!</v>
      </c>
      <c r="R1631" s="88" t="str">
        <f>IF(N:N&lt;&gt;"APROVADO","N/A",IF(IFERROR(_xlfn.XLOOKUP(P:P,PROJETOS!A:A,PROJETOS!A:A),"INSERIR ID DE PROJETO")="INSERIR ID DE PROJETO","INSERIR ID DE PROJETO","PROJETO INSERIDO"))</f>
        <v>N/A</v>
      </c>
    </row>
    <row r="1632" spans="1:18" ht="20.100000000000001" customHeight="1" thickTop="1" thickBot="1" x14ac:dyDescent="0.3">
      <c r="A1632" s="109"/>
      <c r="B1632" s="84"/>
      <c r="C1632" s="84"/>
      <c r="D1632" s="115"/>
      <c r="E1632" s="132" cm="1">
        <f t="array" ref="E1632">_xlfn.XLOOKUP(D1632,Tabela2[[#All],[SAP Code]],Tabela2[[#All],[Supplier Name]])</f>
        <v>0</v>
      </c>
      <c r="F1632" s="85"/>
      <c r="G1632" s="120">
        <v>0</v>
      </c>
      <c r="H1632" s="86"/>
      <c r="I1632" s="86">
        <v>0</v>
      </c>
      <c r="J1632" s="87">
        <f t="shared" si="60"/>
        <v>0</v>
      </c>
      <c r="K1632" s="87">
        <f t="shared" si="61"/>
        <v>0</v>
      </c>
      <c r="L1632" s="85"/>
      <c r="M1632" s="85"/>
      <c r="N1632" s="85"/>
      <c r="O1632" s="109"/>
      <c r="P1632" s="88" t="str">
        <f>IF(D:D&gt;800000000,_xlfn.XLOOKUP(B:B,DROPLIST!G:G,DROPLIST!H:H)&amp;RIGHT(C1632,3)&amp;"-"&amp;RIGHT(D1632,5),_xlfn.XLOOKUP(B:B,DROPLIST!G:G,DROPLIST!H:H)&amp;RIGHT(C1632,3)&amp;"-"&amp;_xlfn.XLOOKUP(D:D,Tabela2[SAP Code],Tabela2[Coluna1]))</f>
        <v>-</v>
      </c>
      <c r="Q1632" s="88" t="e">
        <f>_xlfn.XLOOKUP(B:B,DROPLIST!G:G,DROPLIST!H:H) &amp; RIGHT(C1632,3) &amp; "-" &amp; RIGHT(D1632,5) &amp; "-" &amp; IFERROR(LEFT(#REF!, FIND(" ",#REF!)-1),#REF!) &amp; "-" &amp; _xlfn.XLOOKUP(L:L,DROPLIST!D:D,DROPLIST!E:E)</f>
        <v>#REF!</v>
      </c>
      <c r="R1632" s="88" t="str">
        <f>IF(N:N&lt;&gt;"APROVADO","N/A",IF(IFERROR(_xlfn.XLOOKUP(P:P,PROJETOS!A:A,PROJETOS!A:A),"INSERIR ID DE PROJETO")="INSERIR ID DE PROJETO","INSERIR ID DE PROJETO","PROJETO INSERIDO"))</f>
        <v>N/A</v>
      </c>
    </row>
    <row r="1633" spans="1:18" ht="20.100000000000001" customHeight="1" thickTop="1" thickBot="1" x14ac:dyDescent="0.3">
      <c r="A1633" s="109"/>
      <c r="B1633" s="84"/>
      <c r="C1633" s="84"/>
      <c r="D1633" s="115"/>
      <c r="E1633" s="132" cm="1">
        <f t="array" ref="E1633">_xlfn.XLOOKUP(D1633,Tabela2[[#All],[SAP Code]],Tabela2[[#All],[Supplier Name]])</f>
        <v>0</v>
      </c>
      <c r="F1633" s="85"/>
      <c r="G1633" s="120">
        <v>0</v>
      </c>
      <c r="H1633" s="86"/>
      <c r="I1633" s="86">
        <v>0</v>
      </c>
      <c r="J1633" s="87">
        <f t="shared" si="60"/>
        <v>0</v>
      </c>
      <c r="K1633" s="87">
        <f t="shared" si="61"/>
        <v>0</v>
      </c>
      <c r="L1633" s="85"/>
      <c r="M1633" s="85"/>
      <c r="N1633" s="85"/>
      <c r="O1633" s="109"/>
      <c r="P1633" s="88" t="str">
        <f>IF(D:D&gt;800000000,_xlfn.XLOOKUP(B:B,DROPLIST!G:G,DROPLIST!H:H)&amp;RIGHT(C1633,3)&amp;"-"&amp;RIGHT(D1633,5),_xlfn.XLOOKUP(B:B,DROPLIST!G:G,DROPLIST!H:H)&amp;RIGHT(C1633,3)&amp;"-"&amp;_xlfn.XLOOKUP(D:D,Tabela2[SAP Code],Tabela2[Coluna1]))</f>
        <v>-</v>
      </c>
      <c r="Q1633" s="88" t="e">
        <f>_xlfn.XLOOKUP(B:B,DROPLIST!G:G,DROPLIST!H:H) &amp; RIGHT(C1633,3) &amp; "-" &amp; RIGHT(D1633,5) &amp; "-" &amp; IFERROR(LEFT(#REF!, FIND(" ",#REF!)-1),#REF!) &amp; "-" &amp; _xlfn.XLOOKUP(L:L,DROPLIST!D:D,DROPLIST!E:E)</f>
        <v>#REF!</v>
      </c>
      <c r="R1633" s="88" t="str">
        <f>IF(N:N&lt;&gt;"APROVADO","N/A",IF(IFERROR(_xlfn.XLOOKUP(P:P,PROJETOS!A:A,PROJETOS!A:A),"INSERIR ID DE PROJETO")="INSERIR ID DE PROJETO","INSERIR ID DE PROJETO","PROJETO INSERIDO"))</f>
        <v>N/A</v>
      </c>
    </row>
    <row r="1634" spans="1:18" ht="20.100000000000001" customHeight="1" thickTop="1" thickBot="1" x14ac:dyDescent="0.3">
      <c r="A1634" s="109"/>
      <c r="B1634" s="84"/>
      <c r="C1634" s="84"/>
      <c r="D1634" s="115"/>
      <c r="E1634" s="132" cm="1">
        <f t="array" ref="E1634">_xlfn.XLOOKUP(D1634,Tabela2[[#All],[SAP Code]],Tabela2[[#All],[Supplier Name]])</f>
        <v>0</v>
      </c>
      <c r="F1634" s="85"/>
      <c r="G1634" s="120">
        <v>0</v>
      </c>
      <c r="H1634" s="86"/>
      <c r="I1634" s="86">
        <v>0</v>
      </c>
      <c r="J1634" s="87">
        <f t="shared" si="60"/>
        <v>0</v>
      </c>
      <c r="K1634" s="87">
        <f t="shared" si="61"/>
        <v>0</v>
      </c>
      <c r="L1634" s="85"/>
      <c r="M1634" s="85"/>
      <c r="N1634" s="85"/>
      <c r="O1634" s="109"/>
      <c r="P1634" s="88" t="str">
        <f>IF(D:D&gt;800000000,_xlfn.XLOOKUP(B:B,DROPLIST!G:G,DROPLIST!H:H)&amp;RIGHT(C1634,3)&amp;"-"&amp;RIGHT(D1634,5),_xlfn.XLOOKUP(B:B,DROPLIST!G:G,DROPLIST!H:H)&amp;RIGHT(C1634,3)&amp;"-"&amp;_xlfn.XLOOKUP(D:D,Tabela2[SAP Code],Tabela2[Coluna1]))</f>
        <v>-</v>
      </c>
      <c r="Q1634" s="88" t="e">
        <f>_xlfn.XLOOKUP(B:B,DROPLIST!G:G,DROPLIST!H:H) &amp; RIGHT(C1634,3) &amp; "-" &amp; RIGHT(D1634,5) &amp; "-" &amp; IFERROR(LEFT(#REF!, FIND(" ",#REF!)-1),#REF!) &amp; "-" &amp; _xlfn.XLOOKUP(L:L,DROPLIST!D:D,DROPLIST!E:E)</f>
        <v>#REF!</v>
      </c>
      <c r="R1634" s="88" t="str">
        <f>IF(N:N&lt;&gt;"APROVADO","N/A",IF(IFERROR(_xlfn.XLOOKUP(P:P,PROJETOS!A:A,PROJETOS!A:A),"INSERIR ID DE PROJETO")="INSERIR ID DE PROJETO","INSERIR ID DE PROJETO","PROJETO INSERIDO"))</f>
        <v>N/A</v>
      </c>
    </row>
    <row r="1635" spans="1:18" ht="20.100000000000001" customHeight="1" thickTop="1" thickBot="1" x14ac:dyDescent="0.3">
      <c r="A1635" s="109"/>
      <c r="B1635" s="84"/>
      <c r="C1635" s="84"/>
      <c r="D1635" s="115"/>
      <c r="E1635" s="132" cm="1">
        <f t="array" ref="E1635">_xlfn.XLOOKUP(D1635,Tabela2[[#All],[SAP Code]],Tabela2[[#All],[Supplier Name]])</f>
        <v>0</v>
      </c>
      <c r="F1635" s="85"/>
      <c r="G1635" s="120">
        <v>0</v>
      </c>
      <c r="H1635" s="86"/>
      <c r="I1635" s="86">
        <v>0</v>
      </c>
      <c r="J1635" s="87">
        <f t="shared" si="60"/>
        <v>0</v>
      </c>
      <c r="K1635" s="87">
        <f t="shared" si="61"/>
        <v>0</v>
      </c>
      <c r="L1635" s="85"/>
      <c r="M1635" s="85"/>
      <c r="N1635" s="85"/>
      <c r="O1635" s="109"/>
      <c r="P1635" s="88" t="str">
        <f>IF(D:D&gt;800000000,_xlfn.XLOOKUP(B:B,DROPLIST!G:G,DROPLIST!H:H)&amp;RIGHT(C1635,3)&amp;"-"&amp;RIGHT(D1635,5),_xlfn.XLOOKUP(B:B,DROPLIST!G:G,DROPLIST!H:H)&amp;RIGHT(C1635,3)&amp;"-"&amp;_xlfn.XLOOKUP(D:D,Tabela2[SAP Code],Tabela2[Coluna1]))</f>
        <v>-</v>
      </c>
      <c r="Q1635" s="88" t="e">
        <f>_xlfn.XLOOKUP(B:B,DROPLIST!G:G,DROPLIST!H:H) &amp; RIGHT(C1635,3) &amp; "-" &amp; RIGHT(D1635,5) &amp; "-" &amp; IFERROR(LEFT(#REF!, FIND(" ",#REF!)-1),#REF!) &amp; "-" &amp; _xlfn.XLOOKUP(L:L,DROPLIST!D:D,DROPLIST!E:E)</f>
        <v>#REF!</v>
      </c>
      <c r="R1635" s="88" t="str">
        <f>IF(N:N&lt;&gt;"APROVADO","N/A",IF(IFERROR(_xlfn.XLOOKUP(P:P,PROJETOS!A:A,PROJETOS!A:A),"INSERIR ID DE PROJETO")="INSERIR ID DE PROJETO","INSERIR ID DE PROJETO","PROJETO INSERIDO"))</f>
        <v>N/A</v>
      </c>
    </row>
    <row r="1636" spans="1:18" ht="20.100000000000001" customHeight="1" thickTop="1" thickBot="1" x14ac:dyDescent="0.3">
      <c r="A1636" s="109"/>
      <c r="B1636" s="84"/>
      <c r="C1636" s="84"/>
      <c r="D1636" s="115"/>
      <c r="E1636" s="132" cm="1">
        <f t="array" ref="E1636">_xlfn.XLOOKUP(D1636,Tabela2[[#All],[SAP Code]],Tabela2[[#All],[Supplier Name]])</f>
        <v>0</v>
      </c>
      <c r="F1636" s="85"/>
      <c r="G1636" s="120">
        <v>0</v>
      </c>
      <c r="H1636" s="86"/>
      <c r="I1636" s="86">
        <v>0</v>
      </c>
      <c r="J1636" s="87">
        <f t="shared" si="60"/>
        <v>0</v>
      </c>
      <c r="K1636" s="87">
        <f t="shared" si="61"/>
        <v>0</v>
      </c>
      <c r="L1636" s="85"/>
      <c r="M1636" s="85"/>
      <c r="N1636" s="85"/>
      <c r="O1636" s="109"/>
      <c r="P1636" s="88" t="str">
        <f>IF(D:D&gt;800000000,_xlfn.XLOOKUP(B:B,DROPLIST!G:G,DROPLIST!H:H)&amp;RIGHT(C1636,3)&amp;"-"&amp;RIGHT(D1636,5),_xlfn.XLOOKUP(B:B,DROPLIST!G:G,DROPLIST!H:H)&amp;RIGHT(C1636,3)&amp;"-"&amp;_xlfn.XLOOKUP(D:D,Tabela2[SAP Code],Tabela2[Coluna1]))</f>
        <v>-</v>
      </c>
      <c r="Q1636" s="88" t="e">
        <f>_xlfn.XLOOKUP(B:B,DROPLIST!G:G,DROPLIST!H:H) &amp; RIGHT(C1636,3) &amp; "-" &amp; RIGHT(D1636,5) &amp; "-" &amp; IFERROR(LEFT(#REF!, FIND(" ",#REF!)-1),#REF!) &amp; "-" &amp; _xlfn.XLOOKUP(L:L,DROPLIST!D:D,DROPLIST!E:E)</f>
        <v>#REF!</v>
      </c>
      <c r="R1636" s="88" t="str">
        <f>IF(N:N&lt;&gt;"APROVADO","N/A",IF(IFERROR(_xlfn.XLOOKUP(P:P,PROJETOS!A:A,PROJETOS!A:A),"INSERIR ID DE PROJETO")="INSERIR ID DE PROJETO","INSERIR ID DE PROJETO","PROJETO INSERIDO"))</f>
        <v>N/A</v>
      </c>
    </row>
    <row r="1637" spans="1:18" ht="20.100000000000001" customHeight="1" thickTop="1" thickBot="1" x14ac:dyDescent="0.3">
      <c r="A1637" s="109"/>
      <c r="B1637" s="84"/>
      <c r="C1637" s="84"/>
      <c r="D1637" s="115"/>
      <c r="E1637" s="132" cm="1">
        <f t="array" ref="E1637">_xlfn.XLOOKUP(D1637,Tabela2[[#All],[SAP Code]],Tabela2[[#All],[Supplier Name]])</f>
        <v>0</v>
      </c>
      <c r="F1637" s="85"/>
      <c r="G1637" s="120">
        <v>0</v>
      </c>
      <c r="H1637" s="86"/>
      <c r="I1637" s="86">
        <v>0</v>
      </c>
      <c r="J1637" s="87">
        <f t="shared" si="60"/>
        <v>0</v>
      </c>
      <c r="K1637" s="87">
        <f t="shared" si="61"/>
        <v>0</v>
      </c>
      <c r="L1637" s="85"/>
      <c r="M1637" s="85"/>
      <c r="N1637" s="85"/>
      <c r="O1637" s="109"/>
      <c r="P1637" s="88" t="str">
        <f>IF(D:D&gt;800000000,_xlfn.XLOOKUP(B:B,DROPLIST!G:G,DROPLIST!H:H)&amp;RIGHT(C1637,3)&amp;"-"&amp;RIGHT(D1637,5),_xlfn.XLOOKUP(B:B,DROPLIST!G:G,DROPLIST!H:H)&amp;RIGHT(C1637,3)&amp;"-"&amp;_xlfn.XLOOKUP(D:D,Tabela2[SAP Code],Tabela2[Coluna1]))</f>
        <v>-</v>
      </c>
      <c r="Q1637" s="88" t="e">
        <f>_xlfn.XLOOKUP(B:B,DROPLIST!G:G,DROPLIST!H:H) &amp; RIGHT(C1637,3) &amp; "-" &amp; RIGHT(D1637,5) &amp; "-" &amp; IFERROR(LEFT(#REF!, FIND(" ",#REF!)-1),#REF!) &amp; "-" &amp; _xlfn.XLOOKUP(L:L,DROPLIST!D:D,DROPLIST!E:E)</f>
        <v>#REF!</v>
      </c>
      <c r="R1637" s="88" t="str">
        <f>IF(N:N&lt;&gt;"APROVADO","N/A",IF(IFERROR(_xlfn.XLOOKUP(P:P,PROJETOS!A:A,PROJETOS!A:A),"INSERIR ID DE PROJETO")="INSERIR ID DE PROJETO","INSERIR ID DE PROJETO","PROJETO INSERIDO"))</f>
        <v>N/A</v>
      </c>
    </row>
    <row r="1638" spans="1:18" ht="20.100000000000001" customHeight="1" thickTop="1" thickBot="1" x14ac:dyDescent="0.3">
      <c r="A1638" s="109"/>
      <c r="B1638" s="84"/>
      <c r="C1638" s="84"/>
      <c r="D1638" s="115"/>
      <c r="E1638" s="132" cm="1">
        <f t="array" ref="E1638">_xlfn.XLOOKUP(D1638,Tabela2[[#All],[SAP Code]],Tabela2[[#All],[Supplier Name]])</f>
        <v>0</v>
      </c>
      <c r="F1638" s="85"/>
      <c r="G1638" s="120">
        <v>0</v>
      </c>
      <c r="H1638" s="86"/>
      <c r="I1638" s="86">
        <v>0</v>
      </c>
      <c r="J1638" s="87">
        <f t="shared" si="60"/>
        <v>0</v>
      </c>
      <c r="K1638" s="87">
        <f t="shared" si="61"/>
        <v>0</v>
      </c>
      <c r="L1638" s="85"/>
      <c r="M1638" s="85"/>
      <c r="N1638" s="85"/>
      <c r="O1638" s="109"/>
      <c r="P1638" s="88" t="str">
        <f>IF(D:D&gt;800000000,_xlfn.XLOOKUP(B:B,DROPLIST!G:G,DROPLIST!H:H)&amp;RIGHT(C1638,3)&amp;"-"&amp;RIGHT(D1638,5),_xlfn.XLOOKUP(B:B,DROPLIST!G:G,DROPLIST!H:H)&amp;RIGHT(C1638,3)&amp;"-"&amp;_xlfn.XLOOKUP(D:D,Tabela2[SAP Code],Tabela2[Coluna1]))</f>
        <v>-</v>
      </c>
      <c r="Q1638" s="88" t="e">
        <f>_xlfn.XLOOKUP(B:B,DROPLIST!G:G,DROPLIST!H:H) &amp; RIGHT(C1638,3) &amp; "-" &amp; RIGHT(D1638,5) &amp; "-" &amp; IFERROR(LEFT(#REF!, FIND(" ",#REF!)-1),#REF!) &amp; "-" &amp; _xlfn.XLOOKUP(L:L,DROPLIST!D:D,DROPLIST!E:E)</f>
        <v>#REF!</v>
      </c>
      <c r="R1638" s="88" t="str">
        <f>IF(N:N&lt;&gt;"APROVADO","N/A",IF(IFERROR(_xlfn.XLOOKUP(P:P,PROJETOS!A:A,PROJETOS!A:A),"INSERIR ID DE PROJETO")="INSERIR ID DE PROJETO","INSERIR ID DE PROJETO","PROJETO INSERIDO"))</f>
        <v>N/A</v>
      </c>
    </row>
    <row r="1639" spans="1:18" ht="20.100000000000001" customHeight="1" thickTop="1" thickBot="1" x14ac:dyDescent="0.3">
      <c r="A1639" s="109"/>
      <c r="B1639" s="84"/>
      <c r="C1639" s="84"/>
      <c r="D1639" s="115"/>
      <c r="E1639" s="132" cm="1">
        <f t="array" ref="E1639">_xlfn.XLOOKUP(D1639,Tabela2[[#All],[SAP Code]],Tabela2[[#All],[Supplier Name]])</f>
        <v>0</v>
      </c>
      <c r="F1639" s="85"/>
      <c r="G1639" s="120">
        <v>0</v>
      </c>
      <c r="H1639" s="86"/>
      <c r="I1639" s="86">
        <v>0</v>
      </c>
      <c r="J1639" s="87">
        <f t="shared" si="60"/>
        <v>0</v>
      </c>
      <c r="K1639" s="87">
        <f t="shared" si="61"/>
        <v>0</v>
      </c>
      <c r="L1639" s="85"/>
      <c r="M1639" s="85"/>
      <c r="N1639" s="85"/>
      <c r="O1639" s="109"/>
      <c r="P1639" s="88" t="str">
        <f>IF(D:D&gt;800000000,_xlfn.XLOOKUP(B:B,DROPLIST!G:G,DROPLIST!H:H)&amp;RIGHT(C1639,3)&amp;"-"&amp;RIGHT(D1639,5),_xlfn.XLOOKUP(B:B,DROPLIST!G:G,DROPLIST!H:H)&amp;RIGHT(C1639,3)&amp;"-"&amp;_xlfn.XLOOKUP(D:D,Tabela2[SAP Code],Tabela2[Coluna1]))</f>
        <v>-</v>
      </c>
      <c r="Q1639" s="88" t="e">
        <f>_xlfn.XLOOKUP(B:B,DROPLIST!G:G,DROPLIST!H:H) &amp; RIGHT(C1639,3) &amp; "-" &amp; RIGHT(D1639,5) &amp; "-" &amp; IFERROR(LEFT(#REF!, FIND(" ",#REF!)-1),#REF!) &amp; "-" &amp; _xlfn.XLOOKUP(L:L,DROPLIST!D:D,DROPLIST!E:E)</f>
        <v>#REF!</v>
      </c>
      <c r="R1639" s="88" t="str">
        <f>IF(N:N&lt;&gt;"APROVADO","N/A",IF(IFERROR(_xlfn.XLOOKUP(P:P,PROJETOS!A:A,PROJETOS!A:A),"INSERIR ID DE PROJETO")="INSERIR ID DE PROJETO","INSERIR ID DE PROJETO","PROJETO INSERIDO"))</f>
        <v>N/A</v>
      </c>
    </row>
    <row r="1640" spans="1:18" ht="20.100000000000001" customHeight="1" thickTop="1" thickBot="1" x14ac:dyDescent="0.3">
      <c r="A1640" s="109"/>
      <c r="B1640" s="84"/>
      <c r="C1640" s="84"/>
      <c r="D1640" s="115"/>
      <c r="E1640" s="132" cm="1">
        <f t="array" ref="E1640">_xlfn.XLOOKUP(D1640,Tabela2[[#All],[SAP Code]],Tabela2[[#All],[Supplier Name]])</f>
        <v>0</v>
      </c>
      <c r="F1640" s="85"/>
      <c r="G1640" s="120">
        <v>0</v>
      </c>
      <c r="H1640" s="86"/>
      <c r="I1640" s="86">
        <v>0</v>
      </c>
      <c r="J1640" s="87">
        <f t="shared" si="60"/>
        <v>0</v>
      </c>
      <c r="K1640" s="87">
        <f t="shared" si="61"/>
        <v>0</v>
      </c>
      <c r="L1640" s="85"/>
      <c r="M1640" s="85"/>
      <c r="N1640" s="85"/>
      <c r="O1640" s="109"/>
      <c r="P1640" s="88" t="str">
        <f>IF(D:D&gt;800000000,_xlfn.XLOOKUP(B:B,DROPLIST!G:G,DROPLIST!H:H)&amp;RIGHT(C1640,3)&amp;"-"&amp;RIGHT(D1640,5),_xlfn.XLOOKUP(B:B,DROPLIST!G:G,DROPLIST!H:H)&amp;RIGHT(C1640,3)&amp;"-"&amp;_xlfn.XLOOKUP(D:D,Tabela2[SAP Code],Tabela2[Coluna1]))</f>
        <v>-</v>
      </c>
      <c r="Q1640" s="88" t="e">
        <f>_xlfn.XLOOKUP(B:B,DROPLIST!G:G,DROPLIST!H:H) &amp; RIGHT(C1640,3) &amp; "-" &amp; RIGHT(D1640,5) &amp; "-" &amp; IFERROR(LEFT(#REF!, FIND(" ",#REF!)-1),#REF!) &amp; "-" &amp; _xlfn.XLOOKUP(L:L,DROPLIST!D:D,DROPLIST!E:E)</f>
        <v>#REF!</v>
      </c>
      <c r="R1640" s="88" t="str">
        <f>IF(N:N&lt;&gt;"APROVADO","N/A",IF(IFERROR(_xlfn.XLOOKUP(P:P,PROJETOS!A:A,PROJETOS!A:A),"INSERIR ID DE PROJETO")="INSERIR ID DE PROJETO","INSERIR ID DE PROJETO","PROJETO INSERIDO"))</f>
        <v>N/A</v>
      </c>
    </row>
    <row r="1641" spans="1:18" ht="20.100000000000001" customHeight="1" thickTop="1" thickBot="1" x14ac:dyDescent="0.3">
      <c r="A1641" s="109"/>
      <c r="B1641" s="84"/>
      <c r="C1641" s="84"/>
      <c r="D1641" s="115"/>
      <c r="E1641" s="132" cm="1">
        <f t="array" ref="E1641">_xlfn.XLOOKUP(D1641,Tabela2[[#All],[SAP Code]],Tabela2[[#All],[Supplier Name]])</f>
        <v>0</v>
      </c>
      <c r="F1641" s="85"/>
      <c r="G1641" s="120">
        <v>0</v>
      </c>
      <c r="H1641" s="86"/>
      <c r="I1641" s="86">
        <v>0</v>
      </c>
      <c r="J1641" s="87">
        <f t="shared" si="60"/>
        <v>0</v>
      </c>
      <c r="K1641" s="87">
        <f t="shared" si="61"/>
        <v>0</v>
      </c>
      <c r="L1641" s="85"/>
      <c r="M1641" s="85"/>
      <c r="N1641" s="85"/>
      <c r="O1641" s="109"/>
      <c r="P1641" s="88" t="str">
        <f>IF(D:D&gt;800000000,_xlfn.XLOOKUP(B:B,DROPLIST!G:G,DROPLIST!H:H)&amp;RIGHT(C1641,3)&amp;"-"&amp;RIGHT(D1641,5),_xlfn.XLOOKUP(B:B,DROPLIST!G:G,DROPLIST!H:H)&amp;RIGHT(C1641,3)&amp;"-"&amp;_xlfn.XLOOKUP(D:D,Tabela2[SAP Code],Tabela2[Coluna1]))</f>
        <v>-</v>
      </c>
      <c r="Q1641" s="88" t="e">
        <f>_xlfn.XLOOKUP(B:B,DROPLIST!G:G,DROPLIST!H:H) &amp; RIGHT(C1641,3) &amp; "-" &amp; RIGHT(D1641,5) &amp; "-" &amp; IFERROR(LEFT(#REF!, FIND(" ",#REF!)-1),#REF!) &amp; "-" &amp; _xlfn.XLOOKUP(L:L,DROPLIST!D:D,DROPLIST!E:E)</f>
        <v>#REF!</v>
      </c>
      <c r="R1641" s="88" t="str">
        <f>IF(N:N&lt;&gt;"APROVADO","N/A",IF(IFERROR(_xlfn.XLOOKUP(P:P,PROJETOS!A:A,PROJETOS!A:A),"INSERIR ID DE PROJETO")="INSERIR ID DE PROJETO","INSERIR ID DE PROJETO","PROJETO INSERIDO"))</f>
        <v>N/A</v>
      </c>
    </row>
    <row r="1642" spans="1:18" ht="20.100000000000001" customHeight="1" thickTop="1" thickBot="1" x14ac:dyDescent="0.3">
      <c r="A1642" s="109"/>
      <c r="B1642" s="84"/>
      <c r="C1642" s="84"/>
      <c r="D1642" s="115"/>
      <c r="E1642" s="132" cm="1">
        <f t="array" ref="E1642">_xlfn.XLOOKUP(D1642,Tabela2[[#All],[SAP Code]],Tabela2[[#All],[Supplier Name]])</f>
        <v>0</v>
      </c>
      <c r="F1642" s="85"/>
      <c r="G1642" s="120">
        <v>0</v>
      </c>
      <c r="H1642" s="86"/>
      <c r="I1642" s="86">
        <v>0</v>
      </c>
      <c r="J1642" s="87">
        <f t="shared" si="60"/>
        <v>0</v>
      </c>
      <c r="K1642" s="87">
        <f t="shared" si="61"/>
        <v>0</v>
      </c>
      <c r="L1642" s="85"/>
      <c r="M1642" s="85"/>
      <c r="N1642" s="85"/>
      <c r="O1642" s="109"/>
      <c r="P1642" s="88" t="str">
        <f>IF(D:D&gt;800000000,_xlfn.XLOOKUP(B:B,DROPLIST!G:G,DROPLIST!H:H)&amp;RIGHT(C1642,3)&amp;"-"&amp;RIGHT(D1642,5),_xlfn.XLOOKUP(B:B,DROPLIST!G:G,DROPLIST!H:H)&amp;RIGHT(C1642,3)&amp;"-"&amp;_xlfn.XLOOKUP(D:D,Tabela2[SAP Code],Tabela2[Coluna1]))</f>
        <v>-</v>
      </c>
      <c r="Q1642" s="88" t="e">
        <f>_xlfn.XLOOKUP(B:B,DROPLIST!G:G,DROPLIST!H:H) &amp; RIGHT(C1642,3) &amp; "-" &amp; RIGHT(D1642,5) &amp; "-" &amp; IFERROR(LEFT(#REF!, FIND(" ",#REF!)-1),#REF!) &amp; "-" &amp; _xlfn.XLOOKUP(L:L,DROPLIST!D:D,DROPLIST!E:E)</f>
        <v>#REF!</v>
      </c>
      <c r="R1642" s="88" t="str">
        <f>IF(N:N&lt;&gt;"APROVADO","N/A",IF(IFERROR(_xlfn.XLOOKUP(P:P,PROJETOS!A:A,PROJETOS!A:A),"INSERIR ID DE PROJETO")="INSERIR ID DE PROJETO","INSERIR ID DE PROJETO","PROJETO INSERIDO"))</f>
        <v>N/A</v>
      </c>
    </row>
    <row r="1643" spans="1:18" ht="20.100000000000001" customHeight="1" thickTop="1" thickBot="1" x14ac:dyDescent="0.3">
      <c r="A1643" s="109"/>
      <c r="B1643" s="84"/>
      <c r="C1643" s="84"/>
      <c r="D1643" s="115"/>
      <c r="E1643" s="132" cm="1">
        <f t="array" ref="E1643">_xlfn.XLOOKUP(D1643,Tabela2[[#All],[SAP Code]],Tabela2[[#All],[Supplier Name]])</f>
        <v>0</v>
      </c>
      <c r="F1643" s="85"/>
      <c r="G1643" s="120">
        <v>0</v>
      </c>
      <c r="H1643" s="86"/>
      <c r="I1643" s="86">
        <v>0</v>
      </c>
      <c r="J1643" s="87">
        <f t="shared" si="60"/>
        <v>0</v>
      </c>
      <c r="K1643" s="87">
        <f t="shared" si="61"/>
        <v>0</v>
      </c>
      <c r="L1643" s="85"/>
      <c r="M1643" s="85"/>
      <c r="N1643" s="85"/>
      <c r="O1643" s="109"/>
      <c r="P1643" s="88" t="str">
        <f>IF(D:D&gt;800000000,_xlfn.XLOOKUP(B:B,DROPLIST!G:G,DROPLIST!H:H)&amp;RIGHT(C1643,3)&amp;"-"&amp;RIGHT(D1643,5),_xlfn.XLOOKUP(B:B,DROPLIST!G:G,DROPLIST!H:H)&amp;RIGHT(C1643,3)&amp;"-"&amp;_xlfn.XLOOKUP(D:D,Tabela2[SAP Code],Tabela2[Coluna1]))</f>
        <v>-</v>
      </c>
      <c r="Q1643" s="88" t="e">
        <f>_xlfn.XLOOKUP(B:B,DROPLIST!G:G,DROPLIST!H:H) &amp; RIGHT(C1643,3) &amp; "-" &amp; RIGHT(D1643,5) &amp; "-" &amp; IFERROR(LEFT(#REF!, FIND(" ",#REF!)-1),#REF!) &amp; "-" &amp; _xlfn.XLOOKUP(L:L,DROPLIST!D:D,DROPLIST!E:E)</f>
        <v>#REF!</v>
      </c>
      <c r="R1643" s="88" t="str">
        <f>IF(N:N&lt;&gt;"APROVADO","N/A",IF(IFERROR(_xlfn.XLOOKUP(P:P,PROJETOS!A:A,PROJETOS!A:A),"INSERIR ID DE PROJETO")="INSERIR ID DE PROJETO","INSERIR ID DE PROJETO","PROJETO INSERIDO"))</f>
        <v>N/A</v>
      </c>
    </row>
    <row r="1644" spans="1:18" ht="20.100000000000001" customHeight="1" thickTop="1" thickBot="1" x14ac:dyDescent="0.3">
      <c r="A1644" s="109"/>
      <c r="B1644" s="84"/>
      <c r="C1644" s="84"/>
      <c r="D1644" s="115"/>
      <c r="E1644" s="132" cm="1">
        <f t="array" ref="E1644">_xlfn.XLOOKUP(D1644,Tabela2[[#All],[SAP Code]],Tabela2[[#All],[Supplier Name]])</f>
        <v>0</v>
      </c>
      <c r="F1644" s="85"/>
      <c r="G1644" s="120">
        <v>0</v>
      </c>
      <c r="H1644" s="86"/>
      <c r="I1644" s="86">
        <v>0</v>
      </c>
      <c r="J1644" s="87">
        <f t="shared" si="60"/>
        <v>0</v>
      </c>
      <c r="K1644" s="87">
        <f t="shared" si="61"/>
        <v>0</v>
      </c>
      <c r="L1644" s="85"/>
      <c r="M1644" s="85"/>
      <c r="N1644" s="85"/>
      <c r="O1644" s="109"/>
      <c r="P1644" s="88" t="str">
        <f>IF(D:D&gt;800000000,_xlfn.XLOOKUP(B:B,DROPLIST!G:G,DROPLIST!H:H)&amp;RIGHT(C1644,3)&amp;"-"&amp;RIGHT(D1644,5),_xlfn.XLOOKUP(B:B,DROPLIST!G:G,DROPLIST!H:H)&amp;RIGHT(C1644,3)&amp;"-"&amp;_xlfn.XLOOKUP(D:D,Tabela2[SAP Code],Tabela2[Coluna1]))</f>
        <v>-</v>
      </c>
      <c r="Q1644" s="88" t="e">
        <f>_xlfn.XLOOKUP(B:B,DROPLIST!G:G,DROPLIST!H:H) &amp; RIGHT(C1644,3) &amp; "-" &amp; RIGHT(D1644,5) &amp; "-" &amp; IFERROR(LEFT(#REF!, FIND(" ",#REF!)-1),#REF!) &amp; "-" &amp; _xlfn.XLOOKUP(L:L,DROPLIST!D:D,DROPLIST!E:E)</f>
        <v>#REF!</v>
      </c>
      <c r="R1644" s="88" t="str">
        <f>IF(N:N&lt;&gt;"APROVADO","N/A",IF(IFERROR(_xlfn.XLOOKUP(P:P,PROJETOS!A:A,PROJETOS!A:A),"INSERIR ID DE PROJETO")="INSERIR ID DE PROJETO","INSERIR ID DE PROJETO","PROJETO INSERIDO"))</f>
        <v>N/A</v>
      </c>
    </row>
    <row r="1645" spans="1:18" ht="20.100000000000001" customHeight="1" thickTop="1" thickBot="1" x14ac:dyDescent="0.3">
      <c r="A1645" s="109"/>
      <c r="B1645" s="84"/>
      <c r="C1645" s="84"/>
      <c r="D1645" s="115"/>
      <c r="E1645" s="132" cm="1">
        <f t="array" ref="E1645">_xlfn.XLOOKUP(D1645,Tabela2[[#All],[SAP Code]],Tabela2[[#All],[Supplier Name]])</f>
        <v>0</v>
      </c>
      <c r="F1645" s="85"/>
      <c r="G1645" s="120">
        <v>0</v>
      </c>
      <c r="H1645" s="86"/>
      <c r="I1645" s="86">
        <v>0</v>
      </c>
      <c r="J1645" s="87">
        <f t="shared" si="60"/>
        <v>0</v>
      </c>
      <c r="K1645" s="87">
        <f t="shared" si="61"/>
        <v>0</v>
      </c>
      <c r="L1645" s="85"/>
      <c r="M1645" s="85"/>
      <c r="N1645" s="85"/>
      <c r="O1645" s="109"/>
      <c r="P1645" s="88" t="str">
        <f>IF(D:D&gt;800000000,_xlfn.XLOOKUP(B:B,DROPLIST!G:G,DROPLIST!H:H)&amp;RIGHT(C1645,3)&amp;"-"&amp;RIGHT(D1645,5),_xlfn.XLOOKUP(B:B,DROPLIST!G:G,DROPLIST!H:H)&amp;RIGHT(C1645,3)&amp;"-"&amp;_xlfn.XLOOKUP(D:D,Tabela2[SAP Code],Tabela2[Coluna1]))</f>
        <v>-</v>
      </c>
      <c r="Q1645" s="88" t="e">
        <f>_xlfn.XLOOKUP(B:B,DROPLIST!G:G,DROPLIST!H:H) &amp; RIGHT(C1645,3) &amp; "-" &amp; RIGHT(D1645,5) &amp; "-" &amp; IFERROR(LEFT(#REF!, FIND(" ",#REF!)-1),#REF!) &amp; "-" &amp; _xlfn.XLOOKUP(L:L,DROPLIST!D:D,DROPLIST!E:E)</f>
        <v>#REF!</v>
      </c>
      <c r="R1645" s="88" t="str">
        <f>IF(N:N&lt;&gt;"APROVADO","N/A",IF(IFERROR(_xlfn.XLOOKUP(P:P,PROJETOS!A:A,PROJETOS!A:A),"INSERIR ID DE PROJETO")="INSERIR ID DE PROJETO","INSERIR ID DE PROJETO","PROJETO INSERIDO"))</f>
        <v>N/A</v>
      </c>
    </row>
    <row r="1646" spans="1:18" ht="20.100000000000001" customHeight="1" thickTop="1" thickBot="1" x14ac:dyDescent="0.3">
      <c r="A1646" s="109"/>
      <c r="B1646" s="84"/>
      <c r="C1646" s="84"/>
      <c r="D1646" s="115"/>
      <c r="E1646" s="132" cm="1">
        <f t="array" ref="E1646">_xlfn.XLOOKUP(D1646,Tabela2[[#All],[SAP Code]],Tabela2[[#All],[Supplier Name]])</f>
        <v>0</v>
      </c>
      <c r="F1646" s="85"/>
      <c r="G1646" s="120">
        <v>0</v>
      </c>
      <c r="H1646" s="86"/>
      <c r="I1646" s="86">
        <v>0</v>
      </c>
      <c r="J1646" s="87">
        <f t="shared" si="60"/>
        <v>0</v>
      </c>
      <c r="K1646" s="87">
        <f t="shared" si="61"/>
        <v>0</v>
      </c>
      <c r="L1646" s="85"/>
      <c r="M1646" s="85"/>
      <c r="N1646" s="85"/>
      <c r="O1646" s="109"/>
      <c r="P1646" s="88" t="str">
        <f>IF(D:D&gt;800000000,_xlfn.XLOOKUP(B:B,DROPLIST!G:G,DROPLIST!H:H)&amp;RIGHT(C1646,3)&amp;"-"&amp;RIGHT(D1646,5),_xlfn.XLOOKUP(B:B,DROPLIST!G:G,DROPLIST!H:H)&amp;RIGHT(C1646,3)&amp;"-"&amp;_xlfn.XLOOKUP(D:D,Tabela2[SAP Code],Tabela2[Coluna1]))</f>
        <v>-</v>
      </c>
      <c r="Q1646" s="88" t="e">
        <f>_xlfn.XLOOKUP(B:B,DROPLIST!G:G,DROPLIST!H:H) &amp; RIGHT(C1646,3) &amp; "-" &amp; RIGHT(D1646,5) &amp; "-" &amp; IFERROR(LEFT(#REF!, FIND(" ",#REF!)-1),#REF!) &amp; "-" &amp; _xlfn.XLOOKUP(L:L,DROPLIST!D:D,DROPLIST!E:E)</f>
        <v>#REF!</v>
      </c>
      <c r="R1646" s="88" t="str">
        <f>IF(N:N&lt;&gt;"APROVADO","N/A",IF(IFERROR(_xlfn.XLOOKUP(P:P,PROJETOS!A:A,PROJETOS!A:A),"INSERIR ID DE PROJETO")="INSERIR ID DE PROJETO","INSERIR ID DE PROJETO","PROJETO INSERIDO"))</f>
        <v>N/A</v>
      </c>
    </row>
    <row r="1647" spans="1:18" ht="20.100000000000001" customHeight="1" thickTop="1" thickBot="1" x14ac:dyDescent="0.3">
      <c r="A1647" s="109"/>
      <c r="B1647" s="84"/>
      <c r="C1647" s="84"/>
      <c r="D1647" s="115"/>
      <c r="E1647" s="132" cm="1">
        <f t="array" ref="E1647">_xlfn.XLOOKUP(D1647,Tabela2[[#All],[SAP Code]],Tabela2[[#All],[Supplier Name]])</f>
        <v>0</v>
      </c>
      <c r="F1647" s="85"/>
      <c r="G1647" s="120">
        <v>0</v>
      </c>
      <c r="H1647" s="86"/>
      <c r="I1647" s="86">
        <v>0</v>
      </c>
      <c r="J1647" s="87">
        <f t="shared" si="60"/>
        <v>0</v>
      </c>
      <c r="K1647" s="87">
        <f t="shared" si="61"/>
        <v>0</v>
      </c>
      <c r="L1647" s="85"/>
      <c r="M1647" s="85"/>
      <c r="N1647" s="85"/>
      <c r="O1647" s="109"/>
      <c r="P1647" s="88" t="str">
        <f>IF(D:D&gt;800000000,_xlfn.XLOOKUP(B:B,DROPLIST!G:G,DROPLIST!H:H)&amp;RIGHT(C1647,3)&amp;"-"&amp;RIGHT(D1647,5),_xlfn.XLOOKUP(B:B,DROPLIST!G:G,DROPLIST!H:H)&amp;RIGHT(C1647,3)&amp;"-"&amp;_xlfn.XLOOKUP(D:D,Tabela2[SAP Code],Tabela2[Coluna1]))</f>
        <v>-</v>
      </c>
      <c r="Q1647" s="88" t="e">
        <f>_xlfn.XLOOKUP(B:B,DROPLIST!G:G,DROPLIST!H:H) &amp; RIGHT(C1647,3) &amp; "-" &amp; RIGHT(D1647,5) &amp; "-" &amp; IFERROR(LEFT(#REF!, FIND(" ",#REF!)-1),#REF!) &amp; "-" &amp; _xlfn.XLOOKUP(L:L,DROPLIST!D:D,DROPLIST!E:E)</f>
        <v>#REF!</v>
      </c>
      <c r="R1647" s="88" t="str">
        <f>IF(N:N&lt;&gt;"APROVADO","N/A",IF(IFERROR(_xlfn.XLOOKUP(P:P,PROJETOS!A:A,PROJETOS!A:A),"INSERIR ID DE PROJETO")="INSERIR ID DE PROJETO","INSERIR ID DE PROJETO","PROJETO INSERIDO"))</f>
        <v>N/A</v>
      </c>
    </row>
    <row r="1648" spans="1:18" ht="20.100000000000001" customHeight="1" thickTop="1" thickBot="1" x14ac:dyDescent="0.3">
      <c r="A1648" s="109"/>
      <c r="B1648" s="84"/>
      <c r="C1648" s="84"/>
      <c r="D1648" s="115"/>
      <c r="E1648" s="132" cm="1">
        <f t="array" ref="E1648">_xlfn.XLOOKUP(D1648,Tabela2[[#All],[SAP Code]],Tabela2[[#All],[Supplier Name]])</f>
        <v>0</v>
      </c>
      <c r="F1648" s="85"/>
      <c r="G1648" s="120">
        <v>0</v>
      </c>
      <c r="H1648" s="86"/>
      <c r="I1648" s="86">
        <v>0</v>
      </c>
      <c r="J1648" s="87">
        <f t="shared" si="60"/>
        <v>0</v>
      </c>
      <c r="K1648" s="87">
        <f t="shared" si="61"/>
        <v>0</v>
      </c>
      <c r="L1648" s="85"/>
      <c r="M1648" s="85"/>
      <c r="N1648" s="85"/>
      <c r="O1648" s="109"/>
      <c r="P1648" s="88" t="str">
        <f>IF(D:D&gt;800000000,_xlfn.XLOOKUP(B:B,DROPLIST!G:G,DROPLIST!H:H)&amp;RIGHT(C1648,3)&amp;"-"&amp;RIGHT(D1648,5),_xlfn.XLOOKUP(B:B,DROPLIST!G:G,DROPLIST!H:H)&amp;RIGHT(C1648,3)&amp;"-"&amp;_xlfn.XLOOKUP(D:D,Tabela2[SAP Code],Tabela2[Coluna1]))</f>
        <v>-</v>
      </c>
      <c r="Q1648" s="88" t="e">
        <f>_xlfn.XLOOKUP(B:B,DROPLIST!G:G,DROPLIST!H:H) &amp; RIGHT(C1648,3) &amp; "-" &amp; RIGHT(D1648,5) &amp; "-" &amp; IFERROR(LEFT(#REF!, FIND(" ",#REF!)-1),#REF!) &amp; "-" &amp; _xlfn.XLOOKUP(L:L,DROPLIST!D:D,DROPLIST!E:E)</f>
        <v>#REF!</v>
      </c>
      <c r="R1648" s="88" t="str">
        <f>IF(N:N&lt;&gt;"APROVADO","N/A",IF(IFERROR(_xlfn.XLOOKUP(P:P,PROJETOS!A:A,PROJETOS!A:A),"INSERIR ID DE PROJETO")="INSERIR ID DE PROJETO","INSERIR ID DE PROJETO","PROJETO INSERIDO"))</f>
        <v>N/A</v>
      </c>
    </row>
    <row r="1649" spans="1:18" ht="20.100000000000001" customHeight="1" thickTop="1" thickBot="1" x14ac:dyDescent="0.3">
      <c r="A1649" s="109"/>
      <c r="B1649" s="84"/>
      <c r="C1649" s="84"/>
      <c r="D1649" s="115"/>
      <c r="E1649" s="132" cm="1">
        <f t="array" ref="E1649">_xlfn.XLOOKUP(D1649,Tabela2[[#All],[SAP Code]],Tabela2[[#All],[Supplier Name]])</f>
        <v>0</v>
      </c>
      <c r="F1649" s="85"/>
      <c r="G1649" s="120">
        <v>0</v>
      </c>
      <c r="H1649" s="86"/>
      <c r="I1649" s="86">
        <v>0</v>
      </c>
      <c r="J1649" s="87">
        <f t="shared" si="60"/>
        <v>0</v>
      </c>
      <c r="K1649" s="87">
        <f t="shared" si="61"/>
        <v>0</v>
      </c>
      <c r="L1649" s="85"/>
      <c r="M1649" s="85"/>
      <c r="N1649" s="85"/>
      <c r="O1649" s="109"/>
      <c r="P1649" s="88" t="str">
        <f>IF(D:D&gt;800000000,_xlfn.XLOOKUP(B:B,DROPLIST!G:G,DROPLIST!H:H)&amp;RIGHT(C1649,3)&amp;"-"&amp;RIGHT(D1649,5),_xlfn.XLOOKUP(B:B,DROPLIST!G:G,DROPLIST!H:H)&amp;RIGHT(C1649,3)&amp;"-"&amp;_xlfn.XLOOKUP(D:D,Tabela2[SAP Code],Tabela2[Coluna1]))</f>
        <v>-</v>
      </c>
      <c r="Q1649" s="88" t="e">
        <f>_xlfn.XLOOKUP(B:B,DROPLIST!G:G,DROPLIST!H:H) &amp; RIGHT(C1649,3) &amp; "-" &amp; RIGHT(D1649,5) &amp; "-" &amp; IFERROR(LEFT(#REF!, FIND(" ",#REF!)-1),#REF!) &amp; "-" &amp; _xlfn.XLOOKUP(L:L,DROPLIST!D:D,DROPLIST!E:E)</f>
        <v>#REF!</v>
      </c>
      <c r="R1649" s="88" t="str">
        <f>IF(N:N&lt;&gt;"APROVADO","N/A",IF(IFERROR(_xlfn.XLOOKUP(P:P,PROJETOS!A:A,PROJETOS!A:A),"INSERIR ID DE PROJETO")="INSERIR ID DE PROJETO","INSERIR ID DE PROJETO","PROJETO INSERIDO"))</f>
        <v>N/A</v>
      </c>
    </row>
    <row r="1650" spans="1:18" ht="20.100000000000001" customHeight="1" thickTop="1" thickBot="1" x14ac:dyDescent="0.3">
      <c r="A1650" s="109"/>
      <c r="B1650" s="84"/>
      <c r="C1650" s="84"/>
      <c r="D1650" s="115"/>
      <c r="E1650" s="132" cm="1">
        <f t="array" ref="E1650">_xlfn.XLOOKUP(D1650,Tabela2[[#All],[SAP Code]],Tabela2[[#All],[Supplier Name]])</f>
        <v>0</v>
      </c>
      <c r="F1650" s="85"/>
      <c r="G1650" s="120">
        <v>0</v>
      </c>
      <c r="H1650" s="86"/>
      <c r="I1650" s="86">
        <v>0</v>
      </c>
      <c r="J1650" s="87">
        <f t="shared" si="60"/>
        <v>0</v>
      </c>
      <c r="K1650" s="87">
        <f t="shared" si="61"/>
        <v>0</v>
      </c>
      <c r="L1650" s="85"/>
      <c r="M1650" s="85"/>
      <c r="N1650" s="85"/>
      <c r="O1650" s="109"/>
      <c r="P1650" s="88" t="str">
        <f>IF(D:D&gt;800000000,_xlfn.XLOOKUP(B:B,DROPLIST!G:G,DROPLIST!H:H)&amp;RIGHT(C1650,3)&amp;"-"&amp;RIGHT(D1650,5),_xlfn.XLOOKUP(B:B,DROPLIST!G:G,DROPLIST!H:H)&amp;RIGHT(C1650,3)&amp;"-"&amp;_xlfn.XLOOKUP(D:D,Tabela2[SAP Code],Tabela2[Coluna1]))</f>
        <v>-</v>
      </c>
      <c r="Q1650" s="88" t="e">
        <f>_xlfn.XLOOKUP(B:B,DROPLIST!G:G,DROPLIST!H:H) &amp; RIGHT(C1650,3) &amp; "-" &amp; RIGHT(D1650,5) &amp; "-" &amp; IFERROR(LEFT(#REF!, FIND(" ",#REF!)-1),#REF!) &amp; "-" &amp; _xlfn.XLOOKUP(L:L,DROPLIST!D:D,DROPLIST!E:E)</f>
        <v>#REF!</v>
      </c>
      <c r="R1650" s="88" t="str">
        <f>IF(N:N&lt;&gt;"APROVADO","N/A",IF(IFERROR(_xlfn.XLOOKUP(P:P,PROJETOS!A:A,PROJETOS!A:A),"INSERIR ID DE PROJETO")="INSERIR ID DE PROJETO","INSERIR ID DE PROJETO","PROJETO INSERIDO"))</f>
        <v>N/A</v>
      </c>
    </row>
    <row r="1651" spans="1:18" ht="20.100000000000001" customHeight="1" thickTop="1" thickBot="1" x14ac:dyDescent="0.3">
      <c r="A1651" s="109"/>
      <c r="B1651" s="84"/>
      <c r="C1651" s="84"/>
      <c r="D1651" s="115"/>
      <c r="E1651" s="132" cm="1">
        <f t="array" ref="E1651">_xlfn.XLOOKUP(D1651,Tabela2[[#All],[SAP Code]],Tabela2[[#All],[Supplier Name]])</f>
        <v>0</v>
      </c>
      <c r="F1651" s="85"/>
      <c r="G1651" s="120">
        <v>0</v>
      </c>
      <c r="H1651" s="86"/>
      <c r="I1651" s="86">
        <v>0</v>
      </c>
      <c r="J1651" s="87">
        <f t="shared" si="60"/>
        <v>0</v>
      </c>
      <c r="K1651" s="87">
        <f t="shared" si="61"/>
        <v>0</v>
      </c>
      <c r="L1651" s="85"/>
      <c r="M1651" s="85"/>
      <c r="N1651" s="85"/>
      <c r="O1651" s="109"/>
      <c r="P1651" s="88" t="str">
        <f>IF(D:D&gt;800000000,_xlfn.XLOOKUP(B:B,DROPLIST!G:G,DROPLIST!H:H)&amp;RIGHT(C1651,3)&amp;"-"&amp;RIGHT(D1651,5),_xlfn.XLOOKUP(B:B,DROPLIST!G:G,DROPLIST!H:H)&amp;RIGHT(C1651,3)&amp;"-"&amp;_xlfn.XLOOKUP(D:D,Tabela2[SAP Code],Tabela2[Coluna1]))</f>
        <v>-</v>
      </c>
      <c r="Q1651" s="88" t="e">
        <f>_xlfn.XLOOKUP(B:B,DROPLIST!G:G,DROPLIST!H:H) &amp; RIGHT(C1651,3) &amp; "-" &amp; RIGHT(D1651,5) &amp; "-" &amp; IFERROR(LEFT(#REF!, FIND(" ",#REF!)-1),#REF!) &amp; "-" &amp; _xlfn.XLOOKUP(L:L,DROPLIST!D:D,DROPLIST!E:E)</f>
        <v>#REF!</v>
      </c>
      <c r="R1651" s="88" t="str">
        <f>IF(N:N&lt;&gt;"APROVADO","N/A",IF(IFERROR(_xlfn.XLOOKUP(P:P,PROJETOS!A:A,PROJETOS!A:A),"INSERIR ID DE PROJETO")="INSERIR ID DE PROJETO","INSERIR ID DE PROJETO","PROJETO INSERIDO"))</f>
        <v>N/A</v>
      </c>
    </row>
    <row r="1652" spans="1:18" ht="20.100000000000001" customHeight="1" thickTop="1" thickBot="1" x14ac:dyDescent="0.3">
      <c r="A1652" s="109"/>
      <c r="B1652" s="84"/>
      <c r="C1652" s="84"/>
      <c r="D1652" s="115"/>
      <c r="E1652" s="132" cm="1">
        <f t="array" ref="E1652">_xlfn.XLOOKUP(D1652,Tabela2[[#All],[SAP Code]],Tabela2[[#All],[Supplier Name]])</f>
        <v>0</v>
      </c>
      <c r="F1652" s="85"/>
      <c r="G1652" s="120">
        <v>0</v>
      </c>
      <c r="H1652" s="86"/>
      <c r="I1652" s="86">
        <v>0</v>
      </c>
      <c r="J1652" s="87">
        <f t="shared" si="60"/>
        <v>0</v>
      </c>
      <c r="K1652" s="87">
        <f t="shared" si="61"/>
        <v>0</v>
      </c>
      <c r="L1652" s="85"/>
      <c r="M1652" s="85"/>
      <c r="N1652" s="85"/>
      <c r="O1652" s="109"/>
      <c r="P1652" s="88" t="str">
        <f>IF(D:D&gt;800000000,_xlfn.XLOOKUP(B:B,DROPLIST!G:G,DROPLIST!H:H)&amp;RIGHT(C1652,3)&amp;"-"&amp;RIGHT(D1652,5),_xlfn.XLOOKUP(B:B,DROPLIST!G:G,DROPLIST!H:H)&amp;RIGHT(C1652,3)&amp;"-"&amp;_xlfn.XLOOKUP(D:D,Tabela2[SAP Code],Tabela2[Coluna1]))</f>
        <v>-</v>
      </c>
      <c r="Q1652" s="88" t="e">
        <f>_xlfn.XLOOKUP(B:B,DROPLIST!G:G,DROPLIST!H:H) &amp; RIGHT(C1652,3) &amp; "-" &amp; RIGHT(D1652,5) &amp; "-" &amp; IFERROR(LEFT(#REF!, FIND(" ",#REF!)-1),#REF!) &amp; "-" &amp; _xlfn.XLOOKUP(L:L,DROPLIST!D:D,DROPLIST!E:E)</f>
        <v>#REF!</v>
      </c>
      <c r="R1652" s="88" t="str">
        <f>IF(N:N&lt;&gt;"APROVADO","N/A",IF(IFERROR(_xlfn.XLOOKUP(P:P,PROJETOS!A:A,PROJETOS!A:A),"INSERIR ID DE PROJETO")="INSERIR ID DE PROJETO","INSERIR ID DE PROJETO","PROJETO INSERIDO"))</f>
        <v>N/A</v>
      </c>
    </row>
    <row r="1653" spans="1:18" ht="20.100000000000001" customHeight="1" thickTop="1" thickBot="1" x14ac:dyDescent="0.3">
      <c r="A1653" s="109"/>
      <c r="B1653" s="84"/>
      <c r="C1653" s="84"/>
      <c r="D1653" s="115"/>
      <c r="E1653" s="132" cm="1">
        <f t="array" ref="E1653">_xlfn.XLOOKUP(D1653,Tabela2[[#All],[SAP Code]],Tabela2[[#All],[Supplier Name]])</f>
        <v>0</v>
      </c>
      <c r="F1653" s="85"/>
      <c r="G1653" s="120">
        <v>0</v>
      </c>
      <c r="H1653" s="86"/>
      <c r="I1653" s="86">
        <v>0</v>
      </c>
      <c r="J1653" s="87">
        <f t="shared" si="60"/>
        <v>0</v>
      </c>
      <c r="K1653" s="87">
        <f t="shared" si="61"/>
        <v>0</v>
      </c>
      <c r="L1653" s="85"/>
      <c r="M1653" s="85"/>
      <c r="N1653" s="85"/>
      <c r="O1653" s="109"/>
      <c r="P1653" s="88" t="str">
        <f>IF(D:D&gt;800000000,_xlfn.XLOOKUP(B:B,DROPLIST!G:G,DROPLIST!H:H)&amp;RIGHT(C1653,3)&amp;"-"&amp;RIGHT(D1653,5),_xlfn.XLOOKUP(B:B,DROPLIST!G:G,DROPLIST!H:H)&amp;RIGHT(C1653,3)&amp;"-"&amp;_xlfn.XLOOKUP(D:D,Tabela2[SAP Code],Tabela2[Coluna1]))</f>
        <v>-</v>
      </c>
      <c r="Q1653" s="88" t="e">
        <f>_xlfn.XLOOKUP(B:B,DROPLIST!G:G,DROPLIST!H:H) &amp; RIGHT(C1653,3) &amp; "-" &amp; RIGHT(D1653,5) &amp; "-" &amp; IFERROR(LEFT(#REF!, FIND(" ",#REF!)-1),#REF!) &amp; "-" &amp; _xlfn.XLOOKUP(L:L,DROPLIST!D:D,DROPLIST!E:E)</f>
        <v>#REF!</v>
      </c>
      <c r="R1653" s="88" t="str">
        <f>IF(N:N&lt;&gt;"APROVADO","N/A",IF(IFERROR(_xlfn.XLOOKUP(P:P,PROJETOS!A:A,PROJETOS!A:A),"INSERIR ID DE PROJETO")="INSERIR ID DE PROJETO","INSERIR ID DE PROJETO","PROJETO INSERIDO"))</f>
        <v>N/A</v>
      </c>
    </row>
    <row r="1654" spans="1:18" ht="20.100000000000001" customHeight="1" thickTop="1" thickBot="1" x14ac:dyDescent="0.3">
      <c r="A1654" s="109"/>
      <c r="B1654" s="84"/>
      <c r="C1654" s="84"/>
      <c r="D1654" s="115"/>
      <c r="E1654" s="132" cm="1">
        <f t="array" ref="E1654">_xlfn.XLOOKUP(D1654,Tabela2[[#All],[SAP Code]],Tabela2[[#All],[Supplier Name]])</f>
        <v>0</v>
      </c>
      <c r="F1654" s="85"/>
      <c r="G1654" s="120">
        <v>0</v>
      </c>
      <c r="H1654" s="86"/>
      <c r="I1654" s="86">
        <v>0</v>
      </c>
      <c r="J1654" s="87">
        <f t="shared" si="60"/>
        <v>0</v>
      </c>
      <c r="K1654" s="87">
        <f t="shared" si="61"/>
        <v>0</v>
      </c>
      <c r="L1654" s="85"/>
      <c r="M1654" s="85"/>
      <c r="N1654" s="85"/>
      <c r="O1654" s="109"/>
      <c r="P1654" s="88" t="str">
        <f>IF(D:D&gt;800000000,_xlfn.XLOOKUP(B:B,DROPLIST!G:G,DROPLIST!H:H)&amp;RIGHT(C1654,3)&amp;"-"&amp;RIGHT(D1654,5),_xlfn.XLOOKUP(B:B,DROPLIST!G:G,DROPLIST!H:H)&amp;RIGHT(C1654,3)&amp;"-"&amp;_xlfn.XLOOKUP(D:D,Tabela2[SAP Code],Tabela2[Coluna1]))</f>
        <v>-</v>
      </c>
      <c r="Q1654" s="88" t="e">
        <f>_xlfn.XLOOKUP(B:B,DROPLIST!G:G,DROPLIST!H:H) &amp; RIGHT(C1654,3) &amp; "-" &amp; RIGHT(D1654,5) &amp; "-" &amp; IFERROR(LEFT(#REF!, FIND(" ",#REF!)-1),#REF!) &amp; "-" &amp; _xlfn.XLOOKUP(L:L,DROPLIST!D:D,DROPLIST!E:E)</f>
        <v>#REF!</v>
      </c>
      <c r="R1654" s="88" t="str">
        <f>IF(N:N&lt;&gt;"APROVADO","N/A",IF(IFERROR(_xlfn.XLOOKUP(P:P,PROJETOS!A:A,PROJETOS!A:A),"INSERIR ID DE PROJETO")="INSERIR ID DE PROJETO","INSERIR ID DE PROJETO","PROJETO INSERIDO"))</f>
        <v>N/A</v>
      </c>
    </row>
    <row r="1655" spans="1:18" ht="20.100000000000001" customHeight="1" thickTop="1" thickBot="1" x14ac:dyDescent="0.3">
      <c r="A1655" s="109"/>
      <c r="B1655" s="84"/>
      <c r="C1655" s="84"/>
      <c r="D1655" s="115"/>
      <c r="E1655" s="132" cm="1">
        <f t="array" ref="E1655">_xlfn.XLOOKUP(D1655,Tabela2[[#All],[SAP Code]],Tabela2[[#All],[Supplier Name]])</f>
        <v>0</v>
      </c>
      <c r="F1655" s="85"/>
      <c r="G1655" s="120">
        <v>0</v>
      </c>
      <c r="H1655" s="86"/>
      <c r="I1655" s="86">
        <v>0</v>
      </c>
      <c r="J1655" s="87">
        <f t="shared" si="60"/>
        <v>0</v>
      </c>
      <c r="K1655" s="87">
        <f t="shared" si="61"/>
        <v>0</v>
      </c>
      <c r="L1655" s="85"/>
      <c r="M1655" s="85"/>
      <c r="N1655" s="85"/>
      <c r="O1655" s="109"/>
      <c r="P1655" s="88" t="str">
        <f>IF(D:D&gt;800000000,_xlfn.XLOOKUP(B:B,DROPLIST!G:G,DROPLIST!H:H)&amp;RIGHT(C1655,3)&amp;"-"&amp;RIGHT(D1655,5),_xlfn.XLOOKUP(B:B,DROPLIST!G:G,DROPLIST!H:H)&amp;RIGHT(C1655,3)&amp;"-"&amp;_xlfn.XLOOKUP(D:D,Tabela2[SAP Code],Tabela2[Coluna1]))</f>
        <v>-</v>
      </c>
      <c r="Q1655" s="88" t="e">
        <f>_xlfn.XLOOKUP(B:B,DROPLIST!G:G,DROPLIST!H:H) &amp; RIGHT(C1655,3) &amp; "-" &amp; RIGHT(D1655,5) &amp; "-" &amp; IFERROR(LEFT(#REF!, FIND(" ",#REF!)-1),#REF!) &amp; "-" &amp; _xlfn.XLOOKUP(L:L,DROPLIST!D:D,DROPLIST!E:E)</f>
        <v>#REF!</v>
      </c>
      <c r="R1655" s="88" t="str">
        <f>IF(N:N&lt;&gt;"APROVADO","N/A",IF(IFERROR(_xlfn.XLOOKUP(P:P,PROJETOS!A:A,PROJETOS!A:A),"INSERIR ID DE PROJETO")="INSERIR ID DE PROJETO","INSERIR ID DE PROJETO","PROJETO INSERIDO"))</f>
        <v>N/A</v>
      </c>
    </row>
    <row r="1656" spans="1:18" ht="20.100000000000001" customHeight="1" thickTop="1" thickBot="1" x14ac:dyDescent="0.3">
      <c r="A1656" s="109"/>
      <c r="B1656" s="84"/>
      <c r="C1656" s="84"/>
      <c r="D1656" s="115"/>
      <c r="E1656" s="132" cm="1">
        <f t="array" ref="E1656">_xlfn.XLOOKUP(D1656,Tabela2[[#All],[SAP Code]],Tabela2[[#All],[Supplier Name]])</f>
        <v>0</v>
      </c>
      <c r="F1656" s="85"/>
      <c r="G1656" s="120">
        <v>0</v>
      </c>
      <c r="H1656" s="86"/>
      <c r="I1656" s="86">
        <v>0</v>
      </c>
      <c r="J1656" s="87">
        <f t="shared" si="60"/>
        <v>0</v>
      </c>
      <c r="K1656" s="87">
        <f t="shared" si="61"/>
        <v>0</v>
      </c>
      <c r="L1656" s="85"/>
      <c r="M1656" s="85"/>
      <c r="N1656" s="85"/>
      <c r="O1656" s="109"/>
      <c r="P1656" s="88" t="str">
        <f>IF(D:D&gt;800000000,_xlfn.XLOOKUP(B:B,DROPLIST!G:G,DROPLIST!H:H)&amp;RIGHT(C1656,3)&amp;"-"&amp;RIGHT(D1656,5),_xlfn.XLOOKUP(B:B,DROPLIST!G:G,DROPLIST!H:H)&amp;RIGHT(C1656,3)&amp;"-"&amp;_xlfn.XLOOKUP(D:D,Tabela2[SAP Code],Tabela2[Coluna1]))</f>
        <v>-</v>
      </c>
      <c r="Q1656" s="88" t="e">
        <f>_xlfn.XLOOKUP(B:B,DROPLIST!G:G,DROPLIST!H:H) &amp; RIGHT(C1656,3) &amp; "-" &amp; RIGHT(D1656,5) &amp; "-" &amp; IFERROR(LEFT(#REF!, FIND(" ",#REF!)-1),#REF!) &amp; "-" &amp; _xlfn.XLOOKUP(L:L,DROPLIST!D:D,DROPLIST!E:E)</f>
        <v>#REF!</v>
      </c>
      <c r="R1656" s="88" t="str">
        <f>IF(N:N&lt;&gt;"APROVADO","N/A",IF(IFERROR(_xlfn.XLOOKUP(P:P,PROJETOS!A:A,PROJETOS!A:A),"INSERIR ID DE PROJETO")="INSERIR ID DE PROJETO","INSERIR ID DE PROJETO","PROJETO INSERIDO"))</f>
        <v>N/A</v>
      </c>
    </row>
    <row r="1657" spans="1:18" ht="20.100000000000001" customHeight="1" thickTop="1" thickBot="1" x14ac:dyDescent="0.3">
      <c r="A1657" s="109"/>
      <c r="B1657" s="84"/>
      <c r="C1657" s="84"/>
      <c r="D1657" s="115"/>
      <c r="E1657" s="132" cm="1">
        <f t="array" ref="E1657">_xlfn.XLOOKUP(D1657,Tabela2[[#All],[SAP Code]],Tabela2[[#All],[Supplier Name]])</f>
        <v>0</v>
      </c>
      <c r="F1657" s="85"/>
      <c r="G1657" s="120">
        <v>0</v>
      </c>
      <c r="H1657" s="86"/>
      <c r="I1657" s="86">
        <v>0</v>
      </c>
      <c r="J1657" s="87">
        <f t="shared" si="60"/>
        <v>0</v>
      </c>
      <c r="K1657" s="87">
        <f t="shared" si="61"/>
        <v>0</v>
      </c>
      <c r="L1657" s="85"/>
      <c r="M1657" s="85"/>
      <c r="N1657" s="85"/>
      <c r="O1657" s="109"/>
      <c r="P1657" s="88" t="str">
        <f>IF(D:D&gt;800000000,_xlfn.XLOOKUP(B:B,DROPLIST!G:G,DROPLIST!H:H)&amp;RIGHT(C1657,3)&amp;"-"&amp;RIGHT(D1657,5),_xlfn.XLOOKUP(B:B,DROPLIST!G:G,DROPLIST!H:H)&amp;RIGHT(C1657,3)&amp;"-"&amp;_xlfn.XLOOKUP(D:D,Tabela2[SAP Code],Tabela2[Coluna1]))</f>
        <v>-</v>
      </c>
      <c r="Q1657" s="88" t="e">
        <f>_xlfn.XLOOKUP(B:B,DROPLIST!G:G,DROPLIST!H:H) &amp; RIGHT(C1657,3) &amp; "-" &amp; RIGHT(D1657,5) &amp; "-" &amp; IFERROR(LEFT(#REF!, FIND(" ",#REF!)-1),#REF!) &amp; "-" &amp; _xlfn.XLOOKUP(L:L,DROPLIST!D:D,DROPLIST!E:E)</f>
        <v>#REF!</v>
      </c>
      <c r="R1657" s="88" t="str">
        <f>IF(N:N&lt;&gt;"APROVADO","N/A",IF(IFERROR(_xlfn.XLOOKUP(P:P,PROJETOS!A:A,PROJETOS!A:A),"INSERIR ID DE PROJETO")="INSERIR ID DE PROJETO","INSERIR ID DE PROJETO","PROJETO INSERIDO"))</f>
        <v>N/A</v>
      </c>
    </row>
    <row r="1658" spans="1:18" ht="20.100000000000001" customHeight="1" thickTop="1" thickBot="1" x14ac:dyDescent="0.3">
      <c r="A1658" s="109"/>
      <c r="B1658" s="84"/>
      <c r="C1658" s="84"/>
      <c r="D1658" s="115"/>
      <c r="E1658" s="132" cm="1">
        <f t="array" ref="E1658">_xlfn.XLOOKUP(D1658,Tabela2[[#All],[SAP Code]],Tabela2[[#All],[Supplier Name]])</f>
        <v>0</v>
      </c>
      <c r="F1658" s="85"/>
      <c r="G1658" s="120">
        <v>0</v>
      </c>
      <c r="H1658" s="86"/>
      <c r="I1658" s="86">
        <v>0</v>
      </c>
      <c r="J1658" s="87">
        <f t="shared" si="60"/>
        <v>0</v>
      </c>
      <c r="K1658" s="87">
        <f t="shared" si="61"/>
        <v>0</v>
      </c>
      <c r="L1658" s="85"/>
      <c r="M1658" s="85"/>
      <c r="N1658" s="85"/>
      <c r="O1658" s="109"/>
      <c r="P1658" s="88" t="str">
        <f>IF(D:D&gt;800000000,_xlfn.XLOOKUP(B:B,DROPLIST!G:G,DROPLIST!H:H)&amp;RIGHT(C1658,3)&amp;"-"&amp;RIGHT(D1658,5),_xlfn.XLOOKUP(B:B,DROPLIST!G:G,DROPLIST!H:H)&amp;RIGHT(C1658,3)&amp;"-"&amp;_xlfn.XLOOKUP(D:D,Tabela2[SAP Code],Tabela2[Coluna1]))</f>
        <v>-</v>
      </c>
      <c r="Q1658" s="88" t="e">
        <f>_xlfn.XLOOKUP(B:B,DROPLIST!G:G,DROPLIST!H:H) &amp; RIGHT(C1658,3) &amp; "-" &amp; RIGHT(D1658,5) &amp; "-" &amp; IFERROR(LEFT(#REF!, FIND(" ",#REF!)-1),#REF!) &amp; "-" &amp; _xlfn.XLOOKUP(L:L,DROPLIST!D:D,DROPLIST!E:E)</f>
        <v>#REF!</v>
      </c>
      <c r="R1658" s="88" t="str">
        <f>IF(N:N&lt;&gt;"APROVADO","N/A",IF(IFERROR(_xlfn.XLOOKUP(P:P,PROJETOS!A:A,PROJETOS!A:A),"INSERIR ID DE PROJETO")="INSERIR ID DE PROJETO","INSERIR ID DE PROJETO","PROJETO INSERIDO"))</f>
        <v>N/A</v>
      </c>
    </row>
    <row r="1659" spans="1:18" ht="20.100000000000001" customHeight="1" thickTop="1" thickBot="1" x14ac:dyDescent="0.3">
      <c r="A1659" s="109"/>
      <c r="B1659" s="84"/>
      <c r="C1659" s="84"/>
      <c r="D1659" s="115"/>
      <c r="E1659" s="132" cm="1">
        <f t="array" ref="E1659">_xlfn.XLOOKUP(D1659,Tabela2[[#All],[SAP Code]],Tabela2[[#All],[Supplier Name]])</f>
        <v>0</v>
      </c>
      <c r="F1659" s="85"/>
      <c r="G1659" s="120">
        <v>0</v>
      </c>
      <c r="H1659" s="86"/>
      <c r="I1659" s="86">
        <v>0</v>
      </c>
      <c r="J1659" s="87">
        <f t="shared" si="60"/>
        <v>0</v>
      </c>
      <c r="K1659" s="87">
        <f t="shared" si="61"/>
        <v>0</v>
      </c>
      <c r="L1659" s="85"/>
      <c r="M1659" s="85"/>
      <c r="N1659" s="85"/>
      <c r="O1659" s="109"/>
      <c r="P1659" s="88" t="str">
        <f>IF(D:D&gt;800000000,_xlfn.XLOOKUP(B:B,DROPLIST!G:G,DROPLIST!H:H)&amp;RIGHT(C1659,3)&amp;"-"&amp;RIGHT(D1659,5),_xlfn.XLOOKUP(B:B,DROPLIST!G:G,DROPLIST!H:H)&amp;RIGHT(C1659,3)&amp;"-"&amp;_xlfn.XLOOKUP(D:D,Tabela2[SAP Code],Tabela2[Coluna1]))</f>
        <v>-</v>
      </c>
      <c r="Q1659" s="88" t="e">
        <f>_xlfn.XLOOKUP(B:B,DROPLIST!G:G,DROPLIST!H:H) &amp; RIGHT(C1659,3) &amp; "-" &amp; RIGHT(D1659,5) &amp; "-" &amp; IFERROR(LEFT(#REF!, FIND(" ",#REF!)-1),#REF!) &amp; "-" &amp; _xlfn.XLOOKUP(L:L,DROPLIST!D:D,DROPLIST!E:E)</f>
        <v>#REF!</v>
      </c>
      <c r="R1659" s="88" t="str">
        <f>IF(N:N&lt;&gt;"APROVADO","N/A",IF(IFERROR(_xlfn.XLOOKUP(P:P,PROJETOS!A:A,PROJETOS!A:A),"INSERIR ID DE PROJETO")="INSERIR ID DE PROJETO","INSERIR ID DE PROJETO","PROJETO INSERIDO"))</f>
        <v>N/A</v>
      </c>
    </row>
    <row r="1660" spans="1:18" ht="20.100000000000001" customHeight="1" thickTop="1" thickBot="1" x14ac:dyDescent="0.3">
      <c r="A1660" s="109"/>
      <c r="B1660" s="84"/>
      <c r="C1660" s="84"/>
      <c r="D1660" s="115"/>
      <c r="E1660" s="132" cm="1">
        <f t="array" ref="E1660">_xlfn.XLOOKUP(D1660,Tabela2[[#All],[SAP Code]],Tabela2[[#All],[Supplier Name]])</f>
        <v>0</v>
      </c>
      <c r="F1660" s="85"/>
      <c r="G1660" s="120">
        <v>0</v>
      </c>
      <c r="H1660" s="86"/>
      <c r="I1660" s="86">
        <v>0</v>
      </c>
      <c r="J1660" s="87">
        <f t="shared" ref="J1660:J1723" si="62">H1660-I1660</f>
        <v>0</v>
      </c>
      <c r="K1660" s="87">
        <f t="shared" si="61"/>
        <v>0</v>
      </c>
      <c r="L1660" s="85"/>
      <c r="M1660" s="85"/>
      <c r="N1660" s="85"/>
      <c r="O1660" s="109"/>
      <c r="P1660" s="88" t="str">
        <f>IF(D:D&gt;800000000,_xlfn.XLOOKUP(B:B,DROPLIST!G:G,DROPLIST!H:H)&amp;RIGHT(C1660,3)&amp;"-"&amp;RIGHT(D1660,5),_xlfn.XLOOKUP(B:B,DROPLIST!G:G,DROPLIST!H:H)&amp;RIGHT(C1660,3)&amp;"-"&amp;_xlfn.XLOOKUP(D:D,Tabela2[SAP Code],Tabela2[Coluna1]))</f>
        <v>-</v>
      </c>
      <c r="Q1660" s="88" t="e">
        <f>_xlfn.XLOOKUP(B:B,DROPLIST!G:G,DROPLIST!H:H) &amp; RIGHT(C1660,3) &amp; "-" &amp; RIGHT(D1660,5) &amp; "-" &amp; IFERROR(LEFT(#REF!, FIND(" ",#REF!)-1),#REF!) &amp; "-" &amp; _xlfn.XLOOKUP(L:L,DROPLIST!D:D,DROPLIST!E:E)</f>
        <v>#REF!</v>
      </c>
      <c r="R1660" s="88" t="str">
        <f>IF(N:N&lt;&gt;"APROVADO","N/A",IF(IFERROR(_xlfn.XLOOKUP(P:P,PROJETOS!A:A,PROJETOS!A:A),"INSERIR ID DE PROJETO")="INSERIR ID DE PROJETO","INSERIR ID DE PROJETO","PROJETO INSERIDO"))</f>
        <v>N/A</v>
      </c>
    </row>
    <row r="1661" spans="1:18" ht="20.100000000000001" customHeight="1" thickTop="1" thickBot="1" x14ac:dyDescent="0.3">
      <c r="A1661" s="109"/>
      <c r="B1661" s="84"/>
      <c r="C1661" s="84"/>
      <c r="D1661" s="115"/>
      <c r="E1661" s="132" cm="1">
        <f t="array" ref="E1661">_xlfn.XLOOKUP(D1661,Tabela2[[#All],[SAP Code]],Tabela2[[#All],[Supplier Name]])</f>
        <v>0</v>
      </c>
      <c r="F1661" s="85"/>
      <c r="G1661" s="120">
        <v>0</v>
      </c>
      <c r="H1661" s="86"/>
      <c r="I1661" s="86">
        <v>0</v>
      </c>
      <c r="J1661" s="87">
        <f t="shared" si="62"/>
        <v>0</v>
      </c>
      <c r="K1661" s="87">
        <f t="shared" si="61"/>
        <v>0</v>
      </c>
      <c r="L1661" s="85"/>
      <c r="M1661" s="85"/>
      <c r="N1661" s="85"/>
      <c r="O1661" s="109"/>
      <c r="P1661" s="88" t="str">
        <f>IF(D:D&gt;800000000,_xlfn.XLOOKUP(B:B,DROPLIST!G:G,DROPLIST!H:H)&amp;RIGHT(C1661,3)&amp;"-"&amp;RIGHT(D1661,5),_xlfn.XLOOKUP(B:B,DROPLIST!G:G,DROPLIST!H:H)&amp;RIGHT(C1661,3)&amp;"-"&amp;_xlfn.XLOOKUP(D:D,Tabela2[SAP Code],Tabela2[Coluna1]))</f>
        <v>-</v>
      </c>
      <c r="Q1661" s="88" t="e">
        <f>_xlfn.XLOOKUP(B:B,DROPLIST!G:G,DROPLIST!H:H) &amp; RIGHT(C1661,3) &amp; "-" &amp; RIGHT(D1661,5) &amp; "-" &amp; IFERROR(LEFT(#REF!, FIND(" ",#REF!)-1),#REF!) &amp; "-" &amp; _xlfn.XLOOKUP(L:L,DROPLIST!D:D,DROPLIST!E:E)</f>
        <v>#REF!</v>
      </c>
      <c r="R1661" s="88" t="str">
        <f>IF(N:N&lt;&gt;"APROVADO","N/A",IF(IFERROR(_xlfn.XLOOKUP(P:P,PROJETOS!A:A,PROJETOS!A:A),"INSERIR ID DE PROJETO")="INSERIR ID DE PROJETO","INSERIR ID DE PROJETO","PROJETO INSERIDO"))</f>
        <v>N/A</v>
      </c>
    </row>
    <row r="1662" spans="1:18" ht="20.100000000000001" customHeight="1" thickTop="1" thickBot="1" x14ac:dyDescent="0.3">
      <c r="A1662" s="109"/>
      <c r="B1662" s="84"/>
      <c r="C1662" s="84"/>
      <c r="D1662" s="115"/>
      <c r="E1662" s="132" cm="1">
        <f t="array" ref="E1662">_xlfn.XLOOKUP(D1662,Tabela2[[#All],[SAP Code]],Tabela2[[#All],[Supplier Name]])</f>
        <v>0</v>
      </c>
      <c r="F1662" s="85"/>
      <c r="G1662" s="120">
        <v>0</v>
      </c>
      <c r="H1662" s="86"/>
      <c r="I1662" s="86">
        <v>0</v>
      </c>
      <c r="J1662" s="87">
        <f t="shared" si="62"/>
        <v>0</v>
      </c>
      <c r="K1662" s="87">
        <f t="shared" si="61"/>
        <v>0</v>
      </c>
      <c r="L1662" s="85"/>
      <c r="M1662" s="85"/>
      <c r="N1662" s="85"/>
      <c r="O1662" s="109"/>
      <c r="P1662" s="88" t="str">
        <f>IF(D:D&gt;800000000,_xlfn.XLOOKUP(B:B,DROPLIST!G:G,DROPLIST!H:H)&amp;RIGHT(C1662,3)&amp;"-"&amp;RIGHT(D1662,5),_xlfn.XLOOKUP(B:B,DROPLIST!G:G,DROPLIST!H:H)&amp;RIGHT(C1662,3)&amp;"-"&amp;_xlfn.XLOOKUP(D:D,Tabela2[SAP Code],Tabela2[Coluna1]))</f>
        <v>-</v>
      </c>
      <c r="Q1662" s="88" t="e">
        <f>_xlfn.XLOOKUP(B:B,DROPLIST!G:G,DROPLIST!H:H) &amp; RIGHT(C1662,3) &amp; "-" &amp; RIGHT(D1662,5) &amp; "-" &amp; IFERROR(LEFT(#REF!, FIND(" ",#REF!)-1),#REF!) &amp; "-" &amp; _xlfn.XLOOKUP(L:L,DROPLIST!D:D,DROPLIST!E:E)</f>
        <v>#REF!</v>
      </c>
      <c r="R1662" s="88" t="str">
        <f>IF(N:N&lt;&gt;"APROVADO","N/A",IF(IFERROR(_xlfn.XLOOKUP(P:P,PROJETOS!A:A,PROJETOS!A:A),"INSERIR ID DE PROJETO")="INSERIR ID DE PROJETO","INSERIR ID DE PROJETO","PROJETO INSERIDO"))</f>
        <v>N/A</v>
      </c>
    </row>
    <row r="1663" spans="1:18" ht="20.100000000000001" customHeight="1" thickTop="1" thickBot="1" x14ac:dyDescent="0.3">
      <c r="A1663" s="109"/>
      <c r="B1663" s="84"/>
      <c r="C1663" s="84"/>
      <c r="D1663" s="115"/>
      <c r="E1663" s="132" cm="1">
        <f t="array" ref="E1663">_xlfn.XLOOKUP(D1663,Tabela2[[#All],[SAP Code]],Tabela2[[#All],[Supplier Name]])</f>
        <v>0</v>
      </c>
      <c r="F1663" s="85"/>
      <c r="G1663" s="120">
        <v>0</v>
      </c>
      <c r="H1663" s="86"/>
      <c r="I1663" s="86">
        <v>0</v>
      </c>
      <c r="J1663" s="87">
        <f t="shared" si="62"/>
        <v>0</v>
      </c>
      <c r="K1663" s="87">
        <f t="shared" si="61"/>
        <v>0</v>
      </c>
      <c r="L1663" s="85"/>
      <c r="M1663" s="85"/>
      <c r="N1663" s="85"/>
      <c r="O1663" s="109"/>
      <c r="P1663" s="88" t="str">
        <f>IF(D:D&gt;800000000,_xlfn.XLOOKUP(B:B,DROPLIST!G:G,DROPLIST!H:H)&amp;RIGHT(C1663,3)&amp;"-"&amp;RIGHT(D1663,5),_xlfn.XLOOKUP(B:B,DROPLIST!G:G,DROPLIST!H:H)&amp;RIGHT(C1663,3)&amp;"-"&amp;_xlfn.XLOOKUP(D:D,Tabela2[SAP Code],Tabela2[Coluna1]))</f>
        <v>-</v>
      </c>
      <c r="Q1663" s="88" t="e">
        <f>_xlfn.XLOOKUP(B:B,DROPLIST!G:G,DROPLIST!H:H) &amp; RIGHT(C1663,3) &amp; "-" &amp; RIGHT(D1663,5) &amp; "-" &amp; IFERROR(LEFT(#REF!, FIND(" ",#REF!)-1),#REF!) &amp; "-" &amp; _xlfn.XLOOKUP(L:L,DROPLIST!D:D,DROPLIST!E:E)</f>
        <v>#REF!</v>
      </c>
      <c r="R1663" s="88" t="str">
        <f>IF(N:N&lt;&gt;"APROVADO","N/A",IF(IFERROR(_xlfn.XLOOKUP(P:P,PROJETOS!A:A,PROJETOS!A:A),"INSERIR ID DE PROJETO")="INSERIR ID DE PROJETO","INSERIR ID DE PROJETO","PROJETO INSERIDO"))</f>
        <v>N/A</v>
      </c>
    </row>
    <row r="1664" spans="1:18" ht="20.100000000000001" customHeight="1" thickTop="1" thickBot="1" x14ac:dyDescent="0.3">
      <c r="A1664" s="109"/>
      <c r="B1664" s="84"/>
      <c r="C1664" s="84"/>
      <c r="D1664" s="115"/>
      <c r="E1664" s="132" cm="1">
        <f t="array" ref="E1664">_xlfn.XLOOKUP(D1664,Tabela2[[#All],[SAP Code]],Tabela2[[#All],[Supplier Name]])</f>
        <v>0</v>
      </c>
      <c r="F1664" s="85"/>
      <c r="G1664" s="120">
        <v>0</v>
      </c>
      <c r="H1664" s="86"/>
      <c r="I1664" s="86">
        <v>0</v>
      </c>
      <c r="J1664" s="87">
        <f t="shared" si="62"/>
        <v>0</v>
      </c>
      <c r="K1664" s="87">
        <f t="shared" si="61"/>
        <v>0</v>
      </c>
      <c r="L1664" s="85"/>
      <c r="M1664" s="85"/>
      <c r="N1664" s="85"/>
      <c r="O1664" s="109"/>
      <c r="P1664" s="88" t="str">
        <f>IF(D:D&gt;800000000,_xlfn.XLOOKUP(B:B,DROPLIST!G:G,DROPLIST!H:H)&amp;RIGHT(C1664,3)&amp;"-"&amp;RIGHT(D1664,5),_xlfn.XLOOKUP(B:B,DROPLIST!G:G,DROPLIST!H:H)&amp;RIGHT(C1664,3)&amp;"-"&amp;_xlfn.XLOOKUP(D:D,Tabela2[SAP Code],Tabela2[Coluna1]))</f>
        <v>-</v>
      </c>
      <c r="Q1664" s="88" t="e">
        <f>_xlfn.XLOOKUP(B:B,DROPLIST!G:G,DROPLIST!H:H) &amp; RIGHT(C1664,3) &amp; "-" &amp; RIGHT(D1664,5) &amp; "-" &amp; IFERROR(LEFT(#REF!, FIND(" ",#REF!)-1),#REF!) &amp; "-" &amp; _xlfn.XLOOKUP(L:L,DROPLIST!D:D,DROPLIST!E:E)</f>
        <v>#REF!</v>
      </c>
      <c r="R1664" s="88" t="str">
        <f>IF(N:N&lt;&gt;"APROVADO","N/A",IF(IFERROR(_xlfn.XLOOKUP(P:P,PROJETOS!A:A,PROJETOS!A:A),"INSERIR ID DE PROJETO")="INSERIR ID DE PROJETO","INSERIR ID DE PROJETO","PROJETO INSERIDO"))</f>
        <v>N/A</v>
      </c>
    </row>
    <row r="1665" spans="1:18" ht="20.100000000000001" customHeight="1" thickTop="1" thickBot="1" x14ac:dyDescent="0.3">
      <c r="A1665" s="109"/>
      <c r="B1665" s="84"/>
      <c r="C1665" s="84"/>
      <c r="D1665" s="115"/>
      <c r="E1665" s="132" cm="1">
        <f t="array" ref="E1665">_xlfn.XLOOKUP(D1665,Tabela2[[#All],[SAP Code]],Tabela2[[#All],[Supplier Name]])</f>
        <v>0</v>
      </c>
      <c r="F1665" s="85"/>
      <c r="G1665" s="120">
        <v>0</v>
      </c>
      <c r="H1665" s="86"/>
      <c r="I1665" s="86">
        <v>0</v>
      </c>
      <c r="J1665" s="87">
        <f t="shared" si="62"/>
        <v>0</v>
      </c>
      <c r="K1665" s="87">
        <f t="shared" si="61"/>
        <v>0</v>
      </c>
      <c r="L1665" s="85"/>
      <c r="M1665" s="85"/>
      <c r="N1665" s="85"/>
      <c r="O1665" s="109"/>
      <c r="P1665" s="88" t="str">
        <f>IF(D:D&gt;800000000,_xlfn.XLOOKUP(B:B,DROPLIST!G:G,DROPLIST!H:H)&amp;RIGHT(C1665,3)&amp;"-"&amp;RIGHT(D1665,5),_xlfn.XLOOKUP(B:B,DROPLIST!G:G,DROPLIST!H:H)&amp;RIGHT(C1665,3)&amp;"-"&amp;_xlfn.XLOOKUP(D:D,Tabela2[SAP Code],Tabela2[Coluna1]))</f>
        <v>-</v>
      </c>
      <c r="Q1665" s="88" t="e">
        <f>_xlfn.XLOOKUP(B:B,DROPLIST!G:G,DROPLIST!H:H) &amp; RIGHT(C1665,3) &amp; "-" &amp; RIGHT(D1665,5) &amp; "-" &amp; IFERROR(LEFT(#REF!, FIND(" ",#REF!)-1),#REF!) &amp; "-" &amp; _xlfn.XLOOKUP(L:L,DROPLIST!D:D,DROPLIST!E:E)</f>
        <v>#REF!</v>
      </c>
      <c r="R1665" s="88" t="str">
        <f>IF(N:N&lt;&gt;"APROVADO","N/A",IF(IFERROR(_xlfn.XLOOKUP(P:P,PROJETOS!A:A,PROJETOS!A:A),"INSERIR ID DE PROJETO")="INSERIR ID DE PROJETO","INSERIR ID DE PROJETO","PROJETO INSERIDO"))</f>
        <v>N/A</v>
      </c>
    </row>
    <row r="1666" spans="1:18" ht="20.100000000000001" customHeight="1" thickTop="1" thickBot="1" x14ac:dyDescent="0.3">
      <c r="A1666" s="109"/>
      <c r="B1666" s="84"/>
      <c r="C1666" s="84"/>
      <c r="D1666" s="115"/>
      <c r="E1666" s="132" cm="1">
        <f t="array" ref="E1666">_xlfn.XLOOKUP(D1666,Tabela2[[#All],[SAP Code]],Tabela2[[#All],[Supplier Name]])</f>
        <v>0</v>
      </c>
      <c r="F1666" s="85"/>
      <c r="G1666" s="120">
        <v>0</v>
      </c>
      <c r="H1666" s="86"/>
      <c r="I1666" s="86">
        <v>0</v>
      </c>
      <c r="J1666" s="87">
        <f t="shared" si="62"/>
        <v>0</v>
      </c>
      <c r="K1666" s="87">
        <f t="shared" si="61"/>
        <v>0</v>
      </c>
      <c r="L1666" s="85"/>
      <c r="M1666" s="85"/>
      <c r="N1666" s="85"/>
      <c r="O1666" s="109"/>
      <c r="P1666" s="88" t="str">
        <f>IF(D:D&gt;800000000,_xlfn.XLOOKUP(B:B,DROPLIST!G:G,DROPLIST!H:H)&amp;RIGHT(C1666,3)&amp;"-"&amp;RIGHT(D1666,5),_xlfn.XLOOKUP(B:B,DROPLIST!G:G,DROPLIST!H:H)&amp;RIGHT(C1666,3)&amp;"-"&amp;_xlfn.XLOOKUP(D:D,Tabela2[SAP Code],Tabela2[Coluna1]))</f>
        <v>-</v>
      </c>
      <c r="Q1666" s="88" t="e">
        <f>_xlfn.XLOOKUP(B:B,DROPLIST!G:G,DROPLIST!H:H) &amp; RIGHT(C1666,3) &amp; "-" &amp; RIGHT(D1666,5) &amp; "-" &amp; IFERROR(LEFT(#REF!, FIND(" ",#REF!)-1),#REF!) &amp; "-" &amp; _xlfn.XLOOKUP(L:L,DROPLIST!D:D,DROPLIST!E:E)</f>
        <v>#REF!</v>
      </c>
      <c r="R1666" s="88" t="str">
        <f>IF(N:N&lt;&gt;"APROVADO","N/A",IF(IFERROR(_xlfn.XLOOKUP(P:P,PROJETOS!A:A,PROJETOS!A:A),"INSERIR ID DE PROJETO")="INSERIR ID DE PROJETO","INSERIR ID DE PROJETO","PROJETO INSERIDO"))</f>
        <v>N/A</v>
      </c>
    </row>
    <row r="1667" spans="1:18" ht="20.100000000000001" customHeight="1" thickTop="1" thickBot="1" x14ac:dyDescent="0.3">
      <c r="A1667" s="109"/>
      <c r="B1667" s="84"/>
      <c r="C1667" s="84"/>
      <c r="D1667" s="115"/>
      <c r="E1667" s="132" cm="1">
        <f t="array" ref="E1667">_xlfn.XLOOKUP(D1667,Tabela2[[#All],[SAP Code]],Tabela2[[#All],[Supplier Name]])</f>
        <v>0</v>
      </c>
      <c r="F1667" s="85"/>
      <c r="G1667" s="120">
        <v>0</v>
      </c>
      <c r="H1667" s="86"/>
      <c r="I1667" s="86">
        <v>0</v>
      </c>
      <c r="J1667" s="87">
        <f t="shared" si="62"/>
        <v>0</v>
      </c>
      <c r="K1667" s="87">
        <f t="shared" si="61"/>
        <v>0</v>
      </c>
      <c r="L1667" s="85"/>
      <c r="M1667" s="85"/>
      <c r="N1667" s="85"/>
      <c r="O1667" s="109"/>
      <c r="P1667" s="88" t="str">
        <f>IF(D:D&gt;800000000,_xlfn.XLOOKUP(B:B,DROPLIST!G:G,DROPLIST!H:H)&amp;RIGHT(C1667,3)&amp;"-"&amp;RIGHT(D1667,5),_xlfn.XLOOKUP(B:B,DROPLIST!G:G,DROPLIST!H:H)&amp;RIGHT(C1667,3)&amp;"-"&amp;_xlfn.XLOOKUP(D:D,Tabela2[SAP Code],Tabela2[Coluna1]))</f>
        <v>-</v>
      </c>
      <c r="Q1667" s="88" t="e">
        <f>_xlfn.XLOOKUP(B:B,DROPLIST!G:G,DROPLIST!H:H) &amp; RIGHT(C1667,3) &amp; "-" &amp; RIGHT(D1667,5) &amp; "-" &amp; IFERROR(LEFT(#REF!, FIND(" ",#REF!)-1),#REF!) &amp; "-" &amp; _xlfn.XLOOKUP(L:L,DROPLIST!D:D,DROPLIST!E:E)</f>
        <v>#REF!</v>
      </c>
      <c r="R1667" s="88" t="str">
        <f>IF(N:N&lt;&gt;"APROVADO","N/A",IF(IFERROR(_xlfn.XLOOKUP(P:P,PROJETOS!A:A,PROJETOS!A:A),"INSERIR ID DE PROJETO")="INSERIR ID DE PROJETO","INSERIR ID DE PROJETO","PROJETO INSERIDO"))</f>
        <v>N/A</v>
      </c>
    </row>
    <row r="1668" spans="1:18" ht="20.100000000000001" customHeight="1" thickTop="1" thickBot="1" x14ac:dyDescent="0.3">
      <c r="A1668" s="109"/>
      <c r="B1668" s="84"/>
      <c r="C1668" s="84"/>
      <c r="D1668" s="115"/>
      <c r="E1668" s="132" cm="1">
        <f t="array" ref="E1668">_xlfn.XLOOKUP(D1668,Tabela2[[#All],[SAP Code]],Tabela2[[#All],[Supplier Name]])</f>
        <v>0</v>
      </c>
      <c r="F1668" s="85"/>
      <c r="G1668" s="120">
        <v>0</v>
      </c>
      <c r="H1668" s="86"/>
      <c r="I1668" s="86">
        <v>0</v>
      </c>
      <c r="J1668" s="87">
        <f t="shared" si="62"/>
        <v>0</v>
      </c>
      <c r="K1668" s="87">
        <f t="shared" si="61"/>
        <v>0</v>
      </c>
      <c r="L1668" s="85"/>
      <c r="M1668" s="85"/>
      <c r="N1668" s="85"/>
      <c r="O1668" s="109"/>
      <c r="P1668" s="88" t="str">
        <f>IF(D:D&gt;800000000,_xlfn.XLOOKUP(B:B,DROPLIST!G:G,DROPLIST!H:H)&amp;RIGHT(C1668,3)&amp;"-"&amp;RIGHT(D1668,5),_xlfn.XLOOKUP(B:B,DROPLIST!G:G,DROPLIST!H:H)&amp;RIGHT(C1668,3)&amp;"-"&amp;_xlfn.XLOOKUP(D:D,Tabela2[SAP Code],Tabela2[Coluna1]))</f>
        <v>-</v>
      </c>
      <c r="Q1668" s="88" t="e">
        <f>_xlfn.XLOOKUP(B:B,DROPLIST!G:G,DROPLIST!H:H) &amp; RIGHT(C1668,3) &amp; "-" &amp; RIGHT(D1668,5) &amp; "-" &amp; IFERROR(LEFT(#REF!, FIND(" ",#REF!)-1),#REF!) &amp; "-" &amp; _xlfn.XLOOKUP(L:L,DROPLIST!D:D,DROPLIST!E:E)</f>
        <v>#REF!</v>
      </c>
      <c r="R1668" s="88" t="str">
        <f>IF(N:N&lt;&gt;"APROVADO","N/A",IF(IFERROR(_xlfn.XLOOKUP(P:P,PROJETOS!A:A,PROJETOS!A:A),"INSERIR ID DE PROJETO")="INSERIR ID DE PROJETO","INSERIR ID DE PROJETO","PROJETO INSERIDO"))</f>
        <v>N/A</v>
      </c>
    </row>
    <row r="1669" spans="1:18" ht="20.100000000000001" customHeight="1" thickTop="1" thickBot="1" x14ac:dyDescent="0.3">
      <c r="A1669" s="109"/>
      <c r="B1669" s="84"/>
      <c r="C1669" s="84"/>
      <c r="D1669" s="115"/>
      <c r="E1669" s="132" cm="1">
        <f t="array" ref="E1669">_xlfn.XLOOKUP(D1669,Tabela2[[#All],[SAP Code]],Tabela2[[#All],[Supplier Name]])</f>
        <v>0</v>
      </c>
      <c r="F1669" s="85"/>
      <c r="G1669" s="120">
        <v>0</v>
      </c>
      <c r="H1669" s="86"/>
      <c r="I1669" s="86">
        <v>0</v>
      </c>
      <c r="J1669" s="87">
        <f t="shared" si="62"/>
        <v>0</v>
      </c>
      <c r="K1669" s="87">
        <f t="shared" si="61"/>
        <v>0</v>
      </c>
      <c r="L1669" s="85"/>
      <c r="M1669" s="85"/>
      <c r="N1669" s="85"/>
      <c r="O1669" s="109"/>
      <c r="P1669" s="88" t="str">
        <f>IF(D:D&gt;800000000,_xlfn.XLOOKUP(B:B,DROPLIST!G:G,DROPLIST!H:H)&amp;RIGHT(C1669,3)&amp;"-"&amp;RIGHT(D1669,5),_xlfn.XLOOKUP(B:B,DROPLIST!G:G,DROPLIST!H:H)&amp;RIGHT(C1669,3)&amp;"-"&amp;_xlfn.XLOOKUP(D:D,Tabela2[SAP Code],Tabela2[Coluna1]))</f>
        <v>-</v>
      </c>
      <c r="Q1669" s="88" t="e">
        <f>_xlfn.XLOOKUP(B:B,DROPLIST!G:G,DROPLIST!H:H) &amp; RIGHT(C1669,3) &amp; "-" &amp; RIGHT(D1669,5) &amp; "-" &amp; IFERROR(LEFT(#REF!, FIND(" ",#REF!)-1),#REF!) &amp; "-" &amp; _xlfn.XLOOKUP(L:L,DROPLIST!D:D,DROPLIST!E:E)</f>
        <v>#REF!</v>
      </c>
      <c r="R1669" s="88" t="str">
        <f>IF(N:N&lt;&gt;"APROVADO","N/A",IF(IFERROR(_xlfn.XLOOKUP(P:P,PROJETOS!A:A,PROJETOS!A:A),"INSERIR ID DE PROJETO")="INSERIR ID DE PROJETO","INSERIR ID DE PROJETO","PROJETO INSERIDO"))</f>
        <v>N/A</v>
      </c>
    </row>
    <row r="1670" spans="1:18" ht="20.100000000000001" customHeight="1" thickTop="1" thickBot="1" x14ac:dyDescent="0.3">
      <c r="A1670" s="109"/>
      <c r="B1670" s="84"/>
      <c r="C1670" s="84"/>
      <c r="D1670" s="115"/>
      <c r="E1670" s="132" cm="1">
        <f t="array" ref="E1670">_xlfn.XLOOKUP(D1670,Tabela2[[#All],[SAP Code]],Tabela2[[#All],[Supplier Name]])</f>
        <v>0</v>
      </c>
      <c r="F1670" s="85"/>
      <c r="G1670" s="120">
        <v>0</v>
      </c>
      <c r="H1670" s="86"/>
      <c r="I1670" s="86">
        <v>0</v>
      </c>
      <c r="J1670" s="87">
        <f t="shared" si="62"/>
        <v>0</v>
      </c>
      <c r="K1670" s="87">
        <f t="shared" si="61"/>
        <v>0</v>
      </c>
      <c r="L1670" s="85"/>
      <c r="M1670" s="85"/>
      <c r="N1670" s="85"/>
      <c r="O1670" s="109"/>
      <c r="P1670" s="88" t="str">
        <f>IF(D:D&gt;800000000,_xlfn.XLOOKUP(B:B,DROPLIST!G:G,DROPLIST!H:H)&amp;RIGHT(C1670,3)&amp;"-"&amp;RIGHT(D1670,5),_xlfn.XLOOKUP(B:B,DROPLIST!G:G,DROPLIST!H:H)&amp;RIGHT(C1670,3)&amp;"-"&amp;_xlfn.XLOOKUP(D:D,Tabela2[SAP Code],Tabela2[Coluna1]))</f>
        <v>-</v>
      </c>
      <c r="Q1670" s="88" t="e">
        <f>_xlfn.XLOOKUP(B:B,DROPLIST!G:G,DROPLIST!H:H) &amp; RIGHT(C1670,3) &amp; "-" &amp; RIGHT(D1670,5) &amp; "-" &amp; IFERROR(LEFT(#REF!, FIND(" ",#REF!)-1),#REF!) &amp; "-" &amp; _xlfn.XLOOKUP(L:L,DROPLIST!D:D,DROPLIST!E:E)</f>
        <v>#REF!</v>
      </c>
      <c r="R1670" s="88" t="str">
        <f>IF(N:N&lt;&gt;"APROVADO","N/A",IF(IFERROR(_xlfn.XLOOKUP(P:P,PROJETOS!A:A,PROJETOS!A:A),"INSERIR ID DE PROJETO")="INSERIR ID DE PROJETO","INSERIR ID DE PROJETO","PROJETO INSERIDO"))</f>
        <v>N/A</v>
      </c>
    </row>
    <row r="1671" spans="1:18" ht="20.100000000000001" customHeight="1" thickTop="1" thickBot="1" x14ac:dyDescent="0.3">
      <c r="A1671" s="109"/>
      <c r="B1671" s="84"/>
      <c r="C1671" s="84"/>
      <c r="D1671" s="115"/>
      <c r="E1671" s="132" cm="1">
        <f t="array" ref="E1671">_xlfn.XLOOKUP(D1671,Tabela2[[#All],[SAP Code]],Tabela2[[#All],[Supplier Name]])</f>
        <v>0</v>
      </c>
      <c r="F1671" s="85"/>
      <c r="G1671" s="120">
        <v>0</v>
      </c>
      <c r="H1671" s="86"/>
      <c r="I1671" s="86">
        <v>0</v>
      </c>
      <c r="J1671" s="87">
        <f t="shared" si="62"/>
        <v>0</v>
      </c>
      <c r="K1671" s="87">
        <f t="shared" si="61"/>
        <v>0</v>
      </c>
      <c r="L1671" s="85"/>
      <c r="M1671" s="85"/>
      <c r="N1671" s="85"/>
      <c r="O1671" s="109"/>
      <c r="P1671" s="88" t="str">
        <f>IF(D:D&gt;800000000,_xlfn.XLOOKUP(B:B,DROPLIST!G:G,DROPLIST!H:H)&amp;RIGHT(C1671,3)&amp;"-"&amp;RIGHT(D1671,5),_xlfn.XLOOKUP(B:B,DROPLIST!G:G,DROPLIST!H:H)&amp;RIGHT(C1671,3)&amp;"-"&amp;_xlfn.XLOOKUP(D:D,Tabela2[SAP Code],Tabela2[Coluna1]))</f>
        <v>-</v>
      </c>
      <c r="Q1671" s="88" t="e">
        <f>_xlfn.XLOOKUP(B:B,DROPLIST!G:G,DROPLIST!H:H) &amp; RIGHT(C1671,3) &amp; "-" &amp; RIGHT(D1671,5) &amp; "-" &amp; IFERROR(LEFT(#REF!, FIND(" ",#REF!)-1),#REF!) &amp; "-" &amp; _xlfn.XLOOKUP(L:L,DROPLIST!D:D,DROPLIST!E:E)</f>
        <v>#REF!</v>
      </c>
      <c r="R1671" s="88" t="str">
        <f>IF(N:N&lt;&gt;"APROVADO","N/A",IF(IFERROR(_xlfn.XLOOKUP(P:P,PROJETOS!A:A,PROJETOS!A:A),"INSERIR ID DE PROJETO")="INSERIR ID DE PROJETO","INSERIR ID DE PROJETO","PROJETO INSERIDO"))</f>
        <v>N/A</v>
      </c>
    </row>
    <row r="1672" spans="1:18" ht="20.100000000000001" customHeight="1" thickTop="1" thickBot="1" x14ac:dyDescent="0.3">
      <c r="A1672" s="109"/>
      <c r="B1672" s="84"/>
      <c r="C1672" s="84"/>
      <c r="D1672" s="115"/>
      <c r="E1672" s="132" cm="1">
        <f t="array" ref="E1672">_xlfn.XLOOKUP(D1672,Tabela2[[#All],[SAP Code]],Tabela2[[#All],[Supplier Name]])</f>
        <v>0</v>
      </c>
      <c r="F1672" s="85"/>
      <c r="G1672" s="120">
        <v>0</v>
      </c>
      <c r="H1672" s="86"/>
      <c r="I1672" s="86">
        <v>0</v>
      </c>
      <c r="J1672" s="87">
        <f t="shared" si="62"/>
        <v>0</v>
      </c>
      <c r="K1672" s="87">
        <f t="shared" si="61"/>
        <v>0</v>
      </c>
      <c r="L1672" s="85"/>
      <c r="M1672" s="85"/>
      <c r="N1672" s="85"/>
      <c r="O1672" s="109"/>
      <c r="P1672" s="88" t="str">
        <f>IF(D:D&gt;800000000,_xlfn.XLOOKUP(B:B,DROPLIST!G:G,DROPLIST!H:H)&amp;RIGHT(C1672,3)&amp;"-"&amp;RIGHT(D1672,5),_xlfn.XLOOKUP(B:B,DROPLIST!G:G,DROPLIST!H:H)&amp;RIGHT(C1672,3)&amp;"-"&amp;_xlfn.XLOOKUP(D:D,Tabela2[SAP Code],Tabela2[Coluna1]))</f>
        <v>-</v>
      </c>
      <c r="Q1672" s="88" t="e">
        <f>_xlfn.XLOOKUP(B:B,DROPLIST!G:G,DROPLIST!H:H) &amp; RIGHT(C1672,3) &amp; "-" &amp; RIGHT(D1672,5) &amp; "-" &amp; IFERROR(LEFT(#REF!, FIND(" ",#REF!)-1),#REF!) &amp; "-" &amp; _xlfn.XLOOKUP(L:L,DROPLIST!D:D,DROPLIST!E:E)</f>
        <v>#REF!</v>
      </c>
      <c r="R1672" s="88" t="str">
        <f>IF(N:N&lt;&gt;"APROVADO","N/A",IF(IFERROR(_xlfn.XLOOKUP(P:P,PROJETOS!A:A,PROJETOS!A:A),"INSERIR ID DE PROJETO")="INSERIR ID DE PROJETO","INSERIR ID DE PROJETO","PROJETO INSERIDO"))</f>
        <v>N/A</v>
      </c>
    </row>
    <row r="1673" spans="1:18" ht="20.100000000000001" customHeight="1" thickTop="1" thickBot="1" x14ac:dyDescent="0.3">
      <c r="A1673" s="109"/>
      <c r="B1673" s="84"/>
      <c r="C1673" s="84"/>
      <c r="D1673" s="115"/>
      <c r="E1673" s="132" cm="1">
        <f t="array" ref="E1673">_xlfn.XLOOKUP(D1673,Tabela2[[#All],[SAP Code]],Tabela2[[#All],[Supplier Name]])</f>
        <v>0</v>
      </c>
      <c r="F1673" s="85"/>
      <c r="G1673" s="120">
        <v>0</v>
      </c>
      <c r="H1673" s="86"/>
      <c r="I1673" s="86">
        <v>0</v>
      </c>
      <c r="J1673" s="87">
        <f t="shared" si="62"/>
        <v>0</v>
      </c>
      <c r="K1673" s="87">
        <f t="shared" si="61"/>
        <v>0</v>
      </c>
      <c r="L1673" s="85"/>
      <c r="M1673" s="85"/>
      <c r="N1673" s="85"/>
      <c r="O1673" s="109"/>
      <c r="P1673" s="88" t="str">
        <f>IF(D:D&gt;800000000,_xlfn.XLOOKUP(B:B,DROPLIST!G:G,DROPLIST!H:H)&amp;RIGHT(C1673,3)&amp;"-"&amp;RIGHT(D1673,5),_xlfn.XLOOKUP(B:B,DROPLIST!G:G,DROPLIST!H:H)&amp;RIGHT(C1673,3)&amp;"-"&amp;_xlfn.XLOOKUP(D:D,Tabela2[SAP Code],Tabela2[Coluna1]))</f>
        <v>-</v>
      </c>
      <c r="Q1673" s="88" t="e">
        <f>_xlfn.XLOOKUP(B:B,DROPLIST!G:G,DROPLIST!H:H) &amp; RIGHT(C1673,3) &amp; "-" &amp; RIGHT(D1673,5) &amp; "-" &amp; IFERROR(LEFT(#REF!, FIND(" ",#REF!)-1),#REF!) &amp; "-" &amp; _xlfn.XLOOKUP(L:L,DROPLIST!D:D,DROPLIST!E:E)</f>
        <v>#REF!</v>
      </c>
      <c r="R1673" s="88" t="str">
        <f>IF(N:N&lt;&gt;"APROVADO","N/A",IF(IFERROR(_xlfn.XLOOKUP(P:P,PROJETOS!A:A,PROJETOS!A:A),"INSERIR ID DE PROJETO")="INSERIR ID DE PROJETO","INSERIR ID DE PROJETO","PROJETO INSERIDO"))</f>
        <v>N/A</v>
      </c>
    </row>
    <row r="1674" spans="1:18" ht="20.100000000000001" customHeight="1" thickTop="1" thickBot="1" x14ac:dyDescent="0.3">
      <c r="A1674" s="109"/>
      <c r="B1674" s="84"/>
      <c r="C1674" s="84"/>
      <c r="D1674" s="115"/>
      <c r="E1674" s="132" cm="1">
        <f t="array" ref="E1674">_xlfn.XLOOKUP(D1674,Tabela2[[#All],[SAP Code]],Tabela2[[#All],[Supplier Name]])</f>
        <v>0</v>
      </c>
      <c r="F1674" s="85"/>
      <c r="G1674" s="120">
        <v>0</v>
      </c>
      <c r="H1674" s="86"/>
      <c r="I1674" s="86">
        <v>0</v>
      </c>
      <c r="J1674" s="87">
        <f t="shared" si="62"/>
        <v>0</v>
      </c>
      <c r="K1674" s="87">
        <f t="shared" ref="K1674:K1737" si="63">IF(I1674=0,H1674,J1674)</f>
        <v>0</v>
      </c>
      <c r="L1674" s="85"/>
      <c r="M1674" s="85"/>
      <c r="N1674" s="85"/>
      <c r="O1674" s="109"/>
      <c r="P1674" s="88" t="str">
        <f>IF(D:D&gt;800000000,_xlfn.XLOOKUP(B:B,DROPLIST!G:G,DROPLIST!H:H)&amp;RIGHT(C1674,3)&amp;"-"&amp;RIGHT(D1674,5),_xlfn.XLOOKUP(B:B,DROPLIST!G:G,DROPLIST!H:H)&amp;RIGHT(C1674,3)&amp;"-"&amp;_xlfn.XLOOKUP(D:D,Tabela2[SAP Code],Tabela2[Coluna1]))</f>
        <v>-</v>
      </c>
      <c r="Q1674" s="88" t="e">
        <f>_xlfn.XLOOKUP(B:B,DROPLIST!G:G,DROPLIST!H:H) &amp; RIGHT(C1674,3) &amp; "-" &amp; RIGHT(D1674,5) &amp; "-" &amp; IFERROR(LEFT(#REF!, FIND(" ",#REF!)-1),#REF!) &amp; "-" &amp; _xlfn.XLOOKUP(L:L,DROPLIST!D:D,DROPLIST!E:E)</f>
        <v>#REF!</v>
      </c>
      <c r="R1674" s="88" t="str">
        <f>IF(N:N&lt;&gt;"APROVADO","N/A",IF(IFERROR(_xlfn.XLOOKUP(P:P,PROJETOS!A:A,PROJETOS!A:A),"INSERIR ID DE PROJETO")="INSERIR ID DE PROJETO","INSERIR ID DE PROJETO","PROJETO INSERIDO"))</f>
        <v>N/A</v>
      </c>
    </row>
    <row r="1675" spans="1:18" ht="20.100000000000001" customHeight="1" thickTop="1" thickBot="1" x14ac:dyDescent="0.3">
      <c r="A1675" s="109"/>
      <c r="B1675" s="84"/>
      <c r="C1675" s="84"/>
      <c r="D1675" s="115"/>
      <c r="E1675" s="132" cm="1">
        <f t="array" ref="E1675">_xlfn.XLOOKUP(D1675,Tabela2[[#All],[SAP Code]],Tabela2[[#All],[Supplier Name]])</f>
        <v>0</v>
      </c>
      <c r="F1675" s="85"/>
      <c r="G1675" s="120">
        <v>0</v>
      </c>
      <c r="H1675" s="86"/>
      <c r="I1675" s="86">
        <v>0</v>
      </c>
      <c r="J1675" s="87">
        <f t="shared" si="62"/>
        <v>0</v>
      </c>
      <c r="K1675" s="87">
        <f t="shared" si="63"/>
        <v>0</v>
      </c>
      <c r="L1675" s="85"/>
      <c r="M1675" s="85"/>
      <c r="N1675" s="85"/>
      <c r="O1675" s="109"/>
      <c r="P1675" s="88" t="str">
        <f>IF(D:D&gt;800000000,_xlfn.XLOOKUP(B:B,DROPLIST!G:G,DROPLIST!H:H)&amp;RIGHT(C1675,3)&amp;"-"&amp;RIGHT(D1675,5),_xlfn.XLOOKUP(B:B,DROPLIST!G:G,DROPLIST!H:H)&amp;RIGHT(C1675,3)&amp;"-"&amp;_xlfn.XLOOKUP(D:D,Tabela2[SAP Code],Tabela2[Coluna1]))</f>
        <v>-</v>
      </c>
      <c r="Q1675" s="88" t="e">
        <f>_xlfn.XLOOKUP(B:B,DROPLIST!G:G,DROPLIST!H:H) &amp; RIGHT(C1675,3) &amp; "-" &amp; RIGHT(D1675,5) &amp; "-" &amp; IFERROR(LEFT(#REF!, FIND(" ",#REF!)-1),#REF!) &amp; "-" &amp; _xlfn.XLOOKUP(L:L,DROPLIST!D:D,DROPLIST!E:E)</f>
        <v>#REF!</v>
      </c>
      <c r="R1675" s="88" t="str">
        <f>IF(N:N&lt;&gt;"APROVADO","N/A",IF(IFERROR(_xlfn.XLOOKUP(P:P,PROJETOS!A:A,PROJETOS!A:A),"INSERIR ID DE PROJETO")="INSERIR ID DE PROJETO","INSERIR ID DE PROJETO","PROJETO INSERIDO"))</f>
        <v>N/A</v>
      </c>
    </row>
    <row r="1676" spans="1:18" ht="20.100000000000001" customHeight="1" thickTop="1" thickBot="1" x14ac:dyDescent="0.3">
      <c r="A1676" s="109"/>
      <c r="B1676" s="84"/>
      <c r="C1676" s="84"/>
      <c r="D1676" s="115"/>
      <c r="E1676" s="132" cm="1">
        <f t="array" ref="E1676">_xlfn.XLOOKUP(D1676,Tabela2[[#All],[SAP Code]],Tabela2[[#All],[Supplier Name]])</f>
        <v>0</v>
      </c>
      <c r="F1676" s="85"/>
      <c r="G1676" s="120">
        <v>0</v>
      </c>
      <c r="H1676" s="86"/>
      <c r="I1676" s="86">
        <v>0</v>
      </c>
      <c r="J1676" s="87">
        <f t="shared" si="62"/>
        <v>0</v>
      </c>
      <c r="K1676" s="87">
        <f t="shared" si="63"/>
        <v>0</v>
      </c>
      <c r="L1676" s="85"/>
      <c r="M1676" s="85"/>
      <c r="N1676" s="85"/>
      <c r="O1676" s="109"/>
      <c r="P1676" s="88" t="str">
        <f>IF(D:D&gt;800000000,_xlfn.XLOOKUP(B:B,DROPLIST!G:G,DROPLIST!H:H)&amp;RIGHT(C1676,3)&amp;"-"&amp;RIGHT(D1676,5),_xlfn.XLOOKUP(B:B,DROPLIST!G:G,DROPLIST!H:H)&amp;RIGHT(C1676,3)&amp;"-"&amp;_xlfn.XLOOKUP(D:D,Tabela2[SAP Code],Tabela2[Coluna1]))</f>
        <v>-</v>
      </c>
      <c r="Q1676" s="88" t="e">
        <f>_xlfn.XLOOKUP(B:B,DROPLIST!G:G,DROPLIST!H:H) &amp; RIGHT(C1676,3) &amp; "-" &amp; RIGHT(D1676,5) &amp; "-" &amp; IFERROR(LEFT(#REF!, FIND(" ",#REF!)-1),#REF!) &amp; "-" &amp; _xlfn.XLOOKUP(L:L,DROPLIST!D:D,DROPLIST!E:E)</f>
        <v>#REF!</v>
      </c>
      <c r="R1676" s="88" t="str">
        <f>IF(N:N&lt;&gt;"APROVADO","N/A",IF(IFERROR(_xlfn.XLOOKUP(P:P,PROJETOS!A:A,PROJETOS!A:A),"INSERIR ID DE PROJETO")="INSERIR ID DE PROJETO","INSERIR ID DE PROJETO","PROJETO INSERIDO"))</f>
        <v>N/A</v>
      </c>
    </row>
    <row r="1677" spans="1:18" ht="20.100000000000001" customHeight="1" thickTop="1" thickBot="1" x14ac:dyDescent="0.3">
      <c r="A1677" s="109"/>
      <c r="B1677" s="84"/>
      <c r="C1677" s="84"/>
      <c r="D1677" s="115"/>
      <c r="E1677" s="132" cm="1">
        <f t="array" ref="E1677">_xlfn.XLOOKUP(D1677,Tabela2[[#All],[SAP Code]],Tabela2[[#All],[Supplier Name]])</f>
        <v>0</v>
      </c>
      <c r="F1677" s="85"/>
      <c r="G1677" s="120">
        <v>0</v>
      </c>
      <c r="H1677" s="86"/>
      <c r="I1677" s="86">
        <v>0</v>
      </c>
      <c r="J1677" s="87">
        <f t="shared" si="62"/>
        <v>0</v>
      </c>
      <c r="K1677" s="87">
        <f t="shared" si="63"/>
        <v>0</v>
      </c>
      <c r="L1677" s="85"/>
      <c r="M1677" s="85"/>
      <c r="N1677" s="85"/>
      <c r="O1677" s="109"/>
      <c r="P1677" s="88" t="str">
        <f>IF(D:D&gt;800000000,_xlfn.XLOOKUP(B:B,DROPLIST!G:G,DROPLIST!H:H)&amp;RIGHT(C1677,3)&amp;"-"&amp;RIGHT(D1677,5),_xlfn.XLOOKUP(B:B,DROPLIST!G:G,DROPLIST!H:H)&amp;RIGHT(C1677,3)&amp;"-"&amp;_xlfn.XLOOKUP(D:D,Tabela2[SAP Code],Tabela2[Coluna1]))</f>
        <v>-</v>
      </c>
      <c r="Q1677" s="88" t="e">
        <f>_xlfn.XLOOKUP(B:B,DROPLIST!G:G,DROPLIST!H:H) &amp; RIGHT(C1677,3) &amp; "-" &amp; RIGHT(D1677,5) &amp; "-" &amp; IFERROR(LEFT(#REF!, FIND(" ",#REF!)-1),#REF!) &amp; "-" &amp; _xlfn.XLOOKUP(L:L,DROPLIST!D:D,DROPLIST!E:E)</f>
        <v>#REF!</v>
      </c>
      <c r="R1677" s="88" t="str">
        <f>IF(N:N&lt;&gt;"APROVADO","N/A",IF(IFERROR(_xlfn.XLOOKUP(P:P,PROJETOS!A:A,PROJETOS!A:A),"INSERIR ID DE PROJETO")="INSERIR ID DE PROJETO","INSERIR ID DE PROJETO","PROJETO INSERIDO"))</f>
        <v>N/A</v>
      </c>
    </row>
    <row r="1678" spans="1:18" ht="20.100000000000001" customHeight="1" thickTop="1" thickBot="1" x14ac:dyDescent="0.3">
      <c r="A1678" s="109"/>
      <c r="B1678" s="84"/>
      <c r="C1678" s="84"/>
      <c r="D1678" s="115"/>
      <c r="E1678" s="132" cm="1">
        <f t="array" ref="E1678">_xlfn.XLOOKUP(D1678,Tabela2[[#All],[SAP Code]],Tabela2[[#All],[Supplier Name]])</f>
        <v>0</v>
      </c>
      <c r="F1678" s="85"/>
      <c r="G1678" s="120">
        <v>0</v>
      </c>
      <c r="H1678" s="86"/>
      <c r="I1678" s="86">
        <v>0</v>
      </c>
      <c r="J1678" s="87">
        <f t="shared" si="62"/>
        <v>0</v>
      </c>
      <c r="K1678" s="87">
        <f t="shared" si="63"/>
        <v>0</v>
      </c>
      <c r="L1678" s="85"/>
      <c r="M1678" s="85"/>
      <c r="N1678" s="85"/>
      <c r="O1678" s="109"/>
      <c r="P1678" s="88" t="str">
        <f>IF(D:D&gt;800000000,_xlfn.XLOOKUP(B:B,DROPLIST!G:G,DROPLIST!H:H)&amp;RIGHT(C1678,3)&amp;"-"&amp;RIGHT(D1678,5),_xlfn.XLOOKUP(B:B,DROPLIST!G:G,DROPLIST!H:H)&amp;RIGHT(C1678,3)&amp;"-"&amp;_xlfn.XLOOKUP(D:D,Tabela2[SAP Code],Tabela2[Coluna1]))</f>
        <v>-</v>
      </c>
      <c r="Q1678" s="88" t="e">
        <f>_xlfn.XLOOKUP(B:B,DROPLIST!G:G,DROPLIST!H:H) &amp; RIGHT(C1678,3) &amp; "-" &amp; RIGHT(D1678,5) &amp; "-" &amp; IFERROR(LEFT(#REF!, FIND(" ",#REF!)-1),#REF!) &amp; "-" &amp; _xlfn.XLOOKUP(L:L,DROPLIST!D:D,DROPLIST!E:E)</f>
        <v>#REF!</v>
      </c>
      <c r="R1678" s="88" t="str">
        <f>IF(N:N&lt;&gt;"APROVADO","N/A",IF(IFERROR(_xlfn.XLOOKUP(P:P,PROJETOS!A:A,PROJETOS!A:A),"INSERIR ID DE PROJETO")="INSERIR ID DE PROJETO","INSERIR ID DE PROJETO","PROJETO INSERIDO"))</f>
        <v>N/A</v>
      </c>
    </row>
    <row r="1679" spans="1:18" ht="20.100000000000001" customHeight="1" thickTop="1" thickBot="1" x14ac:dyDescent="0.3">
      <c r="A1679" s="109"/>
      <c r="B1679" s="84"/>
      <c r="C1679" s="84"/>
      <c r="D1679" s="115"/>
      <c r="E1679" s="132" cm="1">
        <f t="array" ref="E1679">_xlfn.XLOOKUP(D1679,Tabela2[[#All],[SAP Code]],Tabela2[[#All],[Supplier Name]])</f>
        <v>0</v>
      </c>
      <c r="F1679" s="85"/>
      <c r="G1679" s="120">
        <v>0</v>
      </c>
      <c r="H1679" s="86"/>
      <c r="I1679" s="86">
        <v>0</v>
      </c>
      <c r="J1679" s="87">
        <f t="shared" si="62"/>
        <v>0</v>
      </c>
      <c r="K1679" s="87">
        <f t="shared" si="63"/>
        <v>0</v>
      </c>
      <c r="L1679" s="85"/>
      <c r="M1679" s="85"/>
      <c r="N1679" s="85"/>
      <c r="O1679" s="109"/>
      <c r="P1679" s="88" t="str">
        <f>IF(D:D&gt;800000000,_xlfn.XLOOKUP(B:B,DROPLIST!G:G,DROPLIST!H:H)&amp;RIGHT(C1679,3)&amp;"-"&amp;RIGHT(D1679,5),_xlfn.XLOOKUP(B:B,DROPLIST!G:G,DROPLIST!H:H)&amp;RIGHT(C1679,3)&amp;"-"&amp;_xlfn.XLOOKUP(D:D,Tabela2[SAP Code],Tabela2[Coluna1]))</f>
        <v>-</v>
      </c>
      <c r="Q1679" s="88" t="e">
        <f>_xlfn.XLOOKUP(B:B,DROPLIST!G:G,DROPLIST!H:H) &amp; RIGHT(C1679,3) &amp; "-" &amp; RIGHT(D1679,5) &amp; "-" &amp; IFERROR(LEFT(#REF!, FIND(" ",#REF!)-1),#REF!) &amp; "-" &amp; _xlfn.XLOOKUP(L:L,DROPLIST!D:D,DROPLIST!E:E)</f>
        <v>#REF!</v>
      </c>
      <c r="R1679" s="88" t="str">
        <f>IF(N:N&lt;&gt;"APROVADO","N/A",IF(IFERROR(_xlfn.XLOOKUP(P:P,PROJETOS!A:A,PROJETOS!A:A),"INSERIR ID DE PROJETO")="INSERIR ID DE PROJETO","INSERIR ID DE PROJETO","PROJETO INSERIDO"))</f>
        <v>N/A</v>
      </c>
    </row>
    <row r="1680" spans="1:18" ht="20.100000000000001" customHeight="1" thickTop="1" thickBot="1" x14ac:dyDescent="0.3">
      <c r="A1680" s="109"/>
      <c r="B1680" s="84"/>
      <c r="C1680" s="84"/>
      <c r="D1680" s="115"/>
      <c r="E1680" s="132" cm="1">
        <f t="array" ref="E1680">_xlfn.XLOOKUP(D1680,Tabela2[[#All],[SAP Code]],Tabela2[[#All],[Supplier Name]])</f>
        <v>0</v>
      </c>
      <c r="F1680" s="85"/>
      <c r="G1680" s="120">
        <v>0</v>
      </c>
      <c r="H1680" s="86"/>
      <c r="I1680" s="86">
        <v>0</v>
      </c>
      <c r="J1680" s="87">
        <f t="shared" si="62"/>
        <v>0</v>
      </c>
      <c r="K1680" s="87">
        <f t="shared" si="63"/>
        <v>0</v>
      </c>
      <c r="L1680" s="85"/>
      <c r="M1680" s="85"/>
      <c r="N1680" s="85"/>
      <c r="O1680" s="109"/>
      <c r="P1680" s="88" t="str">
        <f>IF(D:D&gt;800000000,_xlfn.XLOOKUP(B:B,DROPLIST!G:G,DROPLIST!H:H)&amp;RIGHT(C1680,3)&amp;"-"&amp;RIGHT(D1680,5),_xlfn.XLOOKUP(B:B,DROPLIST!G:G,DROPLIST!H:H)&amp;RIGHT(C1680,3)&amp;"-"&amp;_xlfn.XLOOKUP(D:D,Tabela2[SAP Code],Tabela2[Coluna1]))</f>
        <v>-</v>
      </c>
      <c r="Q1680" s="88" t="e">
        <f>_xlfn.XLOOKUP(B:B,DROPLIST!G:G,DROPLIST!H:H) &amp; RIGHT(C1680,3) &amp; "-" &amp; RIGHT(D1680,5) &amp; "-" &amp; IFERROR(LEFT(#REF!, FIND(" ",#REF!)-1),#REF!) &amp; "-" &amp; _xlfn.XLOOKUP(L:L,DROPLIST!D:D,DROPLIST!E:E)</f>
        <v>#REF!</v>
      </c>
      <c r="R1680" s="88" t="str">
        <f>IF(N:N&lt;&gt;"APROVADO","N/A",IF(IFERROR(_xlfn.XLOOKUP(P:P,PROJETOS!A:A,PROJETOS!A:A),"INSERIR ID DE PROJETO")="INSERIR ID DE PROJETO","INSERIR ID DE PROJETO","PROJETO INSERIDO"))</f>
        <v>N/A</v>
      </c>
    </row>
    <row r="1681" spans="1:18" ht="20.100000000000001" customHeight="1" thickTop="1" thickBot="1" x14ac:dyDescent="0.3">
      <c r="A1681" s="109"/>
      <c r="B1681" s="84"/>
      <c r="C1681" s="84"/>
      <c r="D1681" s="115"/>
      <c r="E1681" s="132" cm="1">
        <f t="array" ref="E1681">_xlfn.XLOOKUP(D1681,Tabela2[[#All],[SAP Code]],Tabela2[[#All],[Supplier Name]])</f>
        <v>0</v>
      </c>
      <c r="F1681" s="85"/>
      <c r="G1681" s="120">
        <v>0</v>
      </c>
      <c r="H1681" s="86"/>
      <c r="I1681" s="86">
        <v>0</v>
      </c>
      <c r="J1681" s="87">
        <f t="shared" si="62"/>
        <v>0</v>
      </c>
      <c r="K1681" s="87">
        <f t="shared" si="63"/>
        <v>0</v>
      </c>
      <c r="L1681" s="85"/>
      <c r="M1681" s="85"/>
      <c r="N1681" s="85"/>
      <c r="O1681" s="109"/>
      <c r="P1681" s="88" t="str">
        <f>IF(D:D&gt;800000000,_xlfn.XLOOKUP(B:B,DROPLIST!G:G,DROPLIST!H:H)&amp;RIGHT(C1681,3)&amp;"-"&amp;RIGHT(D1681,5),_xlfn.XLOOKUP(B:B,DROPLIST!G:G,DROPLIST!H:H)&amp;RIGHT(C1681,3)&amp;"-"&amp;_xlfn.XLOOKUP(D:D,Tabela2[SAP Code],Tabela2[Coluna1]))</f>
        <v>-</v>
      </c>
      <c r="Q1681" s="88" t="e">
        <f>_xlfn.XLOOKUP(B:B,DROPLIST!G:G,DROPLIST!H:H) &amp; RIGHT(C1681,3) &amp; "-" &amp; RIGHT(D1681,5) &amp; "-" &amp; IFERROR(LEFT(#REF!, FIND(" ",#REF!)-1),#REF!) &amp; "-" &amp; _xlfn.XLOOKUP(L:L,DROPLIST!D:D,DROPLIST!E:E)</f>
        <v>#REF!</v>
      </c>
      <c r="R1681" s="88" t="str">
        <f>IF(N:N&lt;&gt;"APROVADO","N/A",IF(IFERROR(_xlfn.XLOOKUP(P:P,PROJETOS!A:A,PROJETOS!A:A),"INSERIR ID DE PROJETO")="INSERIR ID DE PROJETO","INSERIR ID DE PROJETO","PROJETO INSERIDO"))</f>
        <v>N/A</v>
      </c>
    </row>
    <row r="1682" spans="1:18" ht="20.100000000000001" customHeight="1" thickTop="1" thickBot="1" x14ac:dyDescent="0.3">
      <c r="A1682" s="109"/>
      <c r="B1682" s="84"/>
      <c r="C1682" s="84"/>
      <c r="D1682" s="115"/>
      <c r="E1682" s="132" cm="1">
        <f t="array" ref="E1682">_xlfn.XLOOKUP(D1682,Tabela2[[#All],[SAP Code]],Tabela2[[#All],[Supplier Name]])</f>
        <v>0</v>
      </c>
      <c r="F1682" s="85"/>
      <c r="G1682" s="120">
        <v>0</v>
      </c>
      <c r="H1682" s="86"/>
      <c r="I1682" s="86">
        <v>0</v>
      </c>
      <c r="J1682" s="87">
        <f t="shared" si="62"/>
        <v>0</v>
      </c>
      <c r="K1682" s="87">
        <f t="shared" si="63"/>
        <v>0</v>
      </c>
      <c r="L1682" s="85"/>
      <c r="M1682" s="85"/>
      <c r="N1682" s="85"/>
      <c r="O1682" s="109"/>
      <c r="P1682" s="88" t="str">
        <f>IF(D:D&gt;800000000,_xlfn.XLOOKUP(B:B,DROPLIST!G:G,DROPLIST!H:H)&amp;RIGHT(C1682,3)&amp;"-"&amp;RIGHT(D1682,5),_xlfn.XLOOKUP(B:B,DROPLIST!G:G,DROPLIST!H:H)&amp;RIGHT(C1682,3)&amp;"-"&amp;_xlfn.XLOOKUP(D:D,Tabela2[SAP Code],Tabela2[Coluna1]))</f>
        <v>-</v>
      </c>
      <c r="Q1682" s="88" t="e">
        <f>_xlfn.XLOOKUP(B:B,DROPLIST!G:G,DROPLIST!H:H) &amp; RIGHT(C1682,3) &amp; "-" &amp; RIGHT(D1682,5) &amp; "-" &amp; IFERROR(LEFT(#REF!, FIND(" ",#REF!)-1),#REF!) &amp; "-" &amp; _xlfn.XLOOKUP(L:L,DROPLIST!D:D,DROPLIST!E:E)</f>
        <v>#REF!</v>
      </c>
      <c r="R1682" s="88" t="str">
        <f>IF(N:N&lt;&gt;"APROVADO","N/A",IF(IFERROR(_xlfn.XLOOKUP(P:P,PROJETOS!A:A,PROJETOS!A:A),"INSERIR ID DE PROJETO")="INSERIR ID DE PROJETO","INSERIR ID DE PROJETO","PROJETO INSERIDO"))</f>
        <v>N/A</v>
      </c>
    </row>
    <row r="1683" spans="1:18" ht="20.100000000000001" customHeight="1" thickTop="1" thickBot="1" x14ac:dyDescent="0.3">
      <c r="A1683" s="109"/>
      <c r="B1683" s="84"/>
      <c r="C1683" s="84"/>
      <c r="D1683" s="115"/>
      <c r="E1683" s="132" cm="1">
        <f t="array" ref="E1683">_xlfn.XLOOKUP(D1683,Tabela2[[#All],[SAP Code]],Tabela2[[#All],[Supplier Name]])</f>
        <v>0</v>
      </c>
      <c r="F1683" s="85"/>
      <c r="G1683" s="120">
        <v>0</v>
      </c>
      <c r="H1683" s="86"/>
      <c r="I1683" s="86">
        <v>0</v>
      </c>
      <c r="J1683" s="87">
        <f t="shared" si="62"/>
        <v>0</v>
      </c>
      <c r="K1683" s="87">
        <f t="shared" si="63"/>
        <v>0</v>
      </c>
      <c r="L1683" s="85"/>
      <c r="M1683" s="85"/>
      <c r="N1683" s="85"/>
      <c r="O1683" s="109"/>
      <c r="P1683" s="88" t="str">
        <f>IF(D:D&gt;800000000,_xlfn.XLOOKUP(B:B,DROPLIST!G:G,DROPLIST!H:H)&amp;RIGHT(C1683,3)&amp;"-"&amp;RIGHT(D1683,5),_xlfn.XLOOKUP(B:B,DROPLIST!G:G,DROPLIST!H:H)&amp;RIGHT(C1683,3)&amp;"-"&amp;_xlfn.XLOOKUP(D:D,Tabela2[SAP Code],Tabela2[Coluna1]))</f>
        <v>-</v>
      </c>
      <c r="Q1683" s="88" t="e">
        <f>_xlfn.XLOOKUP(B:B,DROPLIST!G:G,DROPLIST!H:H) &amp; RIGHT(C1683,3) &amp; "-" &amp; RIGHT(D1683,5) &amp; "-" &amp; IFERROR(LEFT(#REF!, FIND(" ",#REF!)-1),#REF!) &amp; "-" &amp; _xlfn.XLOOKUP(L:L,DROPLIST!D:D,DROPLIST!E:E)</f>
        <v>#REF!</v>
      </c>
      <c r="R1683" s="88" t="str">
        <f>IF(N:N&lt;&gt;"APROVADO","N/A",IF(IFERROR(_xlfn.XLOOKUP(P:P,PROJETOS!A:A,PROJETOS!A:A),"INSERIR ID DE PROJETO")="INSERIR ID DE PROJETO","INSERIR ID DE PROJETO","PROJETO INSERIDO"))</f>
        <v>N/A</v>
      </c>
    </row>
    <row r="1684" spans="1:18" ht="20.100000000000001" customHeight="1" thickTop="1" thickBot="1" x14ac:dyDescent="0.3">
      <c r="A1684" s="109"/>
      <c r="B1684" s="84"/>
      <c r="C1684" s="84"/>
      <c r="D1684" s="115"/>
      <c r="E1684" s="132" cm="1">
        <f t="array" ref="E1684">_xlfn.XLOOKUP(D1684,Tabela2[[#All],[SAP Code]],Tabela2[[#All],[Supplier Name]])</f>
        <v>0</v>
      </c>
      <c r="F1684" s="85"/>
      <c r="G1684" s="120">
        <v>0</v>
      </c>
      <c r="H1684" s="86"/>
      <c r="I1684" s="86">
        <v>0</v>
      </c>
      <c r="J1684" s="87">
        <f t="shared" si="62"/>
        <v>0</v>
      </c>
      <c r="K1684" s="87">
        <f t="shared" si="63"/>
        <v>0</v>
      </c>
      <c r="L1684" s="85"/>
      <c r="M1684" s="85"/>
      <c r="N1684" s="85"/>
      <c r="O1684" s="109"/>
      <c r="P1684" s="88" t="str">
        <f>IF(D:D&gt;800000000,_xlfn.XLOOKUP(B:B,DROPLIST!G:G,DROPLIST!H:H)&amp;RIGHT(C1684,3)&amp;"-"&amp;RIGHT(D1684,5),_xlfn.XLOOKUP(B:B,DROPLIST!G:G,DROPLIST!H:H)&amp;RIGHT(C1684,3)&amp;"-"&amp;_xlfn.XLOOKUP(D:D,Tabela2[SAP Code],Tabela2[Coluna1]))</f>
        <v>-</v>
      </c>
      <c r="Q1684" s="88" t="e">
        <f>_xlfn.XLOOKUP(B:B,DROPLIST!G:G,DROPLIST!H:H) &amp; RIGHT(C1684,3) &amp; "-" &amp; RIGHT(D1684,5) &amp; "-" &amp; IFERROR(LEFT(#REF!, FIND(" ",#REF!)-1),#REF!) &amp; "-" &amp; _xlfn.XLOOKUP(L:L,DROPLIST!D:D,DROPLIST!E:E)</f>
        <v>#REF!</v>
      </c>
      <c r="R1684" s="88" t="str">
        <f>IF(N:N&lt;&gt;"APROVADO","N/A",IF(IFERROR(_xlfn.XLOOKUP(P:P,PROJETOS!A:A,PROJETOS!A:A),"INSERIR ID DE PROJETO")="INSERIR ID DE PROJETO","INSERIR ID DE PROJETO","PROJETO INSERIDO"))</f>
        <v>N/A</v>
      </c>
    </row>
    <row r="1685" spans="1:18" ht="20.100000000000001" customHeight="1" thickTop="1" thickBot="1" x14ac:dyDescent="0.3">
      <c r="A1685" s="109"/>
      <c r="B1685" s="84"/>
      <c r="C1685" s="84"/>
      <c r="D1685" s="115"/>
      <c r="E1685" s="132" cm="1">
        <f t="array" ref="E1685">_xlfn.XLOOKUP(D1685,Tabela2[[#All],[SAP Code]],Tabela2[[#All],[Supplier Name]])</f>
        <v>0</v>
      </c>
      <c r="F1685" s="85"/>
      <c r="G1685" s="120">
        <v>0</v>
      </c>
      <c r="H1685" s="86"/>
      <c r="I1685" s="86">
        <v>0</v>
      </c>
      <c r="J1685" s="87">
        <f t="shared" si="62"/>
        <v>0</v>
      </c>
      <c r="K1685" s="87">
        <f t="shared" si="63"/>
        <v>0</v>
      </c>
      <c r="L1685" s="85"/>
      <c r="M1685" s="85"/>
      <c r="N1685" s="85"/>
      <c r="O1685" s="109"/>
      <c r="P1685" s="88" t="str">
        <f>IF(D:D&gt;800000000,_xlfn.XLOOKUP(B:B,DROPLIST!G:G,DROPLIST!H:H)&amp;RIGHT(C1685,3)&amp;"-"&amp;RIGHT(D1685,5),_xlfn.XLOOKUP(B:B,DROPLIST!G:G,DROPLIST!H:H)&amp;RIGHT(C1685,3)&amp;"-"&amp;_xlfn.XLOOKUP(D:D,Tabela2[SAP Code],Tabela2[Coluna1]))</f>
        <v>-</v>
      </c>
      <c r="Q1685" s="88" t="e">
        <f>_xlfn.XLOOKUP(B:B,DROPLIST!G:G,DROPLIST!H:H) &amp; RIGHT(C1685,3) &amp; "-" &amp; RIGHT(D1685,5) &amp; "-" &amp; IFERROR(LEFT(#REF!, FIND(" ",#REF!)-1),#REF!) &amp; "-" &amp; _xlfn.XLOOKUP(L:L,DROPLIST!D:D,DROPLIST!E:E)</f>
        <v>#REF!</v>
      </c>
      <c r="R1685" s="88" t="str">
        <f>IF(N:N&lt;&gt;"APROVADO","N/A",IF(IFERROR(_xlfn.XLOOKUP(P:P,PROJETOS!A:A,PROJETOS!A:A),"INSERIR ID DE PROJETO")="INSERIR ID DE PROJETO","INSERIR ID DE PROJETO","PROJETO INSERIDO"))</f>
        <v>N/A</v>
      </c>
    </row>
    <row r="1686" spans="1:18" ht="20.100000000000001" customHeight="1" thickTop="1" thickBot="1" x14ac:dyDescent="0.3">
      <c r="A1686" s="109"/>
      <c r="B1686" s="84"/>
      <c r="C1686" s="84"/>
      <c r="D1686" s="115"/>
      <c r="E1686" s="132" cm="1">
        <f t="array" ref="E1686">_xlfn.XLOOKUP(D1686,Tabela2[[#All],[SAP Code]],Tabela2[[#All],[Supplier Name]])</f>
        <v>0</v>
      </c>
      <c r="F1686" s="85"/>
      <c r="G1686" s="120">
        <v>0</v>
      </c>
      <c r="H1686" s="86"/>
      <c r="I1686" s="86">
        <v>0</v>
      </c>
      <c r="J1686" s="87">
        <f t="shared" si="62"/>
        <v>0</v>
      </c>
      <c r="K1686" s="87">
        <f t="shared" si="63"/>
        <v>0</v>
      </c>
      <c r="L1686" s="85"/>
      <c r="M1686" s="85"/>
      <c r="N1686" s="85"/>
      <c r="O1686" s="109"/>
      <c r="P1686" s="88" t="str">
        <f>IF(D:D&gt;800000000,_xlfn.XLOOKUP(B:B,DROPLIST!G:G,DROPLIST!H:H)&amp;RIGHT(C1686,3)&amp;"-"&amp;RIGHT(D1686,5),_xlfn.XLOOKUP(B:B,DROPLIST!G:G,DROPLIST!H:H)&amp;RIGHT(C1686,3)&amp;"-"&amp;_xlfn.XLOOKUP(D:D,Tabela2[SAP Code],Tabela2[Coluna1]))</f>
        <v>-</v>
      </c>
      <c r="Q1686" s="88" t="e">
        <f>_xlfn.XLOOKUP(B:B,DROPLIST!G:G,DROPLIST!H:H) &amp; RIGHT(C1686,3) &amp; "-" &amp; RIGHT(D1686,5) &amp; "-" &amp; IFERROR(LEFT(#REF!, FIND(" ",#REF!)-1),#REF!) &amp; "-" &amp; _xlfn.XLOOKUP(L:L,DROPLIST!D:D,DROPLIST!E:E)</f>
        <v>#REF!</v>
      </c>
      <c r="R1686" s="88" t="str">
        <f>IF(N:N&lt;&gt;"APROVADO","N/A",IF(IFERROR(_xlfn.XLOOKUP(P:P,PROJETOS!A:A,PROJETOS!A:A),"INSERIR ID DE PROJETO")="INSERIR ID DE PROJETO","INSERIR ID DE PROJETO","PROJETO INSERIDO"))</f>
        <v>N/A</v>
      </c>
    </row>
    <row r="1687" spans="1:18" ht="20.100000000000001" customHeight="1" thickTop="1" thickBot="1" x14ac:dyDescent="0.3">
      <c r="A1687" s="109"/>
      <c r="B1687" s="84"/>
      <c r="C1687" s="84"/>
      <c r="D1687" s="115"/>
      <c r="E1687" s="132" cm="1">
        <f t="array" ref="E1687">_xlfn.XLOOKUP(D1687,Tabela2[[#All],[SAP Code]],Tabela2[[#All],[Supplier Name]])</f>
        <v>0</v>
      </c>
      <c r="F1687" s="85"/>
      <c r="G1687" s="120">
        <v>0</v>
      </c>
      <c r="H1687" s="86"/>
      <c r="I1687" s="86">
        <v>0</v>
      </c>
      <c r="J1687" s="87">
        <f t="shared" si="62"/>
        <v>0</v>
      </c>
      <c r="K1687" s="87">
        <f t="shared" si="63"/>
        <v>0</v>
      </c>
      <c r="L1687" s="85"/>
      <c r="M1687" s="85"/>
      <c r="N1687" s="85"/>
      <c r="O1687" s="109"/>
      <c r="P1687" s="88" t="str">
        <f>IF(D:D&gt;800000000,_xlfn.XLOOKUP(B:B,DROPLIST!G:G,DROPLIST!H:H)&amp;RIGHT(C1687,3)&amp;"-"&amp;RIGHT(D1687,5),_xlfn.XLOOKUP(B:B,DROPLIST!G:G,DROPLIST!H:H)&amp;RIGHT(C1687,3)&amp;"-"&amp;_xlfn.XLOOKUP(D:D,Tabela2[SAP Code],Tabela2[Coluna1]))</f>
        <v>-</v>
      </c>
      <c r="Q1687" s="88" t="e">
        <f>_xlfn.XLOOKUP(B:B,DROPLIST!G:G,DROPLIST!H:H) &amp; RIGHT(C1687,3) &amp; "-" &amp; RIGHT(D1687,5) &amp; "-" &amp; IFERROR(LEFT(#REF!, FIND(" ",#REF!)-1),#REF!) &amp; "-" &amp; _xlfn.XLOOKUP(L:L,DROPLIST!D:D,DROPLIST!E:E)</f>
        <v>#REF!</v>
      </c>
      <c r="R1687" s="88" t="str">
        <f>IF(N:N&lt;&gt;"APROVADO","N/A",IF(IFERROR(_xlfn.XLOOKUP(P:P,PROJETOS!A:A,PROJETOS!A:A),"INSERIR ID DE PROJETO")="INSERIR ID DE PROJETO","INSERIR ID DE PROJETO","PROJETO INSERIDO"))</f>
        <v>N/A</v>
      </c>
    </row>
    <row r="1688" spans="1:18" ht="20.100000000000001" customHeight="1" thickTop="1" thickBot="1" x14ac:dyDescent="0.3">
      <c r="A1688" s="109"/>
      <c r="B1688" s="84"/>
      <c r="C1688" s="84"/>
      <c r="D1688" s="115"/>
      <c r="E1688" s="132" cm="1">
        <f t="array" ref="E1688">_xlfn.XLOOKUP(D1688,Tabela2[[#All],[SAP Code]],Tabela2[[#All],[Supplier Name]])</f>
        <v>0</v>
      </c>
      <c r="F1688" s="85"/>
      <c r="G1688" s="120">
        <v>0</v>
      </c>
      <c r="H1688" s="86"/>
      <c r="I1688" s="86">
        <v>0</v>
      </c>
      <c r="J1688" s="87">
        <f t="shared" si="62"/>
        <v>0</v>
      </c>
      <c r="K1688" s="87">
        <f t="shared" si="63"/>
        <v>0</v>
      </c>
      <c r="L1688" s="85"/>
      <c r="M1688" s="85"/>
      <c r="N1688" s="85"/>
      <c r="O1688" s="109"/>
      <c r="P1688" s="88" t="str">
        <f>IF(D:D&gt;800000000,_xlfn.XLOOKUP(B:B,DROPLIST!G:G,DROPLIST!H:H)&amp;RIGHT(C1688,3)&amp;"-"&amp;RIGHT(D1688,5),_xlfn.XLOOKUP(B:B,DROPLIST!G:G,DROPLIST!H:H)&amp;RIGHT(C1688,3)&amp;"-"&amp;_xlfn.XLOOKUP(D:D,Tabela2[SAP Code],Tabela2[Coluna1]))</f>
        <v>-</v>
      </c>
      <c r="Q1688" s="88" t="e">
        <f>_xlfn.XLOOKUP(B:B,DROPLIST!G:G,DROPLIST!H:H) &amp; RIGHT(C1688,3) &amp; "-" &amp; RIGHT(D1688,5) &amp; "-" &amp; IFERROR(LEFT(#REF!, FIND(" ",#REF!)-1),#REF!) &amp; "-" &amp; _xlfn.XLOOKUP(L:L,DROPLIST!D:D,DROPLIST!E:E)</f>
        <v>#REF!</v>
      </c>
      <c r="R1688" s="88" t="str">
        <f>IF(N:N&lt;&gt;"APROVADO","N/A",IF(IFERROR(_xlfn.XLOOKUP(P:P,PROJETOS!A:A,PROJETOS!A:A),"INSERIR ID DE PROJETO")="INSERIR ID DE PROJETO","INSERIR ID DE PROJETO","PROJETO INSERIDO"))</f>
        <v>N/A</v>
      </c>
    </row>
    <row r="1689" spans="1:18" ht="20.100000000000001" customHeight="1" thickTop="1" thickBot="1" x14ac:dyDescent="0.3">
      <c r="A1689" s="109"/>
      <c r="B1689" s="84"/>
      <c r="C1689" s="84"/>
      <c r="D1689" s="115"/>
      <c r="E1689" s="132" cm="1">
        <f t="array" ref="E1689">_xlfn.XLOOKUP(D1689,Tabela2[[#All],[SAP Code]],Tabela2[[#All],[Supplier Name]])</f>
        <v>0</v>
      </c>
      <c r="F1689" s="85"/>
      <c r="G1689" s="120">
        <v>0</v>
      </c>
      <c r="H1689" s="86"/>
      <c r="I1689" s="86">
        <v>0</v>
      </c>
      <c r="J1689" s="87">
        <f t="shared" si="62"/>
        <v>0</v>
      </c>
      <c r="K1689" s="87">
        <f t="shared" si="63"/>
        <v>0</v>
      </c>
      <c r="L1689" s="85"/>
      <c r="M1689" s="85"/>
      <c r="N1689" s="85"/>
      <c r="O1689" s="109"/>
      <c r="P1689" s="88" t="str">
        <f>IF(D:D&gt;800000000,_xlfn.XLOOKUP(B:B,DROPLIST!G:G,DROPLIST!H:H)&amp;RIGHT(C1689,3)&amp;"-"&amp;RIGHT(D1689,5),_xlfn.XLOOKUP(B:B,DROPLIST!G:G,DROPLIST!H:H)&amp;RIGHT(C1689,3)&amp;"-"&amp;_xlfn.XLOOKUP(D:D,Tabela2[SAP Code],Tabela2[Coluna1]))</f>
        <v>-</v>
      </c>
      <c r="Q1689" s="88" t="e">
        <f>_xlfn.XLOOKUP(B:B,DROPLIST!G:G,DROPLIST!H:H) &amp; RIGHT(C1689,3) &amp; "-" &amp; RIGHT(D1689,5) &amp; "-" &amp; IFERROR(LEFT(#REF!, FIND(" ",#REF!)-1),#REF!) &amp; "-" &amp; _xlfn.XLOOKUP(L:L,DROPLIST!D:D,DROPLIST!E:E)</f>
        <v>#REF!</v>
      </c>
      <c r="R1689" s="88" t="str">
        <f>IF(N:N&lt;&gt;"APROVADO","N/A",IF(IFERROR(_xlfn.XLOOKUP(P:P,PROJETOS!A:A,PROJETOS!A:A),"INSERIR ID DE PROJETO")="INSERIR ID DE PROJETO","INSERIR ID DE PROJETO","PROJETO INSERIDO"))</f>
        <v>N/A</v>
      </c>
    </row>
    <row r="1690" spans="1:18" ht="20.100000000000001" customHeight="1" thickTop="1" thickBot="1" x14ac:dyDescent="0.3">
      <c r="A1690" s="109"/>
      <c r="B1690" s="84"/>
      <c r="C1690" s="84"/>
      <c r="D1690" s="115"/>
      <c r="E1690" s="132" cm="1">
        <f t="array" ref="E1690">_xlfn.XLOOKUP(D1690,Tabela2[[#All],[SAP Code]],Tabela2[[#All],[Supplier Name]])</f>
        <v>0</v>
      </c>
      <c r="F1690" s="85"/>
      <c r="G1690" s="120">
        <v>0</v>
      </c>
      <c r="H1690" s="86"/>
      <c r="I1690" s="86">
        <v>0</v>
      </c>
      <c r="J1690" s="87">
        <f t="shared" si="62"/>
        <v>0</v>
      </c>
      <c r="K1690" s="87">
        <f t="shared" si="63"/>
        <v>0</v>
      </c>
      <c r="L1690" s="85"/>
      <c r="M1690" s="85"/>
      <c r="N1690" s="85"/>
      <c r="O1690" s="109"/>
      <c r="P1690" s="88" t="str">
        <f>IF(D:D&gt;800000000,_xlfn.XLOOKUP(B:B,DROPLIST!G:G,DROPLIST!H:H)&amp;RIGHT(C1690,3)&amp;"-"&amp;RIGHT(D1690,5),_xlfn.XLOOKUP(B:B,DROPLIST!G:G,DROPLIST!H:H)&amp;RIGHT(C1690,3)&amp;"-"&amp;_xlfn.XLOOKUP(D:D,Tabela2[SAP Code],Tabela2[Coluna1]))</f>
        <v>-</v>
      </c>
      <c r="Q1690" s="88" t="e">
        <f>_xlfn.XLOOKUP(B:B,DROPLIST!G:G,DROPLIST!H:H) &amp; RIGHT(C1690,3) &amp; "-" &amp; RIGHT(D1690,5) &amp; "-" &amp; IFERROR(LEFT(#REF!, FIND(" ",#REF!)-1),#REF!) &amp; "-" &amp; _xlfn.XLOOKUP(L:L,DROPLIST!D:D,DROPLIST!E:E)</f>
        <v>#REF!</v>
      </c>
      <c r="R1690" s="88" t="str">
        <f>IF(N:N&lt;&gt;"APROVADO","N/A",IF(IFERROR(_xlfn.XLOOKUP(P:P,PROJETOS!A:A,PROJETOS!A:A),"INSERIR ID DE PROJETO")="INSERIR ID DE PROJETO","INSERIR ID DE PROJETO","PROJETO INSERIDO"))</f>
        <v>N/A</v>
      </c>
    </row>
    <row r="1691" spans="1:18" ht="20.100000000000001" customHeight="1" thickTop="1" thickBot="1" x14ac:dyDescent="0.3">
      <c r="A1691" s="109"/>
      <c r="B1691" s="84"/>
      <c r="C1691" s="84"/>
      <c r="D1691" s="115"/>
      <c r="E1691" s="132" cm="1">
        <f t="array" ref="E1691">_xlfn.XLOOKUP(D1691,Tabela2[[#All],[SAP Code]],Tabela2[[#All],[Supplier Name]])</f>
        <v>0</v>
      </c>
      <c r="F1691" s="85"/>
      <c r="G1691" s="120">
        <v>0</v>
      </c>
      <c r="H1691" s="86"/>
      <c r="I1691" s="86">
        <v>0</v>
      </c>
      <c r="J1691" s="87">
        <f t="shared" si="62"/>
        <v>0</v>
      </c>
      <c r="K1691" s="87">
        <f t="shared" si="63"/>
        <v>0</v>
      </c>
      <c r="L1691" s="85"/>
      <c r="M1691" s="85"/>
      <c r="N1691" s="85"/>
      <c r="O1691" s="109"/>
      <c r="P1691" s="88" t="str">
        <f>IF(D:D&gt;800000000,_xlfn.XLOOKUP(B:B,DROPLIST!G:G,DROPLIST!H:H)&amp;RIGHT(C1691,3)&amp;"-"&amp;RIGHT(D1691,5),_xlfn.XLOOKUP(B:B,DROPLIST!G:G,DROPLIST!H:H)&amp;RIGHT(C1691,3)&amp;"-"&amp;_xlfn.XLOOKUP(D:D,Tabela2[SAP Code],Tabela2[Coluna1]))</f>
        <v>-</v>
      </c>
      <c r="Q1691" s="88" t="e">
        <f>_xlfn.XLOOKUP(B:B,DROPLIST!G:G,DROPLIST!H:H) &amp; RIGHT(C1691,3) &amp; "-" &amp; RIGHT(D1691,5) &amp; "-" &amp; IFERROR(LEFT(#REF!, FIND(" ",#REF!)-1),#REF!) &amp; "-" &amp; _xlfn.XLOOKUP(L:L,DROPLIST!D:D,DROPLIST!E:E)</f>
        <v>#REF!</v>
      </c>
      <c r="R1691" s="88" t="str">
        <f>IF(N:N&lt;&gt;"APROVADO","N/A",IF(IFERROR(_xlfn.XLOOKUP(P:P,PROJETOS!A:A,PROJETOS!A:A),"INSERIR ID DE PROJETO")="INSERIR ID DE PROJETO","INSERIR ID DE PROJETO","PROJETO INSERIDO"))</f>
        <v>N/A</v>
      </c>
    </row>
    <row r="1692" spans="1:18" ht="20.100000000000001" customHeight="1" thickTop="1" thickBot="1" x14ac:dyDescent="0.3">
      <c r="A1692" s="109"/>
      <c r="B1692" s="84"/>
      <c r="C1692" s="84"/>
      <c r="D1692" s="115"/>
      <c r="E1692" s="132" cm="1">
        <f t="array" ref="E1692">_xlfn.XLOOKUP(D1692,Tabela2[[#All],[SAP Code]],Tabela2[[#All],[Supplier Name]])</f>
        <v>0</v>
      </c>
      <c r="F1692" s="85"/>
      <c r="G1692" s="120">
        <v>0</v>
      </c>
      <c r="H1692" s="86"/>
      <c r="I1692" s="86">
        <v>0</v>
      </c>
      <c r="J1692" s="87">
        <f t="shared" si="62"/>
        <v>0</v>
      </c>
      <c r="K1692" s="87">
        <f t="shared" si="63"/>
        <v>0</v>
      </c>
      <c r="L1692" s="85"/>
      <c r="M1692" s="85"/>
      <c r="N1692" s="85"/>
      <c r="O1692" s="109"/>
      <c r="P1692" s="88" t="str">
        <f>IF(D:D&gt;800000000,_xlfn.XLOOKUP(B:B,DROPLIST!G:G,DROPLIST!H:H)&amp;RIGHT(C1692,3)&amp;"-"&amp;RIGHT(D1692,5),_xlfn.XLOOKUP(B:B,DROPLIST!G:G,DROPLIST!H:H)&amp;RIGHT(C1692,3)&amp;"-"&amp;_xlfn.XLOOKUP(D:D,Tabela2[SAP Code],Tabela2[Coluna1]))</f>
        <v>-</v>
      </c>
      <c r="Q1692" s="88" t="e">
        <f>_xlfn.XLOOKUP(B:B,DROPLIST!G:G,DROPLIST!H:H) &amp; RIGHT(C1692,3) &amp; "-" &amp; RIGHT(D1692,5) &amp; "-" &amp; IFERROR(LEFT(#REF!, FIND(" ",#REF!)-1),#REF!) &amp; "-" &amp; _xlfn.XLOOKUP(L:L,DROPLIST!D:D,DROPLIST!E:E)</f>
        <v>#REF!</v>
      </c>
      <c r="R1692" s="88" t="str">
        <f>IF(N:N&lt;&gt;"APROVADO","N/A",IF(IFERROR(_xlfn.XLOOKUP(P:P,PROJETOS!A:A,PROJETOS!A:A),"INSERIR ID DE PROJETO")="INSERIR ID DE PROJETO","INSERIR ID DE PROJETO","PROJETO INSERIDO"))</f>
        <v>N/A</v>
      </c>
    </row>
    <row r="1693" spans="1:18" ht="20.100000000000001" customHeight="1" thickTop="1" thickBot="1" x14ac:dyDescent="0.3">
      <c r="A1693" s="109"/>
      <c r="B1693" s="84"/>
      <c r="C1693" s="84"/>
      <c r="D1693" s="115"/>
      <c r="E1693" s="132" cm="1">
        <f t="array" ref="E1693">_xlfn.XLOOKUP(D1693,Tabela2[[#All],[SAP Code]],Tabela2[[#All],[Supplier Name]])</f>
        <v>0</v>
      </c>
      <c r="F1693" s="85"/>
      <c r="G1693" s="120">
        <v>0</v>
      </c>
      <c r="H1693" s="86"/>
      <c r="I1693" s="86">
        <v>0</v>
      </c>
      <c r="J1693" s="87">
        <f t="shared" si="62"/>
        <v>0</v>
      </c>
      <c r="K1693" s="87">
        <f t="shared" si="63"/>
        <v>0</v>
      </c>
      <c r="L1693" s="85"/>
      <c r="M1693" s="85"/>
      <c r="N1693" s="85"/>
      <c r="O1693" s="109"/>
      <c r="P1693" s="88" t="str">
        <f>IF(D:D&gt;800000000,_xlfn.XLOOKUP(B:B,DROPLIST!G:G,DROPLIST!H:H)&amp;RIGHT(C1693,3)&amp;"-"&amp;RIGHT(D1693,5),_xlfn.XLOOKUP(B:B,DROPLIST!G:G,DROPLIST!H:H)&amp;RIGHT(C1693,3)&amp;"-"&amp;_xlfn.XLOOKUP(D:D,Tabela2[SAP Code],Tabela2[Coluna1]))</f>
        <v>-</v>
      </c>
      <c r="Q1693" s="88" t="e">
        <f>_xlfn.XLOOKUP(B:B,DROPLIST!G:G,DROPLIST!H:H) &amp; RIGHT(C1693,3) &amp; "-" &amp; RIGHT(D1693,5) &amp; "-" &amp; IFERROR(LEFT(#REF!, FIND(" ",#REF!)-1),#REF!) &amp; "-" &amp; _xlfn.XLOOKUP(L:L,DROPLIST!D:D,DROPLIST!E:E)</f>
        <v>#REF!</v>
      </c>
      <c r="R1693" s="88" t="str">
        <f>IF(N:N&lt;&gt;"APROVADO","N/A",IF(IFERROR(_xlfn.XLOOKUP(P:P,PROJETOS!A:A,PROJETOS!A:A),"INSERIR ID DE PROJETO")="INSERIR ID DE PROJETO","INSERIR ID DE PROJETO","PROJETO INSERIDO"))</f>
        <v>N/A</v>
      </c>
    </row>
    <row r="1694" spans="1:18" ht="20.100000000000001" customHeight="1" thickTop="1" thickBot="1" x14ac:dyDescent="0.3">
      <c r="A1694" s="109"/>
      <c r="B1694" s="84"/>
      <c r="C1694" s="84"/>
      <c r="D1694" s="115"/>
      <c r="E1694" s="132" cm="1">
        <f t="array" ref="E1694">_xlfn.XLOOKUP(D1694,Tabela2[[#All],[SAP Code]],Tabela2[[#All],[Supplier Name]])</f>
        <v>0</v>
      </c>
      <c r="F1694" s="85"/>
      <c r="G1694" s="120">
        <v>0</v>
      </c>
      <c r="H1694" s="86"/>
      <c r="I1694" s="86">
        <v>0</v>
      </c>
      <c r="J1694" s="87">
        <f t="shared" si="62"/>
        <v>0</v>
      </c>
      <c r="K1694" s="87">
        <f t="shared" si="63"/>
        <v>0</v>
      </c>
      <c r="L1694" s="85"/>
      <c r="M1694" s="85"/>
      <c r="N1694" s="85"/>
      <c r="O1694" s="109"/>
      <c r="P1694" s="88" t="str">
        <f>IF(D:D&gt;800000000,_xlfn.XLOOKUP(B:B,DROPLIST!G:G,DROPLIST!H:H)&amp;RIGHT(C1694,3)&amp;"-"&amp;RIGHT(D1694,5),_xlfn.XLOOKUP(B:B,DROPLIST!G:G,DROPLIST!H:H)&amp;RIGHT(C1694,3)&amp;"-"&amp;_xlfn.XLOOKUP(D:D,Tabela2[SAP Code],Tabela2[Coluna1]))</f>
        <v>-</v>
      </c>
      <c r="Q1694" s="88" t="e">
        <f>_xlfn.XLOOKUP(B:B,DROPLIST!G:G,DROPLIST!H:H) &amp; RIGHT(C1694,3) &amp; "-" &amp; RIGHT(D1694,5) &amp; "-" &amp; IFERROR(LEFT(#REF!, FIND(" ",#REF!)-1),#REF!) &amp; "-" &amp; _xlfn.XLOOKUP(L:L,DROPLIST!D:D,DROPLIST!E:E)</f>
        <v>#REF!</v>
      </c>
      <c r="R1694" s="88" t="str">
        <f>IF(N:N&lt;&gt;"APROVADO","N/A",IF(IFERROR(_xlfn.XLOOKUP(P:P,PROJETOS!A:A,PROJETOS!A:A),"INSERIR ID DE PROJETO")="INSERIR ID DE PROJETO","INSERIR ID DE PROJETO","PROJETO INSERIDO"))</f>
        <v>N/A</v>
      </c>
    </row>
    <row r="1695" spans="1:18" ht="20.100000000000001" customHeight="1" thickTop="1" thickBot="1" x14ac:dyDescent="0.3">
      <c r="A1695" s="109"/>
      <c r="B1695" s="84"/>
      <c r="C1695" s="84"/>
      <c r="D1695" s="115"/>
      <c r="E1695" s="132" cm="1">
        <f t="array" ref="E1695">_xlfn.XLOOKUP(D1695,Tabela2[[#All],[SAP Code]],Tabela2[[#All],[Supplier Name]])</f>
        <v>0</v>
      </c>
      <c r="F1695" s="85"/>
      <c r="G1695" s="120">
        <v>0</v>
      </c>
      <c r="H1695" s="86"/>
      <c r="I1695" s="86">
        <v>0</v>
      </c>
      <c r="J1695" s="87">
        <f t="shared" si="62"/>
        <v>0</v>
      </c>
      <c r="K1695" s="87">
        <f t="shared" si="63"/>
        <v>0</v>
      </c>
      <c r="L1695" s="85"/>
      <c r="M1695" s="85"/>
      <c r="N1695" s="85"/>
      <c r="O1695" s="109"/>
      <c r="P1695" s="88" t="str">
        <f>IF(D:D&gt;800000000,_xlfn.XLOOKUP(B:B,DROPLIST!G:G,DROPLIST!H:H)&amp;RIGHT(C1695,3)&amp;"-"&amp;RIGHT(D1695,5),_xlfn.XLOOKUP(B:B,DROPLIST!G:G,DROPLIST!H:H)&amp;RIGHT(C1695,3)&amp;"-"&amp;_xlfn.XLOOKUP(D:D,Tabela2[SAP Code],Tabela2[Coluna1]))</f>
        <v>-</v>
      </c>
      <c r="Q1695" s="88" t="e">
        <f>_xlfn.XLOOKUP(B:B,DROPLIST!G:G,DROPLIST!H:H) &amp; RIGHT(C1695,3) &amp; "-" &amp; RIGHT(D1695,5) &amp; "-" &amp; IFERROR(LEFT(#REF!, FIND(" ",#REF!)-1),#REF!) &amp; "-" &amp; _xlfn.XLOOKUP(L:L,DROPLIST!D:D,DROPLIST!E:E)</f>
        <v>#REF!</v>
      </c>
      <c r="R1695" s="88" t="str">
        <f>IF(N:N&lt;&gt;"APROVADO","N/A",IF(IFERROR(_xlfn.XLOOKUP(P:P,PROJETOS!A:A,PROJETOS!A:A),"INSERIR ID DE PROJETO")="INSERIR ID DE PROJETO","INSERIR ID DE PROJETO","PROJETO INSERIDO"))</f>
        <v>N/A</v>
      </c>
    </row>
    <row r="1696" spans="1:18" ht="20.100000000000001" customHeight="1" thickTop="1" thickBot="1" x14ac:dyDescent="0.3">
      <c r="A1696" s="109"/>
      <c r="B1696" s="84"/>
      <c r="C1696" s="84"/>
      <c r="D1696" s="115"/>
      <c r="E1696" s="132" cm="1">
        <f t="array" ref="E1696">_xlfn.XLOOKUP(D1696,Tabela2[[#All],[SAP Code]],Tabela2[[#All],[Supplier Name]])</f>
        <v>0</v>
      </c>
      <c r="F1696" s="85"/>
      <c r="G1696" s="120">
        <v>0</v>
      </c>
      <c r="H1696" s="86"/>
      <c r="I1696" s="86">
        <v>0</v>
      </c>
      <c r="J1696" s="87">
        <f t="shared" si="62"/>
        <v>0</v>
      </c>
      <c r="K1696" s="87">
        <f t="shared" si="63"/>
        <v>0</v>
      </c>
      <c r="L1696" s="85"/>
      <c r="M1696" s="85"/>
      <c r="N1696" s="85"/>
      <c r="O1696" s="109"/>
      <c r="P1696" s="88" t="str">
        <f>IF(D:D&gt;800000000,_xlfn.XLOOKUP(B:B,DROPLIST!G:G,DROPLIST!H:H)&amp;RIGHT(C1696,3)&amp;"-"&amp;RIGHT(D1696,5),_xlfn.XLOOKUP(B:B,DROPLIST!G:G,DROPLIST!H:H)&amp;RIGHT(C1696,3)&amp;"-"&amp;_xlfn.XLOOKUP(D:D,Tabela2[SAP Code],Tabela2[Coluna1]))</f>
        <v>-</v>
      </c>
      <c r="Q1696" s="88" t="e">
        <f>_xlfn.XLOOKUP(B:B,DROPLIST!G:G,DROPLIST!H:H) &amp; RIGHT(C1696,3) &amp; "-" &amp; RIGHT(D1696,5) &amp; "-" &amp; IFERROR(LEFT(#REF!, FIND(" ",#REF!)-1),#REF!) &amp; "-" &amp; _xlfn.XLOOKUP(L:L,DROPLIST!D:D,DROPLIST!E:E)</f>
        <v>#REF!</v>
      </c>
      <c r="R1696" s="88" t="str">
        <f>IF(N:N&lt;&gt;"APROVADO","N/A",IF(IFERROR(_xlfn.XLOOKUP(P:P,PROJETOS!A:A,PROJETOS!A:A),"INSERIR ID DE PROJETO")="INSERIR ID DE PROJETO","INSERIR ID DE PROJETO","PROJETO INSERIDO"))</f>
        <v>N/A</v>
      </c>
    </row>
    <row r="1697" spans="1:18" ht="20.100000000000001" customHeight="1" thickTop="1" thickBot="1" x14ac:dyDescent="0.3">
      <c r="A1697" s="109"/>
      <c r="B1697" s="84"/>
      <c r="C1697" s="84"/>
      <c r="D1697" s="115"/>
      <c r="E1697" s="132" cm="1">
        <f t="array" ref="E1697">_xlfn.XLOOKUP(D1697,Tabela2[[#All],[SAP Code]],Tabela2[[#All],[Supplier Name]])</f>
        <v>0</v>
      </c>
      <c r="F1697" s="85"/>
      <c r="G1697" s="120">
        <v>0</v>
      </c>
      <c r="H1697" s="86"/>
      <c r="I1697" s="86">
        <v>0</v>
      </c>
      <c r="J1697" s="87">
        <f t="shared" si="62"/>
        <v>0</v>
      </c>
      <c r="K1697" s="87">
        <f t="shared" si="63"/>
        <v>0</v>
      </c>
      <c r="L1697" s="85"/>
      <c r="M1697" s="85"/>
      <c r="N1697" s="85"/>
      <c r="O1697" s="109"/>
      <c r="P1697" s="88" t="str">
        <f>IF(D:D&gt;800000000,_xlfn.XLOOKUP(B:B,DROPLIST!G:G,DROPLIST!H:H)&amp;RIGHT(C1697,3)&amp;"-"&amp;RIGHT(D1697,5),_xlfn.XLOOKUP(B:B,DROPLIST!G:G,DROPLIST!H:H)&amp;RIGHT(C1697,3)&amp;"-"&amp;_xlfn.XLOOKUP(D:D,Tabela2[SAP Code],Tabela2[Coluna1]))</f>
        <v>-</v>
      </c>
      <c r="Q1697" s="88" t="e">
        <f>_xlfn.XLOOKUP(B:B,DROPLIST!G:G,DROPLIST!H:H) &amp; RIGHT(C1697,3) &amp; "-" &amp; RIGHT(D1697,5) &amp; "-" &amp; IFERROR(LEFT(#REF!, FIND(" ",#REF!)-1),#REF!) &amp; "-" &amp; _xlfn.XLOOKUP(L:L,DROPLIST!D:D,DROPLIST!E:E)</f>
        <v>#REF!</v>
      </c>
      <c r="R1697" s="88" t="str">
        <f>IF(N:N&lt;&gt;"APROVADO","N/A",IF(IFERROR(_xlfn.XLOOKUP(P:P,PROJETOS!A:A,PROJETOS!A:A),"INSERIR ID DE PROJETO")="INSERIR ID DE PROJETO","INSERIR ID DE PROJETO","PROJETO INSERIDO"))</f>
        <v>N/A</v>
      </c>
    </row>
    <row r="1698" spans="1:18" ht="20.100000000000001" customHeight="1" thickTop="1" thickBot="1" x14ac:dyDescent="0.3">
      <c r="A1698" s="109"/>
      <c r="B1698" s="84"/>
      <c r="C1698" s="84"/>
      <c r="D1698" s="115"/>
      <c r="E1698" s="132" cm="1">
        <f t="array" ref="E1698">_xlfn.XLOOKUP(D1698,Tabela2[[#All],[SAP Code]],Tabela2[[#All],[Supplier Name]])</f>
        <v>0</v>
      </c>
      <c r="F1698" s="85"/>
      <c r="G1698" s="120">
        <v>0</v>
      </c>
      <c r="H1698" s="86"/>
      <c r="I1698" s="86">
        <v>0</v>
      </c>
      <c r="J1698" s="87">
        <f t="shared" si="62"/>
        <v>0</v>
      </c>
      <c r="K1698" s="87">
        <f t="shared" si="63"/>
        <v>0</v>
      </c>
      <c r="L1698" s="85"/>
      <c r="M1698" s="85"/>
      <c r="N1698" s="85"/>
      <c r="O1698" s="109"/>
      <c r="P1698" s="88" t="str">
        <f>IF(D:D&gt;800000000,_xlfn.XLOOKUP(B:B,DROPLIST!G:G,DROPLIST!H:H)&amp;RIGHT(C1698,3)&amp;"-"&amp;RIGHT(D1698,5),_xlfn.XLOOKUP(B:B,DROPLIST!G:G,DROPLIST!H:H)&amp;RIGHT(C1698,3)&amp;"-"&amp;_xlfn.XLOOKUP(D:D,Tabela2[SAP Code],Tabela2[Coluna1]))</f>
        <v>-</v>
      </c>
      <c r="Q1698" s="88" t="e">
        <f>_xlfn.XLOOKUP(B:B,DROPLIST!G:G,DROPLIST!H:H) &amp; RIGHT(C1698,3) &amp; "-" &amp; RIGHT(D1698,5) &amp; "-" &amp; IFERROR(LEFT(#REF!, FIND(" ",#REF!)-1),#REF!) &amp; "-" &amp; _xlfn.XLOOKUP(L:L,DROPLIST!D:D,DROPLIST!E:E)</f>
        <v>#REF!</v>
      </c>
      <c r="R1698" s="88" t="str">
        <f>IF(N:N&lt;&gt;"APROVADO","N/A",IF(IFERROR(_xlfn.XLOOKUP(P:P,PROJETOS!A:A,PROJETOS!A:A),"INSERIR ID DE PROJETO")="INSERIR ID DE PROJETO","INSERIR ID DE PROJETO","PROJETO INSERIDO"))</f>
        <v>N/A</v>
      </c>
    </row>
    <row r="1699" spans="1:18" ht="20.100000000000001" customHeight="1" thickTop="1" thickBot="1" x14ac:dyDescent="0.3">
      <c r="A1699" s="109"/>
      <c r="B1699" s="84"/>
      <c r="C1699" s="84"/>
      <c r="D1699" s="115"/>
      <c r="E1699" s="132" cm="1">
        <f t="array" ref="E1699">_xlfn.XLOOKUP(D1699,Tabela2[[#All],[SAP Code]],Tabela2[[#All],[Supplier Name]])</f>
        <v>0</v>
      </c>
      <c r="F1699" s="85"/>
      <c r="G1699" s="120">
        <v>0</v>
      </c>
      <c r="H1699" s="86"/>
      <c r="I1699" s="86">
        <v>0</v>
      </c>
      <c r="J1699" s="87">
        <f t="shared" si="62"/>
        <v>0</v>
      </c>
      <c r="K1699" s="87">
        <f t="shared" si="63"/>
        <v>0</v>
      </c>
      <c r="L1699" s="85"/>
      <c r="M1699" s="85"/>
      <c r="N1699" s="85"/>
      <c r="O1699" s="109"/>
      <c r="P1699" s="88" t="str">
        <f>IF(D:D&gt;800000000,_xlfn.XLOOKUP(B:B,DROPLIST!G:G,DROPLIST!H:H)&amp;RIGHT(C1699,3)&amp;"-"&amp;RIGHT(D1699,5),_xlfn.XLOOKUP(B:B,DROPLIST!G:G,DROPLIST!H:H)&amp;RIGHT(C1699,3)&amp;"-"&amp;_xlfn.XLOOKUP(D:D,Tabela2[SAP Code],Tabela2[Coluna1]))</f>
        <v>-</v>
      </c>
      <c r="Q1699" s="88" t="e">
        <f>_xlfn.XLOOKUP(B:B,DROPLIST!G:G,DROPLIST!H:H) &amp; RIGHT(C1699,3) &amp; "-" &amp; RIGHT(D1699,5) &amp; "-" &amp; IFERROR(LEFT(#REF!, FIND(" ",#REF!)-1),#REF!) &amp; "-" &amp; _xlfn.XLOOKUP(L:L,DROPLIST!D:D,DROPLIST!E:E)</f>
        <v>#REF!</v>
      </c>
      <c r="R1699" s="88" t="str">
        <f>IF(N:N&lt;&gt;"APROVADO","N/A",IF(IFERROR(_xlfn.XLOOKUP(P:P,PROJETOS!A:A,PROJETOS!A:A),"INSERIR ID DE PROJETO")="INSERIR ID DE PROJETO","INSERIR ID DE PROJETO","PROJETO INSERIDO"))</f>
        <v>N/A</v>
      </c>
    </row>
    <row r="1700" spans="1:18" ht="20.100000000000001" customHeight="1" thickTop="1" thickBot="1" x14ac:dyDescent="0.3">
      <c r="A1700" s="109"/>
      <c r="B1700" s="84"/>
      <c r="C1700" s="84"/>
      <c r="D1700" s="115"/>
      <c r="E1700" s="132" cm="1">
        <f t="array" ref="E1700">_xlfn.XLOOKUP(D1700,Tabela2[[#All],[SAP Code]],Tabela2[[#All],[Supplier Name]])</f>
        <v>0</v>
      </c>
      <c r="F1700" s="85"/>
      <c r="G1700" s="120">
        <v>0</v>
      </c>
      <c r="H1700" s="86"/>
      <c r="I1700" s="86">
        <v>0</v>
      </c>
      <c r="J1700" s="87">
        <f t="shared" si="62"/>
        <v>0</v>
      </c>
      <c r="K1700" s="87">
        <f t="shared" si="63"/>
        <v>0</v>
      </c>
      <c r="L1700" s="85"/>
      <c r="M1700" s="85"/>
      <c r="N1700" s="85"/>
      <c r="O1700" s="109"/>
      <c r="P1700" s="88" t="str">
        <f>IF(D:D&gt;800000000,_xlfn.XLOOKUP(B:B,DROPLIST!G:G,DROPLIST!H:H)&amp;RIGHT(C1700,3)&amp;"-"&amp;RIGHT(D1700,5),_xlfn.XLOOKUP(B:B,DROPLIST!G:G,DROPLIST!H:H)&amp;RIGHT(C1700,3)&amp;"-"&amp;_xlfn.XLOOKUP(D:D,Tabela2[SAP Code],Tabela2[Coluna1]))</f>
        <v>-</v>
      </c>
      <c r="Q1700" s="88" t="e">
        <f>_xlfn.XLOOKUP(B:B,DROPLIST!G:G,DROPLIST!H:H) &amp; RIGHT(C1700,3) &amp; "-" &amp; RIGHT(D1700,5) &amp; "-" &amp; IFERROR(LEFT(#REF!, FIND(" ",#REF!)-1),#REF!) &amp; "-" &amp; _xlfn.XLOOKUP(L:L,DROPLIST!D:D,DROPLIST!E:E)</f>
        <v>#REF!</v>
      </c>
      <c r="R1700" s="88" t="str">
        <f>IF(N:N&lt;&gt;"APROVADO","N/A",IF(IFERROR(_xlfn.XLOOKUP(P:P,PROJETOS!A:A,PROJETOS!A:A),"INSERIR ID DE PROJETO")="INSERIR ID DE PROJETO","INSERIR ID DE PROJETO","PROJETO INSERIDO"))</f>
        <v>N/A</v>
      </c>
    </row>
    <row r="1701" spans="1:18" ht="20.100000000000001" customHeight="1" thickTop="1" thickBot="1" x14ac:dyDescent="0.3">
      <c r="A1701" s="109"/>
      <c r="B1701" s="84"/>
      <c r="C1701" s="84"/>
      <c r="D1701" s="115"/>
      <c r="E1701" s="132" cm="1">
        <f t="array" ref="E1701">_xlfn.XLOOKUP(D1701,Tabela2[[#All],[SAP Code]],Tabela2[[#All],[Supplier Name]])</f>
        <v>0</v>
      </c>
      <c r="F1701" s="85"/>
      <c r="G1701" s="120">
        <v>0</v>
      </c>
      <c r="H1701" s="86"/>
      <c r="I1701" s="86">
        <v>0</v>
      </c>
      <c r="J1701" s="87">
        <f t="shared" si="62"/>
        <v>0</v>
      </c>
      <c r="K1701" s="87">
        <f t="shared" si="63"/>
        <v>0</v>
      </c>
      <c r="L1701" s="85"/>
      <c r="M1701" s="85"/>
      <c r="N1701" s="85"/>
      <c r="O1701" s="109"/>
      <c r="P1701" s="88" t="str">
        <f>IF(D:D&gt;800000000,_xlfn.XLOOKUP(B:B,DROPLIST!G:G,DROPLIST!H:H)&amp;RIGHT(C1701,3)&amp;"-"&amp;RIGHT(D1701,5),_xlfn.XLOOKUP(B:B,DROPLIST!G:G,DROPLIST!H:H)&amp;RIGHT(C1701,3)&amp;"-"&amp;_xlfn.XLOOKUP(D:D,Tabela2[SAP Code],Tabela2[Coluna1]))</f>
        <v>-</v>
      </c>
      <c r="Q1701" s="88" t="e">
        <f>_xlfn.XLOOKUP(B:B,DROPLIST!G:G,DROPLIST!H:H) &amp; RIGHT(C1701,3) &amp; "-" &amp; RIGHT(D1701,5) &amp; "-" &amp; IFERROR(LEFT(#REF!, FIND(" ",#REF!)-1),#REF!) &amp; "-" &amp; _xlfn.XLOOKUP(L:L,DROPLIST!D:D,DROPLIST!E:E)</f>
        <v>#REF!</v>
      </c>
      <c r="R1701" s="88" t="str">
        <f>IF(N:N&lt;&gt;"APROVADO","N/A",IF(IFERROR(_xlfn.XLOOKUP(P:P,PROJETOS!A:A,PROJETOS!A:A),"INSERIR ID DE PROJETO")="INSERIR ID DE PROJETO","INSERIR ID DE PROJETO","PROJETO INSERIDO"))</f>
        <v>N/A</v>
      </c>
    </row>
    <row r="1702" spans="1:18" ht="20.100000000000001" customHeight="1" thickTop="1" thickBot="1" x14ac:dyDescent="0.3">
      <c r="A1702" s="109"/>
      <c r="B1702" s="84"/>
      <c r="C1702" s="84"/>
      <c r="D1702" s="115"/>
      <c r="E1702" s="132" cm="1">
        <f t="array" ref="E1702">_xlfn.XLOOKUP(D1702,Tabela2[[#All],[SAP Code]],Tabela2[[#All],[Supplier Name]])</f>
        <v>0</v>
      </c>
      <c r="F1702" s="85"/>
      <c r="G1702" s="120">
        <v>0</v>
      </c>
      <c r="H1702" s="86"/>
      <c r="I1702" s="86">
        <v>0</v>
      </c>
      <c r="J1702" s="87">
        <f t="shared" si="62"/>
        <v>0</v>
      </c>
      <c r="K1702" s="87">
        <f t="shared" si="63"/>
        <v>0</v>
      </c>
      <c r="L1702" s="85"/>
      <c r="M1702" s="85"/>
      <c r="N1702" s="85"/>
      <c r="O1702" s="109"/>
      <c r="P1702" s="88" t="str">
        <f>IF(D:D&gt;800000000,_xlfn.XLOOKUP(B:B,DROPLIST!G:G,DROPLIST!H:H)&amp;RIGHT(C1702,3)&amp;"-"&amp;RIGHT(D1702,5),_xlfn.XLOOKUP(B:B,DROPLIST!G:G,DROPLIST!H:H)&amp;RIGHT(C1702,3)&amp;"-"&amp;_xlfn.XLOOKUP(D:D,Tabela2[SAP Code],Tabela2[Coluna1]))</f>
        <v>-</v>
      </c>
      <c r="Q1702" s="88" t="e">
        <f>_xlfn.XLOOKUP(B:B,DROPLIST!G:G,DROPLIST!H:H) &amp; RIGHT(C1702,3) &amp; "-" &amp; RIGHT(D1702,5) &amp; "-" &amp; IFERROR(LEFT(#REF!, FIND(" ",#REF!)-1),#REF!) &amp; "-" &amp; _xlfn.XLOOKUP(L:L,DROPLIST!D:D,DROPLIST!E:E)</f>
        <v>#REF!</v>
      </c>
      <c r="R1702" s="88" t="str">
        <f>IF(N:N&lt;&gt;"APROVADO","N/A",IF(IFERROR(_xlfn.XLOOKUP(P:P,PROJETOS!A:A,PROJETOS!A:A),"INSERIR ID DE PROJETO")="INSERIR ID DE PROJETO","INSERIR ID DE PROJETO","PROJETO INSERIDO"))</f>
        <v>N/A</v>
      </c>
    </row>
    <row r="1703" spans="1:18" ht="20.100000000000001" customHeight="1" thickTop="1" thickBot="1" x14ac:dyDescent="0.3">
      <c r="A1703" s="109"/>
      <c r="B1703" s="84"/>
      <c r="C1703" s="84"/>
      <c r="D1703" s="115"/>
      <c r="E1703" s="132" cm="1">
        <f t="array" ref="E1703">_xlfn.XLOOKUP(D1703,Tabela2[[#All],[SAP Code]],Tabela2[[#All],[Supplier Name]])</f>
        <v>0</v>
      </c>
      <c r="F1703" s="85"/>
      <c r="G1703" s="120">
        <v>0</v>
      </c>
      <c r="H1703" s="86"/>
      <c r="I1703" s="86">
        <v>0</v>
      </c>
      <c r="J1703" s="87">
        <f t="shared" si="62"/>
        <v>0</v>
      </c>
      <c r="K1703" s="87">
        <f t="shared" si="63"/>
        <v>0</v>
      </c>
      <c r="L1703" s="85"/>
      <c r="M1703" s="85"/>
      <c r="N1703" s="85"/>
      <c r="O1703" s="109"/>
      <c r="P1703" s="88" t="str">
        <f>IF(D:D&gt;800000000,_xlfn.XLOOKUP(B:B,DROPLIST!G:G,DROPLIST!H:H)&amp;RIGHT(C1703,3)&amp;"-"&amp;RIGHT(D1703,5),_xlfn.XLOOKUP(B:B,DROPLIST!G:G,DROPLIST!H:H)&amp;RIGHT(C1703,3)&amp;"-"&amp;_xlfn.XLOOKUP(D:D,Tabela2[SAP Code],Tabela2[Coluna1]))</f>
        <v>-</v>
      </c>
      <c r="Q1703" s="88" t="e">
        <f>_xlfn.XLOOKUP(B:B,DROPLIST!G:G,DROPLIST!H:H) &amp; RIGHT(C1703,3) &amp; "-" &amp; RIGHT(D1703,5) &amp; "-" &amp; IFERROR(LEFT(#REF!, FIND(" ",#REF!)-1),#REF!) &amp; "-" &amp; _xlfn.XLOOKUP(L:L,DROPLIST!D:D,DROPLIST!E:E)</f>
        <v>#REF!</v>
      </c>
      <c r="R1703" s="88" t="str">
        <f>IF(N:N&lt;&gt;"APROVADO","N/A",IF(IFERROR(_xlfn.XLOOKUP(P:P,PROJETOS!A:A,PROJETOS!A:A),"INSERIR ID DE PROJETO")="INSERIR ID DE PROJETO","INSERIR ID DE PROJETO","PROJETO INSERIDO"))</f>
        <v>N/A</v>
      </c>
    </row>
    <row r="1704" spans="1:18" ht="20.100000000000001" customHeight="1" thickTop="1" thickBot="1" x14ac:dyDescent="0.3">
      <c r="A1704" s="109"/>
      <c r="B1704" s="84"/>
      <c r="C1704" s="84"/>
      <c r="D1704" s="115"/>
      <c r="E1704" s="132" cm="1">
        <f t="array" ref="E1704">_xlfn.XLOOKUP(D1704,Tabela2[[#All],[SAP Code]],Tabela2[[#All],[Supplier Name]])</f>
        <v>0</v>
      </c>
      <c r="F1704" s="85"/>
      <c r="G1704" s="120">
        <v>0</v>
      </c>
      <c r="H1704" s="86"/>
      <c r="I1704" s="86">
        <v>0</v>
      </c>
      <c r="J1704" s="87">
        <f t="shared" si="62"/>
        <v>0</v>
      </c>
      <c r="K1704" s="87">
        <f t="shared" si="63"/>
        <v>0</v>
      </c>
      <c r="L1704" s="85"/>
      <c r="M1704" s="85"/>
      <c r="N1704" s="85"/>
      <c r="O1704" s="109"/>
      <c r="P1704" s="88" t="str">
        <f>IF(D:D&gt;800000000,_xlfn.XLOOKUP(B:B,DROPLIST!G:G,DROPLIST!H:H)&amp;RIGHT(C1704,3)&amp;"-"&amp;RIGHT(D1704,5),_xlfn.XLOOKUP(B:B,DROPLIST!G:G,DROPLIST!H:H)&amp;RIGHT(C1704,3)&amp;"-"&amp;_xlfn.XLOOKUP(D:D,Tabela2[SAP Code],Tabela2[Coluna1]))</f>
        <v>-</v>
      </c>
      <c r="Q1704" s="88" t="e">
        <f>_xlfn.XLOOKUP(B:B,DROPLIST!G:G,DROPLIST!H:H) &amp; RIGHT(C1704,3) &amp; "-" &amp; RIGHT(D1704,5) &amp; "-" &amp; IFERROR(LEFT(#REF!, FIND(" ",#REF!)-1),#REF!) &amp; "-" &amp; _xlfn.XLOOKUP(L:L,DROPLIST!D:D,DROPLIST!E:E)</f>
        <v>#REF!</v>
      </c>
      <c r="R1704" s="88" t="str">
        <f>IF(N:N&lt;&gt;"APROVADO","N/A",IF(IFERROR(_xlfn.XLOOKUP(P:P,PROJETOS!A:A,PROJETOS!A:A),"INSERIR ID DE PROJETO")="INSERIR ID DE PROJETO","INSERIR ID DE PROJETO","PROJETO INSERIDO"))</f>
        <v>N/A</v>
      </c>
    </row>
    <row r="1705" spans="1:18" ht="20.100000000000001" customHeight="1" thickTop="1" thickBot="1" x14ac:dyDescent="0.3">
      <c r="A1705" s="109"/>
      <c r="B1705" s="84"/>
      <c r="C1705" s="84"/>
      <c r="D1705" s="115"/>
      <c r="E1705" s="132" cm="1">
        <f t="array" ref="E1705">_xlfn.XLOOKUP(D1705,Tabela2[[#All],[SAP Code]],Tabela2[[#All],[Supplier Name]])</f>
        <v>0</v>
      </c>
      <c r="F1705" s="85"/>
      <c r="G1705" s="120">
        <v>0</v>
      </c>
      <c r="H1705" s="86"/>
      <c r="I1705" s="86">
        <v>0</v>
      </c>
      <c r="J1705" s="87">
        <f t="shared" si="62"/>
        <v>0</v>
      </c>
      <c r="K1705" s="87">
        <f t="shared" si="63"/>
        <v>0</v>
      </c>
      <c r="L1705" s="85"/>
      <c r="M1705" s="85"/>
      <c r="N1705" s="85"/>
      <c r="O1705" s="109"/>
      <c r="P1705" s="88" t="str">
        <f>IF(D:D&gt;800000000,_xlfn.XLOOKUP(B:B,DROPLIST!G:G,DROPLIST!H:H)&amp;RIGHT(C1705,3)&amp;"-"&amp;RIGHT(D1705,5),_xlfn.XLOOKUP(B:B,DROPLIST!G:G,DROPLIST!H:H)&amp;RIGHT(C1705,3)&amp;"-"&amp;_xlfn.XLOOKUP(D:D,Tabela2[SAP Code],Tabela2[Coluna1]))</f>
        <v>-</v>
      </c>
      <c r="Q1705" s="88" t="e">
        <f>_xlfn.XLOOKUP(B:B,DROPLIST!G:G,DROPLIST!H:H) &amp; RIGHT(C1705,3) &amp; "-" &amp; RIGHT(D1705,5) &amp; "-" &amp; IFERROR(LEFT(#REF!, FIND(" ",#REF!)-1),#REF!) &amp; "-" &amp; _xlfn.XLOOKUP(L:L,DROPLIST!D:D,DROPLIST!E:E)</f>
        <v>#REF!</v>
      </c>
      <c r="R1705" s="88" t="str">
        <f>IF(N:N&lt;&gt;"APROVADO","N/A",IF(IFERROR(_xlfn.XLOOKUP(P:P,PROJETOS!A:A,PROJETOS!A:A),"INSERIR ID DE PROJETO")="INSERIR ID DE PROJETO","INSERIR ID DE PROJETO","PROJETO INSERIDO"))</f>
        <v>N/A</v>
      </c>
    </row>
    <row r="1706" spans="1:18" ht="20.100000000000001" customHeight="1" thickTop="1" thickBot="1" x14ac:dyDescent="0.3">
      <c r="A1706" s="109"/>
      <c r="B1706" s="84"/>
      <c r="C1706" s="84"/>
      <c r="D1706" s="115"/>
      <c r="E1706" s="132" cm="1">
        <f t="array" ref="E1706">_xlfn.XLOOKUP(D1706,Tabela2[[#All],[SAP Code]],Tabela2[[#All],[Supplier Name]])</f>
        <v>0</v>
      </c>
      <c r="F1706" s="85"/>
      <c r="G1706" s="120">
        <v>0</v>
      </c>
      <c r="H1706" s="86"/>
      <c r="I1706" s="86">
        <v>0</v>
      </c>
      <c r="J1706" s="87">
        <f t="shared" si="62"/>
        <v>0</v>
      </c>
      <c r="K1706" s="87">
        <f t="shared" si="63"/>
        <v>0</v>
      </c>
      <c r="L1706" s="85"/>
      <c r="M1706" s="85"/>
      <c r="N1706" s="85"/>
      <c r="O1706" s="109"/>
      <c r="P1706" s="88" t="str">
        <f>IF(D:D&gt;800000000,_xlfn.XLOOKUP(B:B,DROPLIST!G:G,DROPLIST!H:H)&amp;RIGHT(C1706,3)&amp;"-"&amp;RIGHT(D1706,5),_xlfn.XLOOKUP(B:B,DROPLIST!G:G,DROPLIST!H:H)&amp;RIGHT(C1706,3)&amp;"-"&amp;_xlfn.XLOOKUP(D:D,Tabela2[SAP Code],Tabela2[Coluna1]))</f>
        <v>-</v>
      </c>
      <c r="Q1706" s="88" t="e">
        <f>_xlfn.XLOOKUP(B:B,DROPLIST!G:G,DROPLIST!H:H) &amp; RIGHT(C1706,3) &amp; "-" &amp; RIGHT(D1706,5) &amp; "-" &amp; IFERROR(LEFT(#REF!, FIND(" ",#REF!)-1),#REF!) &amp; "-" &amp; _xlfn.XLOOKUP(L:L,DROPLIST!D:D,DROPLIST!E:E)</f>
        <v>#REF!</v>
      </c>
      <c r="R1706" s="88" t="str">
        <f>IF(N:N&lt;&gt;"APROVADO","N/A",IF(IFERROR(_xlfn.XLOOKUP(P:P,PROJETOS!A:A,PROJETOS!A:A),"INSERIR ID DE PROJETO")="INSERIR ID DE PROJETO","INSERIR ID DE PROJETO","PROJETO INSERIDO"))</f>
        <v>N/A</v>
      </c>
    </row>
    <row r="1707" spans="1:18" ht="20.100000000000001" customHeight="1" thickTop="1" thickBot="1" x14ac:dyDescent="0.3">
      <c r="A1707" s="109"/>
      <c r="B1707" s="84"/>
      <c r="C1707" s="84"/>
      <c r="D1707" s="115"/>
      <c r="E1707" s="132" cm="1">
        <f t="array" ref="E1707">_xlfn.XLOOKUP(D1707,Tabela2[[#All],[SAP Code]],Tabela2[[#All],[Supplier Name]])</f>
        <v>0</v>
      </c>
      <c r="F1707" s="85"/>
      <c r="G1707" s="120">
        <v>0</v>
      </c>
      <c r="H1707" s="86"/>
      <c r="I1707" s="86">
        <v>0</v>
      </c>
      <c r="J1707" s="87">
        <f t="shared" si="62"/>
        <v>0</v>
      </c>
      <c r="K1707" s="87">
        <f t="shared" si="63"/>
        <v>0</v>
      </c>
      <c r="L1707" s="85"/>
      <c r="M1707" s="85"/>
      <c r="N1707" s="85"/>
      <c r="O1707" s="109"/>
      <c r="P1707" s="88" t="str">
        <f>IF(D:D&gt;800000000,_xlfn.XLOOKUP(B:B,DROPLIST!G:G,DROPLIST!H:H)&amp;RIGHT(C1707,3)&amp;"-"&amp;RIGHT(D1707,5),_xlfn.XLOOKUP(B:B,DROPLIST!G:G,DROPLIST!H:H)&amp;RIGHT(C1707,3)&amp;"-"&amp;_xlfn.XLOOKUP(D:D,Tabela2[SAP Code],Tabela2[Coluna1]))</f>
        <v>-</v>
      </c>
      <c r="Q1707" s="88" t="e">
        <f>_xlfn.XLOOKUP(B:B,DROPLIST!G:G,DROPLIST!H:H) &amp; RIGHT(C1707,3) &amp; "-" &amp; RIGHT(D1707,5) &amp; "-" &amp; IFERROR(LEFT(#REF!, FIND(" ",#REF!)-1),#REF!) &amp; "-" &amp; _xlfn.XLOOKUP(L:L,DROPLIST!D:D,DROPLIST!E:E)</f>
        <v>#REF!</v>
      </c>
      <c r="R1707" s="88" t="str">
        <f>IF(N:N&lt;&gt;"APROVADO","N/A",IF(IFERROR(_xlfn.XLOOKUP(P:P,PROJETOS!A:A,PROJETOS!A:A),"INSERIR ID DE PROJETO")="INSERIR ID DE PROJETO","INSERIR ID DE PROJETO","PROJETO INSERIDO"))</f>
        <v>N/A</v>
      </c>
    </row>
    <row r="1708" spans="1:18" ht="20.100000000000001" customHeight="1" thickTop="1" thickBot="1" x14ac:dyDescent="0.3">
      <c r="A1708" s="109"/>
      <c r="B1708" s="84"/>
      <c r="C1708" s="84"/>
      <c r="D1708" s="115"/>
      <c r="E1708" s="132" cm="1">
        <f t="array" ref="E1708">_xlfn.XLOOKUP(D1708,Tabela2[[#All],[SAP Code]],Tabela2[[#All],[Supplier Name]])</f>
        <v>0</v>
      </c>
      <c r="F1708" s="85"/>
      <c r="G1708" s="120">
        <v>0</v>
      </c>
      <c r="H1708" s="86"/>
      <c r="I1708" s="86">
        <v>0</v>
      </c>
      <c r="J1708" s="87">
        <f t="shared" si="62"/>
        <v>0</v>
      </c>
      <c r="K1708" s="87">
        <f t="shared" si="63"/>
        <v>0</v>
      </c>
      <c r="L1708" s="85"/>
      <c r="M1708" s="85"/>
      <c r="N1708" s="85"/>
      <c r="O1708" s="109"/>
      <c r="P1708" s="88" t="str">
        <f>IF(D:D&gt;800000000,_xlfn.XLOOKUP(B:B,DROPLIST!G:G,DROPLIST!H:H)&amp;RIGHT(C1708,3)&amp;"-"&amp;RIGHT(D1708,5),_xlfn.XLOOKUP(B:B,DROPLIST!G:G,DROPLIST!H:H)&amp;RIGHT(C1708,3)&amp;"-"&amp;_xlfn.XLOOKUP(D:D,Tabela2[SAP Code],Tabela2[Coluna1]))</f>
        <v>-</v>
      </c>
      <c r="Q1708" s="88" t="e">
        <f>_xlfn.XLOOKUP(B:B,DROPLIST!G:G,DROPLIST!H:H) &amp; RIGHT(C1708,3) &amp; "-" &amp; RIGHT(D1708,5) &amp; "-" &amp; IFERROR(LEFT(#REF!, FIND(" ",#REF!)-1),#REF!) &amp; "-" &amp; _xlfn.XLOOKUP(L:L,DROPLIST!D:D,DROPLIST!E:E)</f>
        <v>#REF!</v>
      </c>
      <c r="R1708" s="88" t="str">
        <f>IF(N:N&lt;&gt;"APROVADO","N/A",IF(IFERROR(_xlfn.XLOOKUP(P:P,PROJETOS!A:A,PROJETOS!A:A),"INSERIR ID DE PROJETO")="INSERIR ID DE PROJETO","INSERIR ID DE PROJETO","PROJETO INSERIDO"))</f>
        <v>N/A</v>
      </c>
    </row>
    <row r="1709" spans="1:18" ht="20.100000000000001" customHeight="1" thickTop="1" thickBot="1" x14ac:dyDescent="0.3">
      <c r="A1709" s="109"/>
      <c r="B1709" s="84"/>
      <c r="C1709" s="84"/>
      <c r="D1709" s="115"/>
      <c r="E1709" s="132" cm="1">
        <f t="array" ref="E1709">_xlfn.XLOOKUP(D1709,Tabela2[[#All],[SAP Code]],Tabela2[[#All],[Supplier Name]])</f>
        <v>0</v>
      </c>
      <c r="F1709" s="85"/>
      <c r="G1709" s="120">
        <v>0</v>
      </c>
      <c r="H1709" s="86"/>
      <c r="I1709" s="86">
        <v>0</v>
      </c>
      <c r="J1709" s="87">
        <f t="shared" si="62"/>
        <v>0</v>
      </c>
      <c r="K1709" s="87">
        <f t="shared" si="63"/>
        <v>0</v>
      </c>
      <c r="L1709" s="85"/>
      <c r="M1709" s="85"/>
      <c r="N1709" s="85"/>
      <c r="O1709" s="109"/>
      <c r="P1709" s="88" t="str">
        <f>IF(D:D&gt;800000000,_xlfn.XLOOKUP(B:B,DROPLIST!G:G,DROPLIST!H:H)&amp;RIGHT(C1709,3)&amp;"-"&amp;RIGHT(D1709,5),_xlfn.XLOOKUP(B:B,DROPLIST!G:G,DROPLIST!H:H)&amp;RIGHT(C1709,3)&amp;"-"&amp;_xlfn.XLOOKUP(D:D,Tabela2[SAP Code],Tabela2[Coluna1]))</f>
        <v>-</v>
      </c>
      <c r="Q1709" s="88" t="e">
        <f>_xlfn.XLOOKUP(B:B,DROPLIST!G:G,DROPLIST!H:H) &amp; RIGHT(C1709,3) &amp; "-" &amp; RIGHT(D1709,5) &amp; "-" &amp; IFERROR(LEFT(#REF!, FIND(" ",#REF!)-1),#REF!) &amp; "-" &amp; _xlfn.XLOOKUP(L:L,DROPLIST!D:D,DROPLIST!E:E)</f>
        <v>#REF!</v>
      </c>
      <c r="R1709" s="88" t="str">
        <f>IF(N:N&lt;&gt;"APROVADO","N/A",IF(IFERROR(_xlfn.XLOOKUP(P:P,PROJETOS!A:A,PROJETOS!A:A),"INSERIR ID DE PROJETO")="INSERIR ID DE PROJETO","INSERIR ID DE PROJETO","PROJETO INSERIDO"))</f>
        <v>N/A</v>
      </c>
    </row>
    <row r="1710" spans="1:18" ht="20.100000000000001" customHeight="1" thickTop="1" thickBot="1" x14ac:dyDescent="0.3">
      <c r="A1710" s="109"/>
      <c r="B1710" s="84"/>
      <c r="C1710" s="84"/>
      <c r="D1710" s="115"/>
      <c r="E1710" s="132" cm="1">
        <f t="array" ref="E1710">_xlfn.XLOOKUP(D1710,Tabela2[[#All],[SAP Code]],Tabela2[[#All],[Supplier Name]])</f>
        <v>0</v>
      </c>
      <c r="F1710" s="85"/>
      <c r="G1710" s="120">
        <v>0</v>
      </c>
      <c r="H1710" s="86"/>
      <c r="I1710" s="86">
        <v>0</v>
      </c>
      <c r="J1710" s="87">
        <f t="shared" si="62"/>
        <v>0</v>
      </c>
      <c r="K1710" s="87">
        <f t="shared" si="63"/>
        <v>0</v>
      </c>
      <c r="L1710" s="85"/>
      <c r="M1710" s="85"/>
      <c r="N1710" s="85"/>
      <c r="O1710" s="109"/>
      <c r="P1710" s="88" t="str">
        <f>IF(D:D&gt;800000000,_xlfn.XLOOKUP(B:B,DROPLIST!G:G,DROPLIST!H:H)&amp;RIGHT(C1710,3)&amp;"-"&amp;RIGHT(D1710,5),_xlfn.XLOOKUP(B:B,DROPLIST!G:G,DROPLIST!H:H)&amp;RIGHT(C1710,3)&amp;"-"&amp;_xlfn.XLOOKUP(D:D,Tabela2[SAP Code],Tabela2[Coluna1]))</f>
        <v>-</v>
      </c>
      <c r="Q1710" s="88" t="e">
        <f>_xlfn.XLOOKUP(B:B,DROPLIST!G:G,DROPLIST!H:H) &amp; RIGHT(C1710,3) &amp; "-" &amp; RIGHT(D1710,5) &amp; "-" &amp; IFERROR(LEFT(#REF!, FIND(" ",#REF!)-1),#REF!) &amp; "-" &amp; _xlfn.XLOOKUP(L:L,DROPLIST!D:D,DROPLIST!E:E)</f>
        <v>#REF!</v>
      </c>
      <c r="R1710" s="88" t="str">
        <f>IF(N:N&lt;&gt;"APROVADO","N/A",IF(IFERROR(_xlfn.XLOOKUP(P:P,PROJETOS!A:A,PROJETOS!A:A),"INSERIR ID DE PROJETO")="INSERIR ID DE PROJETO","INSERIR ID DE PROJETO","PROJETO INSERIDO"))</f>
        <v>N/A</v>
      </c>
    </row>
    <row r="1711" spans="1:18" ht="20.100000000000001" customHeight="1" thickTop="1" thickBot="1" x14ac:dyDescent="0.3">
      <c r="A1711" s="109"/>
      <c r="B1711" s="84"/>
      <c r="C1711" s="84"/>
      <c r="D1711" s="115"/>
      <c r="E1711" s="132" cm="1">
        <f t="array" ref="E1711">_xlfn.XLOOKUP(D1711,Tabela2[[#All],[SAP Code]],Tabela2[[#All],[Supplier Name]])</f>
        <v>0</v>
      </c>
      <c r="F1711" s="85"/>
      <c r="G1711" s="120">
        <v>0</v>
      </c>
      <c r="H1711" s="86"/>
      <c r="I1711" s="86">
        <v>0</v>
      </c>
      <c r="J1711" s="87">
        <f t="shared" si="62"/>
        <v>0</v>
      </c>
      <c r="K1711" s="87">
        <f t="shared" si="63"/>
        <v>0</v>
      </c>
      <c r="L1711" s="85"/>
      <c r="M1711" s="85"/>
      <c r="N1711" s="85"/>
      <c r="O1711" s="109"/>
      <c r="P1711" s="88" t="str">
        <f>IF(D:D&gt;800000000,_xlfn.XLOOKUP(B:B,DROPLIST!G:G,DROPLIST!H:H)&amp;RIGHT(C1711,3)&amp;"-"&amp;RIGHT(D1711,5),_xlfn.XLOOKUP(B:B,DROPLIST!G:G,DROPLIST!H:H)&amp;RIGHT(C1711,3)&amp;"-"&amp;_xlfn.XLOOKUP(D:D,Tabela2[SAP Code],Tabela2[Coluna1]))</f>
        <v>-</v>
      </c>
      <c r="Q1711" s="88" t="e">
        <f>_xlfn.XLOOKUP(B:B,DROPLIST!G:G,DROPLIST!H:H) &amp; RIGHT(C1711,3) &amp; "-" &amp; RIGHT(D1711,5) &amp; "-" &amp; IFERROR(LEFT(#REF!, FIND(" ",#REF!)-1),#REF!) &amp; "-" &amp; _xlfn.XLOOKUP(L:L,DROPLIST!D:D,DROPLIST!E:E)</f>
        <v>#REF!</v>
      </c>
      <c r="R1711" s="88" t="str">
        <f>IF(N:N&lt;&gt;"APROVADO","N/A",IF(IFERROR(_xlfn.XLOOKUP(P:P,PROJETOS!A:A,PROJETOS!A:A),"INSERIR ID DE PROJETO")="INSERIR ID DE PROJETO","INSERIR ID DE PROJETO","PROJETO INSERIDO"))</f>
        <v>N/A</v>
      </c>
    </row>
    <row r="1712" spans="1:18" ht="20.100000000000001" customHeight="1" thickTop="1" thickBot="1" x14ac:dyDescent="0.3">
      <c r="A1712" s="109"/>
      <c r="B1712" s="84"/>
      <c r="C1712" s="84"/>
      <c r="D1712" s="115"/>
      <c r="E1712" s="132" cm="1">
        <f t="array" ref="E1712">_xlfn.XLOOKUP(D1712,Tabela2[[#All],[SAP Code]],Tabela2[[#All],[Supplier Name]])</f>
        <v>0</v>
      </c>
      <c r="F1712" s="85"/>
      <c r="G1712" s="120">
        <v>0</v>
      </c>
      <c r="H1712" s="86"/>
      <c r="I1712" s="86">
        <v>0</v>
      </c>
      <c r="J1712" s="87">
        <f t="shared" si="62"/>
        <v>0</v>
      </c>
      <c r="K1712" s="87">
        <f t="shared" si="63"/>
        <v>0</v>
      </c>
      <c r="L1712" s="85"/>
      <c r="M1712" s="85"/>
      <c r="N1712" s="85"/>
      <c r="O1712" s="109"/>
      <c r="P1712" s="88" t="str">
        <f>IF(D:D&gt;800000000,_xlfn.XLOOKUP(B:B,DROPLIST!G:G,DROPLIST!H:H)&amp;RIGHT(C1712,3)&amp;"-"&amp;RIGHT(D1712,5),_xlfn.XLOOKUP(B:B,DROPLIST!G:G,DROPLIST!H:H)&amp;RIGHT(C1712,3)&amp;"-"&amp;_xlfn.XLOOKUP(D:D,Tabela2[SAP Code],Tabela2[Coluna1]))</f>
        <v>-</v>
      </c>
      <c r="Q1712" s="88" t="e">
        <f>_xlfn.XLOOKUP(B:B,DROPLIST!G:G,DROPLIST!H:H) &amp; RIGHT(C1712,3) &amp; "-" &amp; RIGHT(D1712,5) &amp; "-" &amp; IFERROR(LEFT(#REF!, FIND(" ",#REF!)-1),#REF!) &amp; "-" &amp; _xlfn.XLOOKUP(L:L,DROPLIST!D:D,DROPLIST!E:E)</f>
        <v>#REF!</v>
      </c>
      <c r="R1712" s="88" t="str">
        <f>IF(N:N&lt;&gt;"APROVADO","N/A",IF(IFERROR(_xlfn.XLOOKUP(P:P,PROJETOS!A:A,PROJETOS!A:A),"INSERIR ID DE PROJETO")="INSERIR ID DE PROJETO","INSERIR ID DE PROJETO","PROJETO INSERIDO"))</f>
        <v>N/A</v>
      </c>
    </row>
    <row r="1713" spans="1:18" ht="20.100000000000001" customHeight="1" thickTop="1" thickBot="1" x14ac:dyDescent="0.3">
      <c r="A1713" s="109"/>
      <c r="B1713" s="84"/>
      <c r="C1713" s="84"/>
      <c r="D1713" s="115"/>
      <c r="E1713" s="132" cm="1">
        <f t="array" ref="E1713">_xlfn.XLOOKUP(D1713,Tabela2[[#All],[SAP Code]],Tabela2[[#All],[Supplier Name]])</f>
        <v>0</v>
      </c>
      <c r="F1713" s="85"/>
      <c r="G1713" s="120">
        <v>0</v>
      </c>
      <c r="H1713" s="86"/>
      <c r="I1713" s="86">
        <v>0</v>
      </c>
      <c r="J1713" s="87">
        <f t="shared" si="62"/>
        <v>0</v>
      </c>
      <c r="K1713" s="87">
        <f t="shared" si="63"/>
        <v>0</v>
      </c>
      <c r="L1713" s="85"/>
      <c r="M1713" s="85"/>
      <c r="N1713" s="85"/>
      <c r="O1713" s="109"/>
      <c r="P1713" s="88" t="str">
        <f>IF(D:D&gt;800000000,_xlfn.XLOOKUP(B:B,DROPLIST!G:G,DROPLIST!H:H)&amp;RIGHT(C1713,3)&amp;"-"&amp;RIGHT(D1713,5),_xlfn.XLOOKUP(B:B,DROPLIST!G:G,DROPLIST!H:H)&amp;RIGHT(C1713,3)&amp;"-"&amp;_xlfn.XLOOKUP(D:D,Tabela2[SAP Code],Tabela2[Coluna1]))</f>
        <v>-</v>
      </c>
      <c r="Q1713" s="88" t="e">
        <f>_xlfn.XLOOKUP(B:B,DROPLIST!G:G,DROPLIST!H:H) &amp; RIGHT(C1713,3) &amp; "-" &amp; RIGHT(D1713,5) &amp; "-" &amp; IFERROR(LEFT(#REF!, FIND(" ",#REF!)-1),#REF!) &amp; "-" &amp; _xlfn.XLOOKUP(L:L,DROPLIST!D:D,DROPLIST!E:E)</f>
        <v>#REF!</v>
      </c>
      <c r="R1713" s="88" t="str">
        <f>IF(N:N&lt;&gt;"APROVADO","N/A",IF(IFERROR(_xlfn.XLOOKUP(P:P,PROJETOS!A:A,PROJETOS!A:A),"INSERIR ID DE PROJETO")="INSERIR ID DE PROJETO","INSERIR ID DE PROJETO","PROJETO INSERIDO"))</f>
        <v>N/A</v>
      </c>
    </row>
    <row r="1714" spans="1:18" ht="20.100000000000001" customHeight="1" thickTop="1" thickBot="1" x14ac:dyDescent="0.3">
      <c r="A1714" s="109"/>
      <c r="B1714" s="84"/>
      <c r="C1714" s="84"/>
      <c r="D1714" s="115"/>
      <c r="E1714" s="132" cm="1">
        <f t="array" ref="E1714">_xlfn.XLOOKUP(D1714,Tabela2[[#All],[SAP Code]],Tabela2[[#All],[Supplier Name]])</f>
        <v>0</v>
      </c>
      <c r="F1714" s="85"/>
      <c r="G1714" s="120">
        <v>0</v>
      </c>
      <c r="H1714" s="86"/>
      <c r="I1714" s="86">
        <v>0</v>
      </c>
      <c r="J1714" s="87">
        <f t="shared" si="62"/>
        <v>0</v>
      </c>
      <c r="K1714" s="87">
        <f t="shared" si="63"/>
        <v>0</v>
      </c>
      <c r="L1714" s="85"/>
      <c r="M1714" s="85"/>
      <c r="N1714" s="85"/>
      <c r="O1714" s="109"/>
      <c r="P1714" s="88" t="str">
        <f>IF(D:D&gt;800000000,_xlfn.XLOOKUP(B:B,DROPLIST!G:G,DROPLIST!H:H)&amp;RIGHT(C1714,3)&amp;"-"&amp;RIGHT(D1714,5),_xlfn.XLOOKUP(B:B,DROPLIST!G:G,DROPLIST!H:H)&amp;RIGHT(C1714,3)&amp;"-"&amp;_xlfn.XLOOKUP(D:D,Tabela2[SAP Code],Tabela2[Coluna1]))</f>
        <v>-</v>
      </c>
      <c r="Q1714" s="88" t="e">
        <f>_xlfn.XLOOKUP(B:B,DROPLIST!G:G,DROPLIST!H:H) &amp; RIGHT(C1714,3) &amp; "-" &amp; RIGHT(D1714,5) &amp; "-" &amp; IFERROR(LEFT(#REF!, FIND(" ",#REF!)-1),#REF!) &amp; "-" &amp; _xlfn.XLOOKUP(L:L,DROPLIST!D:D,DROPLIST!E:E)</f>
        <v>#REF!</v>
      </c>
      <c r="R1714" s="88" t="str">
        <f>IF(N:N&lt;&gt;"APROVADO","N/A",IF(IFERROR(_xlfn.XLOOKUP(P:P,PROJETOS!A:A,PROJETOS!A:A),"INSERIR ID DE PROJETO")="INSERIR ID DE PROJETO","INSERIR ID DE PROJETO","PROJETO INSERIDO"))</f>
        <v>N/A</v>
      </c>
    </row>
    <row r="1715" spans="1:18" ht="20.100000000000001" customHeight="1" thickTop="1" thickBot="1" x14ac:dyDescent="0.3">
      <c r="A1715" s="109"/>
      <c r="B1715" s="84"/>
      <c r="C1715" s="84"/>
      <c r="D1715" s="115"/>
      <c r="E1715" s="132" cm="1">
        <f t="array" ref="E1715">_xlfn.XLOOKUP(D1715,Tabela2[[#All],[SAP Code]],Tabela2[[#All],[Supplier Name]])</f>
        <v>0</v>
      </c>
      <c r="F1715" s="85"/>
      <c r="G1715" s="120">
        <v>0</v>
      </c>
      <c r="H1715" s="86"/>
      <c r="I1715" s="86">
        <v>0</v>
      </c>
      <c r="J1715" s="87">
        <f t="shared" si="62"/>
        <v>0</v>
      </c>
      <c r="K1715" s="87">
        <f t="shared" si="63"/>
        <v>0</v>
      </c>
      <c r="L1715" s="85"/>
      <c r="M1715" s="85"/>
      <c r="N1715" s="85"/>
      <c r="O1715" s="109"/>
      <c r="P1715" s="88" t="str">
        <f>IF(D:D&gt;800000000,_xlfn.XLOOKUP(B:B,DROPLIST!G:G,DROPLIST!H:H)&amp;RIGHT(C1715,3)&amp;"-"&amp;RIGHT(D1715,5),_xlfn.XLOOKUP(B:B,DROPLIST!G:G,DROPLIST!H:H)&amp;RIGHT(C1715,3)&amp;"-"&amp;_xlfn.XLOOKUP(D:D,Tabela2[SAP Code],Tabela2[Coluna1]))</f>
        <v>-</v>
      </c>
      <c r="Q1715" s="88" t="e">
        <f>_xlfn.XLOOKUP(B:B,DROPLIST!G:G,DROPLIST!H:H) &amp; RIGHT(C1715,3) &amp; "-" &amp; RIGHT(D1715,5) &amp; "-" &amp; IFERROR(LEFT(#REF!, FIND(" ",#REF!)-1),#REF!) &amp; "-" &amp; _xlfn.XLOOKUP(L:L,DROPLIST!D:D,DROPLIST!E:E)</f>
        <v>#REF!</v>
      </c>
      <c r="R1715" s="88" t="str">
        <f>IF(N:N&lt;&gt;"APROVADO","N/A",IF(IFERROR(_xlfn.XLOOKUP(P:P,PROJETOS!A:A,PROJETOS!A:A),"INSERIR ID DE PROJETO")="INSERIR ID DE PROJETO","INSERIR ID DE PROJETO","PROJETO INSERIDO"))</f>
        <v>N/A</v>
      </c>
    </row>
    <row r="1716" spans="1:18" ht="20.100000000000001" customHeight="1" thickTop="1" thickBot="1" x14ac:dyDescent="0.3">
      <c r="A1716" s="109"/>
      <c r="B1716" s="84"/>
      <c r="C1716" s="84"/>
      <c r="D1716" s="115"/>
      <c r="E1716" s="132" cm="1">
        <f t="array" ref="E1716">_xlfn.XLOOKUP(D1716,Tabela2[[#All],[SAP Code]],Tabela2[[#All],[Supplier Name]])</f>
        <v>0</v>
      </c>
      <c r="F1716" s="85"/>
      <c r="G1716" s="120">
        <v>0</v>
      </c>
      <c r="H1716" s="86"/>
      <c r="I1716" s="86">
        <v>0</v>
      </c>
      <c r="J1716" s="87">
        <f t="shared" si="62"/>
        <v>0</v>
      </c>
      <c r="K1716" s="87">
        <f t="shared" si="63"/>
        <v>0</v>
      </c>
      <c r="L1716" s="85"/>
      <c r="M1716" s="85"/>
      <c r="N1716" s="85"/>
      <c r="O1716" s="109"/>
      <c r="P1716" s="88" t="str">
        <f>IF(D:D&gt;800000000,_xlfn.XLOOKUP(B:B,DROPLIST!G:G,DROPLIST!H:H)&amp;RIGHT(C1716,3)&amp;"-"&amp;RIGHT(D1716,5),_xlfn.XLOOKUP(B:B,DROPLIST!G:G,DROPLIST!H:H)&amp;RIGHT(C1716,3)&amp;"-"&amp;_xlfn.XLOOKUP(D:D,Tabela2[SAP Code],Tabela2[Coluna1]))</f>
        <v>-</v>
      </c>
      <c r="Q1716" s="88" t="e">
        <f>_xlfn.XLOOKUP(B:B,DROPLIST!G:G,DROPLIST!H:H) &amp; RIGHT(C1716,3) &amp; "-" &amp; RIGHT(D1716,5) &amp; "-" &amp; IFERROR(LEFT(#REF!, FIND(" ",#REF!)-1),#REF!) &amp; "-" &amp; _xlfn.XLOOKUP(L:L,DROPLIST!D:D,DROPLIST!E:E)</f>
        <v>#REF!</v>
      </c>
      <c r="R1716" s="88" t="str">
        <f>IF(N:N&lt;&gt;"APROVADO","N/A",IF(IFERROR(_xlfn.XLOOKUP(P:P,PROJETOS!A:A,PROJETOS!A:A),"INSERIR ID DE PROJETO")="INSERIR ID DE PROJETO","INSERIR ID DE PROJETO","PROJETO INSERIDO"))</f>
        <v>N/A</v>
      </c>
    </row>
    <row r="1717" spans="1:18" ht="20.100000000000001" customHeight="1" thickTop="1" thickBot="1" x14ac:dyDescent="0.3">
      <c r="A1717" s="109"/>
      <c r="B1717" s="84"/>
      <c r="C1717" s="84"/>
      <c r="D1717" s="115"/>
      <c r="E1717" s="132" cm="1">
        <f t="array" ref="E1717">_xlfn.XLOOKUP(D1717,Tabela2[[#All],[SAP Code]],Tabela2[[#All],[Supplier Name]])</f>
        <v>0</v>
      </c>
      <c r="F1717" s="85"/>
      <c r="G1717" s="120">
        <v>0</v>
      </c>
      <c r="H1717" s="86"/>
      <c r="I1717" s="86">
        <v>0</v>
      </c>
      <c r="J1717" s="87">
        <f t="shared" si="62"/>
        <v>0</v>
      </c>
      <c r="K1717" s="87">
        <f t="shared" si="63"/>
        <v>0</v>
      </c>
      <c r="L1717" s="85"/>
      <c r="M1717" s="85"/>
      <c r="N1717" s="85"/>
      <c r="O1717" s="109"/>
      <c r="P1717" s="88" t="str">
        <f>IF(D:D&gt;800000000,_xlfn.XLOOKUP(B:B,DROPLIST!G:G,DROPLIST!H:H)&amp;RIGHT(C1717,3)&amp;"-"&amp;RIGHT(D1717,5),_xlfn.XLOOKUP(B:B,DROPLIST!G:G,DROPLIST!H:H)&amp;RIGHT(C1717,3)&amp;"-"&amp;_xlfn.XLOOKUP(D:D,Tabela2[SAP Code],Tabela2[Coluna1]))</f>
        <v>-</v>
      </c>
      <c r="Q1717" s="88" t="e">
        <f>_xlfn.XLOOKUP(B:B,DROPLIST!G:G,DROPLIST!H:H) &amp; RIGHT(C1717,3) &amp; "-" &amp; RIGHT(D1717,5) &amp; "-" &amp; IFERROR(LEFT(#REF!, FIND(" ",#REF!)-1),#REF!) &amp; "-" &amp; _xlfn.XLOOKUP(L:L,DROPLIST!D:D,DROPLIST!E:E)</f>
        <v>#REF!</v>
      </c>
      <c r="R1717" s="88" t="str">
        <f>IF(N:N&lt;&gt;"APROVADO","N/A",IF(IFERROR(_xlfn.XLOOKUP(P:P,PROJETOS!A:A,PROJETOS!A:A),"INSERIR ID DE PROJETO")="INSERIR ID DE PROJETO","INSERIR ID DE PROJETO","PROJETO INSERIDO"))</f>
        <v>N/A</v>
      </c>
    </row>
    <row r="1718" spans="1:18" ht="20.100000000000001" customHeight="1" thickTop="1" thickBot="1" x14ac:dyDescent="0.3">
      <c r="A1718" s="109"/>
      <c r="B1718" s="84"/>
      <c r="C1718" s="84"/>
      <c r="D1718" s="115"/>
      <c r="E1718" s="132" cm="1">
        <f t="array" ref="E1718">_xlfn.XLOOKUP(D1718,Tabela2[[#All],[SAP Code]],Tabela2[[#All],[Supplier Name]])</f>
        <v>0</v>
      </c>
      <c r="F1718" s="85"/>
      <c r="G1718" s="120">
        <v>0</v>
      </c>
      <c r="H1718" s="86"/>
      <c r="I1718" s="86">
        <v>0</v>
      </c>
      <c r="J1718" s="87">
        <f t="shared" si="62"/>
        <v>0</v>
      </c>
      <c r="K1718" s="87">
        <f t="shared" si="63"/>
        <v>0</v>
      </c>
      <c r="L1718" s="85"/>
      <c r="M1718" s="85"/>
      <c r="N1718" s="85"/>
      <c r="O1718" s="109"/>
      <c r="P1718" s="88" t="str">
        <f>IF(D:D&gt;800000000,_xlfn.XLOOKUP(B:B,DROPLIST!G:G,DROPLIST!H:H)&amp;RIGHT(C1718,3)&amp;"-"&amp;RIGHT(D1718,5),_xlfn.XLOOKUP(B:B,DROPLIST!G:G,DROPLIST!H:H)&amp;RIGHT(C1718,3)&amp;"-"&amp;_xlfn.XLOOKUP(D:D,Tabela2[SAP Code],Tabela2[Coluna1]))</f>
        <v>-</v>
      </c>
      <c r="Q1718" s="88" t="e">
        <f>_xlfn.XLOOKUP(B:B,DROPLIST!G:G,DROPLIST!H:H) &amp; RIGHT(C1718,3) &amp; "-" &amp; RIGHT(D1718,5) &amp; "-" &amp; IFERROR(LEFT(#REF!, FIND(" ",#REF!)-1),#REF!) &amp; "-" &amp; _xlfn.XLOOKUP(L:L,DROPLIST!D:D,DROPLIST!E:E)</f>
        <v>#REF!</v>
      </c>
      <c r="R1718" s="88" t="str">
        <f>IF(N:N&lt;&gt;"APROVADO","N/A",IF(IFERROR(_xlfn.XLOOKUP(P:P,PROJETOS!A:A,PROJETOS!A:A),"INSERIR ID DE PROJETO")="INSERIR ID DE PROJETO","INSERIR ID DE PROJETO","PROJETO INSERIDO"))</f>
        <v>N/A</v>
      </c>
    </row>
    <row r="1719" spans="1:18" ht="20.100000000000001" customHeight="1" thickTop="1" thickBot="1" x14ac:dyDescent="0.3">
      <c r="A1719" s="109"/>
      <c r="B1719" s="84"/>
      <c r="C1719" s="84"/>
      <c r="D1719" s="115"/>
      <c r="E1719" s="132" cm="1">
        <f t="array" ref="E1719">_xlfn.XLOOKUP(D1719,Tabela2[[#All],[SAP Code]],Tabela2[[#All],[Supplier Name]])</f>
        <v>0</v>
      </c>
      <c r="F1719" s="85"/>
      <c r="G1719" s="120">
        <v>0</v>
      </c>
      <c r="H1719" s="86"/>
      <c r="I1719" s="86">
        <v>0</v>
      </c>
      <c r="J1719" s="87">
        <f t="shared" si="62"/>
        <v>0</v>
      </c>
      <c r="K1719" s="87">
        <f t="shared" si="63"/>
        <v>0</v>
      </c>
      <c r="L1719" s="85"/>
      <c r="M1719" s="85"/>
      <c r="N1719" s="85"/>
      <c r="O1719" s="109"/>
      <c r="P1719" s="88" t="str">
        <f>IF(D:D&gt;800000000,_xlfn.XLOOKUP(B:B,DROPLIST!G:G,DROPLIST!H:H)&amp;RIGHT(C1719,3)&amp;"-"&amp;RIGHT(D1719,5),_xlfn.XLOOKUP(B:B,DROPLIST!G:G,DROPLIST!H:H)&amp;RIGHT(C1719,3)&amp;"-"&amp;_xlfn.XLOOKUP(D:D,Tabela2[SAP Code],Tabela2[Coluna1]))</f>
        <v>-</v>
      </c>
      <c r="Q1719" s="88" t="e">
        <f>_xlfn.XLOOKUP(B:B,DROPLIST!G:G,DROPLIST!H:H) &amp; RIGHT(C1719,3) &amp; "-" &amp; RIGHT(D1719,5) &amp; "-" &amp; IFERROR(LEFT(#REF!, FIND(" ",#REF!)-1),#REF!) &amp; "-" &amp; _xlfn.XLOOKUP(L:L,DROPLIST!D:D,DROPLIST!E:E)</f>
        <v>#REF!</v>
      </c>
      <c r="R1719" s="88" t="str">
        <f>IF(N:N&lt;&gt;"APROVADO","N/A",IF(IFERROR(_xlfn.XLOOKUP(P:P,PROJETOS!A:A,PROJETOS!A:A),"INSERIR ID DE PROJETO")="INSERIR ID DE PROJETO","INSERIR ID DE PROJETO","PROJETO INSERIDO"))</f>
        <v>N/A</v>
      </c>
    </row>
    <row r="1720" spans="1:18" ht="20.100000000000001" customHeight="1" thickTop="1" thickBot="1" x14ac:dyDescent="0.3">
      <c r="A1720" s="109"/>
      <c r="B1720" s="84"/>
      <c r="C1720" s="84"/>
      <c r="D1720" s="115"/>
      <c r="E1720" s="132" cm="1">
        <f t="array" ref="E1720">_xlfn.XLOOKUP(D1720,Tabela2[[#All],[SAP Code]],Tabela2[[#All],[Supplier Name]])</f>
        <v>0</v>
      </c>
      <c r="F1720" s="85"/>
      <c r="G1720" s="120">
        <v>0</v>
      </c>
      <c r="H1720" s="86"/>
      <c r="I1720" s="86">
        <v>0</v>
      </c>
      <c r="J1720" s="87">
        <f t="shared" si="62"/>
        <v>0</v>
      </c>
      <c r="K1720" s="87">
        <f t="shared" si="63"/>
        <v>0</v>
      </c>
      <c r="L1720" s="85"/>
      <c r="M1720" s="85"/>
      <c r="N1720" s="85"/>
      <c r="O1720" s="109"/>
      <c r="P1720" s="88" t="str">
        <f>IF(D:D&gt;800000000,_xlfn.XLOOKUP(B:B,DROPLIST!G:G,DROPLIST!H:H)&amp;RIGHT(C1720,3)&amp;"-"&amp;RIGHT(D1720,5),_xlfn.XLOOKUP(B:B,DROPLIST!G:G,DROPLIST!H:H)&amp;RIGHT(C1720,3)&amp;"-"&amp;_xlfn.XLOOKUP(D:D,Tabela2[SAP Code],Tabela2[Coluna1]))</f>
        <v>-</v>
      </c>
      <c r="Q1720" s="88" t="e">
        <f>_xlfn.XLOOKUP(B:B,DROPLIST!G:G,DROPLIST!H:H) &amp; RIGHT(C1720,3) &amp; "-" &amp; RIGHT(D1720,5) &amp; "-" &amp; IFERROR(LEFT(#REF!, FIND(" ",#REF!)-1),#REF!) &amp; "-" &amp; _xlfn.XLOOKUP(L:L,DROPLIST!D:D,DROPLIST!E:E)</f>
        <v>#REF!</v>
      </c>
      <c r="R1720" s="88" t="str">
        <f>IF(N:N&lt;&gt;"APROVADO","N/A",IF(IFERROR(_xlfn.XLOOKUP(P:P,PROJETOS!A:A,PROJETOS!A:A),"INSERIR ID DE PROJETO")="INSERIR ID DE PROJETO","INSERIR ID DE PROJETO","PROJETO INSERIDO"))</f>
        <v>N/A</v>
      </c>
    </row>
    <row r="1721" spans="1:18" ht="20.100000000000001" customHeight="1" thickTop="1" thickBot="1" x14ac:dyDescent="0.3">
      <c r="A1721" s="109"/>
      <c r="B1721" s="84"/>
      <c r="C1721" s="84"/>
      <c r="D1721" s="115"/>
      <c r="E1721" s="132" cm="1">
        <f t="array" ref="E1721">_xlfn.XLOOKUP(D1721,Tabela2[[#All],[SAP Code]],Tabela2[[#All],[Supplier Name]])</f>
        <v>0</v>
      </c>
      <c r="F1721" s="85"/>
      <c r="G1721" s="120">
        <v>0</v>
      </c>
      <c r="H1721" s="86"/>
      <c r="I1721" s="86">
        <v>0</v>
      </c>
      <c r="J1721" s="87">
        <f t="shared" si="62"/>
        <v>0</v>
      </c>
      <c r="K1721" s="87">
        <f t="shared" si="63"/>
        <v>0</v>
      </c>
      <c r="L1721" s="85"/>
      <c r="M1721" s="85"/>
      <c r="N1721" s="85"/>
      <c r="O1721" s="109"/>
      <c r="P1721" s="88" t="str">
        <f>IF(D:D&gt;800000000,_xlfn.XLOOKUP(B:B,DROPLIST!G:G,DROPLIST!H:H)&amp;RIGHT(C1721,3)&amp;"-"&amp;RIGHT(D1721,5),_xlfn.XLOOKUP(B:B,DROPLIST!G:G,DROPLIST!H:H)&amp;RIGHT(C1721,3)&amp;"-"&amp;_xlfn.XLOOKUP(D:D,Tabela2[SAP Code],Tabela2[Coluna1]))</f>
        <v>-</v>
      </c>
      <c r="Q1721" s="88" t="e">
        <f>_xlfn.XLOOKUP(B:B,DROPLIST!G:G,DROPLIST!H:H) &amp; RIGHT(C1721,3) &amp; "-" &amp; RIGHT(D1721,5) &amp; "-" &amp; IFERROR(LEFT(#REF!, FIND(" ",#REF!)-1),#REF!) &amp; "-" &amp; _xlfn.XLOOKUP(L:L,DROPLIST!D:D,DROPLIST!E:E)</f>
        <v>#REF!</v>
      </c>
      <c r="R1721" s="88" t="str">
        <f>IF(N:N&lt;&gt;"APROVADO","N/A",IF(IFERROR(_xlfn.XLOOKUP(P:P,PROJETOS!A:A,PROJETOS!A:A),"INSERIR ID DE PROJETO")="INSERIR ID DE PROJETO","INSERIR ID DE PROJETO","PROJETO INSERIDO"))</f>
        <v>N/A</v>
      </c>
    </row>
    <row r="1722" spans="1:18" ht="20.100000000000001" customHeight="1" thickTop="1" thickBot="1" x14ac:dyDescent="0.3">
      <c r="A1722" s="109"/>
      <c r="B1722" s="84"/>
      <c r="C1722" s="84"/>
      <c r="D1722" s="115"/>
      <c r="E1722" s="132" cm="1">
        <f t="array" ref="E1722">_xlfn.XLOOKUP(D1722,Tabela2[[#All],[SAP Code]],Tabela2[[#All],[Supplier Name]])</f>
        <v>0</v>
      </c>
      <c r="F1722" s="85"/>
      <c r="G1722" s="120">
        <v>0</v>
      </c>
      <c r="H1722" s="86"/>
      <c r="I1722" s="86">
        <v>0</v>
      </c>
      <c r="J1722" s="87">
        <f t="shared" si="62"/>
        <v>0</v>
      </c>
      <c r="K1722" s="87">
        <f t="shared" si="63"/>
        <v>0</v>
      </c>
      <c r="L1722" s="85"/>
      <c r="M1722" s="85"/>
      <c r="N1722" s="85"/>
      <c r="O1722" s="109"/>
      <c r="P1722" s="88" t="str">
        <f>IF(D:D&gt;800000000,_xlfn.XLOOKUP(B:B,DROPLIST!G:G,DROPLIST!H:H)&amp;RIGHT(C1722,3)&amp;"-"&amp;RIGHT(D1722,5),_xlfn.XLOOKUP(B:B,DROPLIST!G:G,DROPLIST!H:H)&amp;RIGHT(C1722,3)&amp;"-"&amp;_xlfn.XLOOKUP(D:D,Tabela2[SAP Code],Tabela2[Coluna1]))</f>
        <v>-</v>
      </c>
      <c r="Q1722" s="88" t="e">
        <f>_xlfn.XLOOKUP(B:B,DROPLIST!G:G,DROPLIST!H:H) &amp; RIGHT(C1722,3) &amp; "-" &amp; RIGHT(D1722,5) &amp; "-" &amp; IFERROR(LEFT(#REF!, FIND(" ",#REF!)-1),#REF!) &amp; "-" &amp; _xlfn.XLOOKUP(L:L,DROPLIST!D:D,DROPLIST!E:E)</f>
        <v>#REF!</v>
      </c>
      <c r="R1722" s="88" t="str">
        <f>IF(N:N&lt;&gt;"APROVADO","N/A",IF(IFERROR(_xlfn.XLOOKUP(P:P,PROJETOS!A:A,PROJETOS!A:A),"INSERIR ID DE PROJETO")="INSERIR ID DE PROJETO","INSERIR ID DE PROJETO","PROJETO INSERIDO"))</f>
        <v>N/A</v>
      </c>
    </row>
    <row r="1723" spans="1:18" ht="20.100000000000001" customHeight="1" thickTop="1" thickBot="1" x14ac:dyDescent="0.3">
      <c r="A1723" s="109"/>
      <c r="B1723" s="84"/>
      <c r="C1723" s="84"/>
      <c r="D1723" s="115"/>
      <c r="E1723" s="132" cm="1">
        <f t="array" ref="E1723">_xlfn.XLOOKUP(D1723,Tabela2[[#All],[SAP Code]],Tabela2[[#All],[Supplier Name]])</f>
        <v>0</v>
      </c>
      <c r="F1723" s="85"/>
      <c r="G1723" s="120">
        <v>0</v>
      </c>
      <c r="H1723" s="86"/>
      <c r="I1723" s="86">
        <v>0</v>
      </c>
      <c r="J1723" s="87">
        <f t="shared" si="62"/>
        <v>0</v>
      </c>
      <c r="K1723" s="87">
        <f t="shared" si="63"/>
        <v>0</v>
      </c>
      <c r="L1723" s="85"/>
      <c r="M1723" s="85"/>
      <c r="N1723" s="85"/>
      <c r="O1723" s="109"/>
      <c r="P1723" s="88" t="str">
        <f>IF(D:D&gt;800000000,_xlfn.XLOOKUP(B:B,DROPLIST!G:G,DROPLIST!H:H)&amp;RIGHT(C1723,3)&amp;"-"&amp;RIGHT(D1723,5),_xlfn.XLOOKUP(B:B,DROPLIST!G:G,DROPLIST!H:H)&amp;RIGHT(C1723,3)&amp;"-"&amp;_xlfn.XLOOKUP(D:D,Tabela2[SAP Code],Tabela2[Coluna1]))</f>
        <v>-</v>
      </c>
      <c r="Q1723" s="88" t="e">
        <f>_xlfn.XLOOKUP(B:B,DROPLIST!G:G,DROPLIST!H:H) &amp; RIGHT(C1723,3) &amp; "-" &amp; RIGHT(D1723,5) &amp; "-" &amp; IFERROR(LEFT(#REF!, FIND(" ",#REF!)-1),#REF!) &amp; "-" &amp; _xlfn.XLOOKUP(L:L,DROPLIST!D:D,DROPLIST!E:E)</f>
        <v>#REF!</v>
      </c>
      <c r="R1723" s="88" t="str">
        <f>IF(N:N&lt;&gt;"APROVADO","N/A",IF(IFERROR(_xlfn.XLOOKUP(P:P,PROJETOS!A:A,PROJETOS!A:A),"INSERIR ID DE PROJETO")="INSERIR ID DE PROJETO","INSERIR ID DE PROJETO","PROJETO INSERIDO"))</f>
        <v>N/A</v>
      </c>
    </row>
    <row r="1724" spans="1:18" ht="20.100000000000001" customHeight="1" thickTop="1" thickBot="1" x14ac:dyDescent="0.3">
      <c r="A1724" s="109"/>
      <c r="B1724" s="84"/>
      <c r="C1724" s="84"/>
      <c r="D1724" s="115"/>
      <c r="E1724" s="132" cm="1">
        <f t="array" ref="E1724">_xlfn.XLOOKUP(D1724,Tabela2[[#All],[SAP Code]],Tabela2[[#All],[Supplier Name]])</f>
        <v>0</v>
      </c>
      <c r="F1724" s="85"/>
      <c r="G1724" s="120">
        <v>0</v>
      </c>
      <c r="H1724" s="86"/>
      <c r="I1724" s="86">
        <v>0</v>
      </c>
      <c r="J1724" s="87">
        <f t="shared" ref="J1724:J1787" si="64">H1724-I1724</f>
        <v>0</v>
      </c>
      <c r="K1724" s="87">
        <f t="shared" si="63"/>
        <v>0</v>
      </c>
      <c r="L1724" s="85"/>
      <c r="M1724" s="85"/>
      <c r="N1724" s="85"/>
      <c r="O1724" s="109"/>
      <c r="P1724" s="88" t="str">
        <f>IF(D:D&gt;800000000,_xlfn.XLOOKUP(B:B,DROPLIST!G:G,DROPLIST!H:H)&amp;RIGHT(C1724,3)&amp;"-"&amp;RIGHT(D1724,5),_xlfn.XLOOKUP(B:B,DROPLIST!G:G,DROPLIST!H:H)&amp;RIGHT(C1724,3)&amp;"-"&amp;_xlfn.XLOOKUP(D:D,Tabela2[SAP Code],Tabela2[Coluna1]))</f>
        <v>-</v>
      </c>
      <c r="Q1724" s="88" t="e">
        <f>_xlfn.XLOOKUP(B:B,DROPLIST!G:G,DROPLIST!H:H) &amp; RIGHT(C1724,3) &amp; "-" &amp; RIGHT(D1724,5) &amp; "-" &amp; IFERROR(LEFT(#REF!, FIND(" ",#REF!)-1),#REF!) &amp; "-" &amp; _xlfn.XLOOKUP(L:L,DROPLIST!D:D,DROPLIST!E:E)</f>
        <v>#REF!</v>
      </c>
      <c r="R1724" s="88" t="str">
        <f>IF(N:N&lt;&gt;"APROVADO","N/A",IF(IFERROR(_xlfn.XLOOKUP(P:P,PROJETOS!A:A,PROJETOS!A:A),"INSERIR ID DE PROJETO")="INSERIR ID DE PROJETO","INSERIR ID DE PROJETO","PROJETO INSERIDO"))</f>
        <v>N/A</v>
      </c>
    </row>
    <row r="1725" spans="1:18" ht="20.100000000000001" customHeight="1" thickTop="1" thickBot="1" x14ac:dyDescent="0.3">
      <c r="A1725" s="109"/>
      <c r="B1725" s="84"/>
      <c r="C1725" s="84"/>
      <c r="D1725" s="115"/>
      <c r="E1725" s="132" cm="1">
        <f t="array" ref="E1725">_xlfn.XLOOKUP(D1725,Tabela2[[#All],[SAP Code]],Tabela2[[#All],[Supplier Name]])</f>
        <v>0</v>
      </c>
      <c r="F1725" s="85"/>
      <c r="G1725" s="120">
        <v>0</v>
      </c>
      <c r="H1725" s="86"/>
      <c r="I1725" s="86">
        <v>0</v>
      </c>
      <c r="J1725" s="87">
        <f t="shared" si="64"/>
        <v>0</v>
      </c>
      <c r="K1725" s="87">
        <f t="shared" si="63"/>
        <v>0</v>
      </c>
      <c r="L1725" s="85"/>
      <c r="M1725" s="85"/>
      <c r="N1725" s="85"/>
      <c r="O1725" s="109"/>
      <c r="P1725" s="88" t="str">
        <f>IF(D:D&gt;800000000,_xlfn.XLOOKUP(B:B,DROPLIST!G:G,DROPLIST!H:H)&amp;RIGHT(C1725,3)&amp;"-"&amp;RIGHT(D1725,5),_xlfn.XLOOKUP(B:B,DROPLIST!G:G,DROPLIST!H:H)&amp;RIGHT(C1725,3)&amp;"-"&amp;_xlfn.XLOOKUP(D:D,Tabela2[SAP Code],Tabela2[Coluna1]))</f>
        <v>-</v>
      </c>
      <c r="Q1725" s="88" t="e">
        <f>_xlfn.XLOOKUP(B:B,DROPLIST!G:G,DROPLIST!H:H) &amp; RIGHT(C1725,3) &amp; "-" &amp; RIGHT(D1725,5) &amp; "-" &amp; IFERROR(LEFT(#REF!, FIND(" ",#REF!)-1),#REF!) &amp; "-" &amp; _xlfn.XLOOKUP(L:L,DROPLIST!D:D,DROPLIST!E:E)</f>
        <v>#REF!</v>
      </c>
      <c r="R1725" s="88" t="str">
        <f>IF(N:N&lt;&gt;"APROVADO","N/A",IF(IFERROR(_xlfn.XLOOKUP(P:P,PROJETOS!A:A,PROJETOS!A:A),"INSERIR ID DE PROJETO")="INSERIR ID DE PROJETO","INSERIR ID DE PROJETO","PROJETO INSERIDO"))</f>
        <v>N/A</v>
      </c>
    </row>
    <row r="1726" spans="1:18" ht="20.100000000000001" customHeight="1" thickTop="1" thickBot="1" x14ac:dyDescent="0.3">
      <c r="A1726" s="109"/>
      <c r="B1726" s="84"/>
      <c r="C1726" s="84"/>
      <c r="D1726" s="115"/>
      <c r="E1726" s="132" cm="1">
        <f t="array" ref="E1726">_xlfn.XLOOKUP(D1726,Tabela2[[#All],[SAP Code]],Tabela2[[#All],[Supplier Name]])</f>
        <v>0</v>
      </c>
      <c r="F1726" s="85"/>
      <c r="G1726" s="120">
        <v>0</v>
      </c>
      <c r="H1726" s="86"/>
      <c r="I1726" s="86">
        <v>0</v>
      </c>
      <c r="J1726" s="87">
        <f t="shared" si="64"/>
        <v>0</v>
      </c>
      <c r="K1726" s="87">
        <f t="shared" si="63"/>
        <v>0</v>
      </c>
      <c r="L1726" s="85"/>
      <c r="M1726" s="85"/>
      <c r="N1726" s="85"/>
      <c r="O1726" s="109"/>
      <c r="P1726" s="88" t="str">
        <f>IF(D:D&gt;800000000,_xlfn.XLOOKUP(B:B,DROPLIST!G:G,DROPLIST!H:H)&amp;RIGHT(C1726,3)&amp;"-"&amp;RIGHT(D1726,5),_xlfn.XLOOKUP(B:B,DROPLIST!G:G,DROPLIST!H:H)&amp;RIGHT(C1726,3)&amp;"-"&amp;_xlfn.XLOOKUP(D:D,Tabela2[SAP Code],Tabela2[Coluna1]))</f>
        <v>-</v>
      </c>
      <c r="Q1726" s="88" t="e">
        <f>_xlfn.XLOOKUP(B:B,DROPLIST!G:G,DROPLIST!H:H) &amp; RIGHT(C1726,3) &amp; "-" &amp; RIGHT(D1726,5) &amp; "-" &amp; IFERROR(LEFT(#REF!, FIND(" ",#REF!)-1),#REF!) &amp; "-" &amp; _xlfn.XLOOKUP(L:L,DROPLIST!D:D,DROPLIST!E:E)</f>
        <v>#REF!</v>
      </c>
      <c r="R1726" s="88" t="str">
        <f>IF(N:N&lt;&gt;"APROVADO","N/A",IF(IFERROR(_xlfn.XLOOKUP(P:P,PROJETOS!A:A,PROJETOS!A:A),"INSERIR ID DE PROJETO")="INSERIR ID DE PROJETO","INSERIR ID DE PROJETO","PROJETO INSERIDO"))</f>
        <v>N/A</v>
      </c>
    </row>
    <row r="1727" spans="1:18" ht="20.100000000000001" customHeight="1" thickTop="1" thickBot="1" x14ac:dyDescent="0.3">
      <c r="A1727" s="109"/>
      <c r="B1727" s="84"/>
      <c r="C1727" s="84"/>
      <c r="D1727" s="115"/>
      <c r="E1727" s="132" cm="1">
        <f t="array" ref="E1727">_xlfn.XLOOKUP(D1727,Tabela2[[#All],[SAP Code]],Tabela2[[#All],[Supplier Name]])</f>
        <v>0</v>
      </c>
      <c r="F1727" s="85"/>
      <c r="G1727" s="120">
        <v>0</v>
      </c>
      <c r="H1727" s="86"/>
      <c r="I1727" s="86">
        <v>0</v>
      </c>
      <c r="J1727" s="87">
        <f t="shared" si="64"/>
        <v>0</v>
      </c>
      <c r="K1727" s="87">
        <f t="shared" si="63"/>
        <v>0</v>
      </c>
      <c r="L1727" s="85"/>
      <c r="M1727" s="85"/>
      <c r="N1727" s="85"/>
      <c r="O1727" s="109"/>
      <c r="P1727" s="88" t="str">
        <f>IF(D:D&gt;800000000,_xlfn.XLOOKUP(B:B,DROPLIST!G:G,DROPLIST!H:H)&amp;RIGHT(C1727,3)&amp;"-"&amp;RIGHT(D1727,5),_xlfn.XLOOKUP(B:B,DROPLIST!G:G,DROPLIST!H:H)&amp;RIGHT(C1727,3)&amp;"-"&amp;_xlfn.XLOOKUP(D:D,Tabela2[SAP Code],Tabela2[Coluna1]))</f>
        <v>-</v>
      </c>
      <c r="Q1727" s="88" t="e">
        <f>_xlfn.XLOOKUP(B:B,DROPLIST!G:G,DROPLIST!H:H) &amp; RIGHT(C1727,3) &amp; "-" &amp; RIGHT(D1727,5) &amp; "-" &amp; IFERROR(LEFT(#REF!, FIND(" ",#REF!)-1),#REF!) &amp; "-" &amp; _xlfn.XLOOKUP(L:L,DROPLIST!D:D,DROPLIST!E:E)</f>
        <v>#REF!</v>
      </c>
      <c r="R1727" s="88" t="str">
        <f>IF(N:N&lt;&gt;"APROVADO","N/A",IF(IFERROR(_xlfn.XLOOKUP(P:P,PROJETOS!A:A,PROJETOS!A:A),"INSERIR ID DE PROJETO")="INSERIR ID DE PROJETO","INSERIR ID DE PROJETO","PROJETO INSERIDO"))</f>
        <v>N/A</v>
      </c>
    </row>
    <row r="1728" spans="1:18" ht="20.100000000000001" customHeight="1" thickTop="1" thickBot="1" x14ac:dyDescent="0.3">
      <c r="A1728" s="109"/>
      <c r="B1728" s="84"/>
      <c r="C1728" s="84"/>
      <c r="D1728" s="115"/>
      <c r="E1728" s="132" cm="1">
        <f t="array" ref="E1728">_xlfn.XLOOKUP(D1728,Tabela2[[#All],[SAP Code]],Tabela2[[#All],[Supplier Name]])</f>
        <v>0</v>
      </c>
      <c r="F1728" s="85"/>
      <c r="G1728" s="120">
        <v>0</v>
      </c>
      <c r="H1728" s="86"/>
      <c r="I1728" s="86">
        <v>0</v>
      </c>
      <c r="J1728" s="87">
        <f t="shared" si="64"/>
        <v>0</v>
      </c>
      <c r="K1728" s="87">
        <f t="shared" si="63"/>
        <v>0</v>
      </c>
      <c r="L1728" s="85"/>
      <c r="M1728" s="85"/>
      <c r="N1728" s="85"/>
      <c r="O1728" s="109"/>
      <c r="P1728" s="88" t="str">
        <f>IF(D:D&gt;800000000,_xlfn.XLOOKUP(B:B,DROPLIST!G:G,DROPLIST!H:H)&amp;RIGHT(C1728,3)&amp;"-"&amp;RIGHT(D1728,5),_xlfn.XLOOKUP(B:B,DROPLIST!G:G,DROPLIST!H:H)&amp;RIGHT(C1728,3)&amp;"-"&amp;_xlfn.XLOOKUP(D:D,Tabela2[SAP Code],Tabela2[Coluna1]))</f>
        <v>-</v>
      </c>
      <c r="Q1728" s="88" t="e">
        <f>_xlfn.XLOOKUP(B:B,DROPLIST!G:G,DROPLIST!H:H) &amp; RIGHT(C1728,3) &amp; "-" &amp; RIGHT(D1728,5) &amp; "-" &amp; IFERROR(LEFT(#REF!, FIND(" ",#REF!)-1),#REF!) &amp; "-" &amp; _xlfn.XLOOKUP(L:L,DROPLIST!D:D,DROPLIST!E:E)</f>
        <v>#REF!</v>
      </c>
      <c r="R1728" s="88" t="str">
        <f>IF(N:N&lt;&gt;"APROVADO","N/A",IF(IFERROR(_xlfn.XLOOKUP(P:P,PROJETOS!A:A,PROJETOS!A:A),"INSERIR ID DE PROJETO")="INSERIR ID DE PROJETO","INSERIR ID DE PROJETO","PROJETO INSERIDO"))</f>
        <v>N/A</v>
      </c>
    </row>
    <row r="1729" spans="1:18" ht="20.100000000000001" customHeight="1" thickTop="1" thickBot="1" x14ac:dyDescent="0.3">
      <c r="A1729" s="109"/>
      <c r="B1729" s="84"/>
      <c r="C1729" s="84"/>
      <c r="D1729" s="115"/>
      <c r="E1729" s="132" cm="1">
        <f t="array" ref="E1729">_xlfn.XLOOKUP(D1729,Tabela2[[#All],[SAP Code]],Tabela2[[#All],[Supplier Name]])</f>
        <v>0</v>
      </c>
      <c r="F1729" s="85"/>
      <c r="G1729" s="120">
        <v>0</v>
      </c>
      <c r="H1729" s="86"/>
      <c r="I1729" s="86">
        <v>0</v>
      </c>
      <c r="J1729" s="87">
        <f t="shared" si="64"/>
        <v>0</v>
      </c>
      <c r="K1729" s="87">
        <f t="shared" si="63"/>
        <v>0</v>
      </c>
      <c r="L1729" s="85"/>
      <c r="M1729" s="85"/>
      <c r="N1729" s="85"/>
      <c r="O1729" s="109"/>
      <c r="P1729" s="88" t="str">
        <f>IF(D:D&gt;800000000,_xlfn.XLOOKUP(B:B,DROPLIST!G:G,DROPLIST!H:H)&amp;RIGHT(C1729,3)&amp;"-"&amp;RIGHT(D1729,5),_xlfn.XLOOKUP(B:B,DROPLIST!G:G,DROPLIST!H:H)&amp;RIGHT(C1729,3)&amp;"-"&amp;_xlfn.XLOOKUP(D:D,Tabela2[SAP Code],Tabela2[Coluna1]))</f>
        <v>-</v>
      </c>
      <c r="Q1729" s="88" t="e">
        <f>_xlfn.XLOOKUP(B:B,DROPLIST!G:G,DROPLIST!H:H) &amp; RIGHT(C1729,3) &amp; "-" &amp; RIGHT(D1729,5) &amp; "-" &amp; IFERROR(LEFT(#REF!, FIND(" ",#REF!)-1),#REF!) &amp; "-" &amp; _xlfn.XLOOKUP(L:L,DROPLIST!D:D,DROPLIST!E:E)</f>
        <v>#REF!</v>
      </c>
      <c r="R1729" s="88" t="str">
        <f>IF(N:N&lt;&gt;"APROVADO","N/A",IF(IFERROR(_xlfn.XLOOKUP(P:P,PROJETOS!A:A,PROJETOS!A:A),"INSERIR ID DE PROJETO")="INSERIR ID DE PROJETO","INSERIR ID DE PROJETO","PROJETO INSERIDO"))</f>
        <v>N/A</v>
      </c>
    </row>
    <row r="1730" spans="1:18" ht="20.100000000000001" customHeight="1" thickTop="1" thickBot="1" x14ac:dyDescent="0.3">
      <c r="A1730" s="109"/>
      <c r="B1730" s="84"/>
      <c r="C1730" s="84"/>
      <c r="D1730" s="115"/>
      <c r="E1730" s="132" cm="1">
        <f t="array" ref="E1730">_xlfn.XLOOKUP(D1730,Tabela2[[#All],[SAP Code]],Tabela2[[#All],[Supplier Name]])</f>
        <v>0</v>
      </c>
      <c r="F1730" s="85"/>
      <c r="G1730" s="120">
        <v>0</v>
      </c>
      <c r="H1730" s="86"/>
      <c r="I1730" s="86">
        <v>0</v>
      </c>
      <c r="J1730" s="87">
        <f t="shared" si="64"/>
        <v>0</v>
      </c>
      <c r="K1730" s="87">
        <f t="shared" si="63"/>
        <v>0</v>
      </c>
      <c r="L1730" s="85"/>
      <c r="M1730" s="85"/>
      <c r="N1730" s="85"/>
      <c r="O1730" s="109"/>
      <c r="P1730" s="88" t="str">
        <f>IF(D:D&gt;800000000,_xlfn.XLOOKUP(B:B,DROPLIST!G:G,DROPLIST!H:H)&amp;RIGHT(C1730,3)&amp;"-"&amp;RIGHT(D1730,5),_xlfn.XLOOKUP(B:B,DROPLIST!G:G,DROPLIST!H:H)&amp;RIGHT(C1730,3)&amp;"-"&amp;_xlfn.XLOOKUP(D:D,Tabela2[SAP Code],Tabela2[Coluna1]))</f>
        <v>-</v>
      </c>
      <c r="Q1730" s="88" t="e">
        <f>_xlfn.XLOOKUP(B:B,DROPLIST!G:G,DROPLIST!H:H) &amp; RIGHT(C1730,3) &amp; "-" &amp; RIGHT(D1730,5) &amp; "-" &amp; IFERROR(LEFT(#REF!, FIND(" ",#REF!)-1),#REF!) &amp; "-" &amp; _xlfn.XLOOKUP(L:L,DROPLIST!D:D,DROPLIST!E:E)</f>
        <v>#REF!</v>
      </c>
      <c r="R1730" s="88" t="str">
        <f>IF(N:N&lt;&gt;"APROVADO","N/A",IF(IFERROR(_xlfn.XLOOKUP(P:P,PROJETOS!A:A,PROJETOS!A:A),"INSERIR ID DE PROJETO")="INSERIR ID DE PROJETO","INSERIR ID DE PROJETO","PROJETO INSERIDO"))</f>
        <v>N/A</v>
      </c>
    </row>
    <row r="1731" spans="1:18" ht="20.100000000000001" customHeight="1" thickTop="1" thickBot="1" x14ac:dyDescent="0.3">
      <c r="A1731" s="109"/>
      <c r="B1731" s="84"/>
      <c r="C1731" s="84"/>
      <c r="D1731" s="115"/>
      <c r="E1731" s="132" cm="1">
        <f t="array" ref="E1731">_xlfn.XLOOKUP(D1731,Tabela2[[#All],[SAP Code]],Tabela2[[#All],[Supplier Name]])</f>
        <v>0</v>
      </c>
      <c r="F1731" s="85"/>
      <c r="G1731" s="120">
        <v>0</v>
      </c>
      <c r="H1731" s="86"/>
      <c r="I1731" s="86">
        <v>0</v>
      </c>
      <c r="J1731" s="87">
        <f t="shared" si="64"/>
        <v>0</v>
      </c>
      <c r="K1731" s="87">
        <f t="shared" si="63"/>
        <v>0</v>
      </c>
      <c r="L1731" s="85"/>
      <c r="M1731" s="85"/>
      <c r="N1731" s="85"/>
      <c r="O1731" s="109"/>
      <c r="P1731" s="88" t="str">
        <f>IF(D:D&gt;800000000,_xlfn.XLOOKUP(B:B,DROPLIST!G:G,DROPLIST!H:H)&amp;RIGHT(C1731,3)&amp;"-"&amp;RIGHT(D1731,5),_xlfn.XLOOKUP(B:B,DROPLIST!G:G,DROPLIST!H:H)&amp;RIGHT(C1731,3)&amp;"-"&amp;_xlfn.XLOOKUP(D:D,Tabela2[SAP Code],Tabela2[Coluna1]))</f>
        <v>-</v>
      </c>
      <c r="Q1731" s="88" t="e">
        <f>_xlfn.XLOOKUP(B:B,DROPLIST!G:G,DROPLIST!H:H) &amp; RIGHT(C1731,3) &amp; "-" &amp; RIGHT(D1731,5) &amp; "-" &amp; IFERROR(LEFT(#REF!, FIND(" ",#REF!)-1),#REF!) &amp; "-" &amp; _xlfn.XLOOKUP(L:L,DROPLIST!D:D,DROPLIST!E:E)</f>
        <v>#REF!</v>
      </c>
      <c r="R1731" s="88" t="str">
        <f>IF(N:N&lt;&gt;"APROVADO","N/A",IF(IFERROR(_xlfn.XLOOKUP(P:P,PROJETOS!A:A,PROJETOS!A:A),"INSERIR ID DE PROJETO")="INSERIR ID DE PROJETO","INSERIR ID DE PROJETO","PROJETO INSERIDO"))</f>
        <v>N/A</v>
      </c>
    </row>
    <row r="1732" spans="1:18" ht="20.100000000000001" customHeight="1" thickTop="1" thickBot="1" x14ac:dyDescent="0.3">
      <c r="A1732" s="109"/>
      <c r="B1732" s="84"/>
      <c r="C1732" s="84"/>
      <c r="D1732" s="115"/>
      <c r="E1732" s="132" cm="1">
        <f t="array" ref="E1732">_xlfn.XLOOKUP(D1732,Tabela2[[#All],[SAP Code]],Tabela2[[#All],[Supplier Name]])</f>
        <v>0</v>
      </c>
      <c r="F1732" s="85"/>
      <c r="G1732" s="120">
        <v>0</v>
      </c>
      <c r="H1732" s="86"/>
      <c r="I1732" s="86">
        <v>0</v>
      </c>
      <c r="J1732" s="87">
        <f t="shared" si="64"/>
        <v>0</v>
      </c>
      <c r="K1732" s="87">
        <f t="shared" si="63"/>
        <v>0</v>
      </c>
      <c r="L1732" s="85"/>
      <c r="M1732" s="85"/>
      <c r="N1732" s="85"/>
      <c r="O1732" s="109"/>
      <c r="P1732" s="88" t="str">
        <f>IF(D:D&gt;800000000,_xlfn.XLOOKUP(B:B,DROPLIST!G:G,DROPLIST!H:H)&amp;RIGHT(C1732,3)&amp;"-"&amp;RIGHT(D1732,5),_xlfn.XLOOKUP(B:B,DROPLIST!G:G,DROPLIST!H:H)&amp;RIGHT(C1732,3)&amp;"-"&amp;_xlfn.XLOOKUP(D:D,Tabela2[SAP Code],Tabela2[Coluna1]))</f>
        <v>-</v>
      </c>
      <c r="Q1732" s="88" t="e">
        <f>_xlfn.XLOOKUP(B:B,DROPLIST!G:G,DROPLIST!H:H) &amp; RIGHT(C1732,3) &amp; "-" &amp; RIGHT(D1732,5) &amp; "-" &amp; IFERROR(LEFT(#REF!, FIND(" ",#REF!)-1),#REF!) &amp; "-" &amp; _xlfn.XLOOKUP(L:L,DROPLIST!D:D,DROPLIST!E:E)</f>
        <v>#REF!</v>
      </c>
      <c r="R1732" s="88" t="str">
        <f>IF(N:N&lt;&gt;"APROVADO","N/A",IF(IFERROR(_xlfn.XLOOKUP(P:P,PROJETOS!A:A,PROJETOS!A:A),"INSERIR ID DE PROJETO")="INSERIR ID DE PROJETO","INSERIR ID DE PROJETO","PROJETO INSERIDO"))</f>
        <v>N/A</v>
      </c>
    </row>
    <row r="1733" spans="1:18" ht="20.100000000000001" customHeight="1" thickTop="1" thickBot="1" x14ac:dyDescent="0.3">
      <c r="A1733" s="109"/>
      <c r="B1733" s="84"/>
      <c r="C1733" s="84"/>
      <c r="D1733" s="115"/>
      <c r="E1733" s="132" cm="1">
        <f t="array" ref="E1733">_xlfn.XLOOKUP(D1733,Tabela2[[#All],[SAP Code]],Tabela2[[#All],[Supplier Name]])</f>
        <v>0</v>
      </c>
      <c r="F1733" s="85"/>
      <c r="G1733" s="120">
        <v>0</v>
      </c>
      <c r="H1733" s="86"/>
      <c r="I1733" s="86">
        <v>0</v>
      </c>
      <c r="J1733" s="87">
        <f t="shared" si="64"/>
        <v>0</v>
      </c>
      <c r="K1733" s="87">
        <f t="shared" si="63"/>
        <v>0</v>
      </c>
      <c r="L1733" s="85"/>
      <c r="M1733" s="85"/>
      <c r="N1733" s="85"/>
      <c r="O1733" s="109"/>
      <c r="P1733" s="88" t="str">
        <f>IF(D:D&gt;800000000,_xlfn.XLOOKUP(B:B,DROPLIST!G:G,DROPLIST!H:H)&amp;RIGHT(C1733,3)&amp;"-"&amp;RIGHT(D1733,5),_xlfn.XLOOKUP(B:B,DROPLIST!G:G,DROPLIST!H:H)&amp;RIGHT(C1733,3)&amp;"-"&amp;_xlfn.XLOOKUP(D:D,Tabela2[SAP Code],Tabela2[Coluna1]))</f>
        <v>-</v>
      </c>
      <c r="Q1733" s="88" t="e">
        <f>_xlfn.XLOOKUP(B:B,DROPLIST!G:G,DROPLIST!H:H) &amp; RIGHT(C1733,3) &amp; "-" &amp; RIGHT(D1733,5) &amp; "-" &amp; IFERROR(LEFT(#REF!, FIND(" ",#REF!)-1),#REF!) &amp; "-" &amp; _xlfn.XLOOKUP(L:L,DROPLIST!D:D,DROPLIST!E:E)</f>
        <v>#REF!</v>
      </c>
      <c r="R1733" s="88" t="str">
        <f>IF(N:N&lt;&gt;"APROVADO","N/A",IF(IFERROR(_xlfn.XLOOKUP(P:P,PROJETOS!A:A,PROJETOS!A:A),"INSERIR ID DE PROJETO")="INSERIR ID DE PROJETO","INSERIR ID DE PROJETO","PROJETO INSERIDO"))</f>
        <v>N/A</v>
      </c>
    </row>
    <row r="1734" spans="1:18" ht="20.100000000000001" customHeight="1" thickTop="1" thickBot="1" x14ac:dyDescent="0.3">
      <c r="A1734" s="109"/>
      <c r="B1734" s="84"/>
      <c r="C1734" s="84"/>
      <c r="D1734" s="115"/>
      <c r="E1734" s="132" cm="1">
        <f t="array" ref="E1734">_xlfn.XLOOKUP(D1734,Tabela2[[#All],[SAP Code]],Tabela2[[#All],[Supplier Name]])</f>
        <v>0</v>
      </c>
      <c r="F1734" s="85"/>
      <c r="G1734" s="120">
        <v>0</v>
      </c>
      <c r="H1734" s="86"/>
      <c r="I1734" s="86">
        <v>0</v>
      </c>
      <c r="J1734" s="87">
        <f t="shared" si="64"/>
        <v>0</v>
      </c>
      <c r="K1734" s="87">
        <f t="shared" si="63"/>
        <v>0</v>
      </c>
      <c r="L1734" s="85"/>
      <c r="M1734" s="85"/>
      <c r="N1734" s="85"/>
      <c r="O1734" s="109"/>
      <c r="P1734" s="88" t="str">
        <f>IF(D:D&gt;800000000,_xlfn.XLOOKUP(B:B,DROPLIST!G:G,DROPLIST!H:H)&amp;RIGHT(C1734,3)&amp;"-"&amp;RIGHT(D1734,5),_xlfn.XLOOKUP(B:B,DROPLIST!G:G,DROPLIST!H:H)&amp;RIGHT(C1734,3)&amp;"-"&amp;_xlfn.XLOOKUP(D:D,Tabela2[SAP Code],Tabela2[Coluna1]))</f>
        <v>-</v>
      </c>
      <c r="Q1734" s="88" t="e">
        <f>_xlfn.XLOOKUP(B:B,DROPLIST!G:G,DROPLIST!H:H) &amp; RIGHT(C1734,3) &amp; "-" &amp; RIGHT(D1734,5) &amp; "-" &amp; IFERROR(LEFT(#REF!, FIND(" ",#REF!)-1),#REF!) &amp; "-" &amp; _xlfn.XLOOKUP(L:L,DROPLIST!D:D,DROPLIST!E:E)</f>
        <v>#REF!</v>
      </c>
      <c r="R1734" s="88" t="str">
        <f>IF(N:N&lt;&gt;"APROVADO","N/A",IF(IFERROR(_xlfn.XLOOKUP(P:P,PROJETOS!A:A,PROJETOS!A:A),"INSERIR ID DE PROJETO")="INSERIR ID DE PROJETO","INSERIR ID DE PROJETO","PROJETO INSERIDO"))</f>
        <v>N/A</v>
      </c>
    </row>
    <row r="1735" spans="1:18" ht="20.100000000000001" customHeight="1" thickTop="1" thickBot="1" x14ac:dyDescent="0.3">
      <c r="A1735" s="109"/>
      <c r="B1735" s="84"/>
      <c r="C1735" s="84"/>
      <c r="D1735" s="115"/>
      <c r="E1735" s="132" cm="1">
        <f t="array" ref="E1735">_xlfn.XLOOKUP(D1735,Tabela2[[#All],[SAP Code]],Tabela2[[#All],[Supplier Name]])</f>
        <v>0</v>
      </c>
      <c r="F1735" s="85"/>
      <c r="G1735" s="120">
        <v>0</v>
      </c>
      <c r="H1735" s="86"/>
      <c r="I1735" s="86">
        <v>0</v>
      </c>
      <c r="J1735" s="87">
        <f t="shared" si="64"/>
        <v>0</v>
      </c>
      <c r="K1735" s="87">
        <f t="shared" si="63"/>
        <v>0</v>
      </c>
      <c r="L1735" s="85"/>
      <c r="M1735" s="85"/>
      <c r="N1735" s="85"/>
      <c r="O1735" s="109"/>
      <c r="P1735" s="88" t="str">
        <f>IF(D:D&gt;800000000,_xlfn.XLOOKUP(B:B,DROPLIST!G:G,DROPLIST!H:H)&amp;RIGHT(C1735,3)&amp;"-"&amp;RIGHT(D1735,5),_xlfn.XLOOKUP(B:B,DROPLIST!G:G,DROPLIST!H:H)&amp;RIGHT(C1735,3)&amp;"-"&amp;_xlfn.XLOOKUP(D:D,Tabela2[SAP Code],Tabela2[Coluna1]))</f>
        <v>-</v>
      </c>
      <c r="Q1735" s="88" t="e">
        <f>_xlfn.XLOOKUP(B:B,DROPLIST!G:G,DROPLIST!H:H) &amp; RIGHT(C1735,3) &amp; "-" &amp; RIGHT(D1735,5) &amp; "-" &amp; IFERROR(LEFT(#REF!, FIND(" ",#REF!)-1),#REF!) &amp; "-" &amp; _xlfn.XLOOKUP(L:L,DROPLIST!D:D,DROPLIST!E:E)</f>
        <v>#REF!</v>
      </c>
      <c r="R1735" s="88" t="str">
        <f>IF(N:N&lt;&gt;"APROVADO","N/A",IF(IFERROR(_xlfn.XLOOKUP(P:P,PROJETOS!A:A,PROJETOS!A:A),"INSERIR ID DE PROJETO")="INSERIR ID DE PROJETO","INSERIR ID DE PROJETO","PROJETO INSERIDO"))</f>
        <v>N/A</v>
      </c>
    </row>
    <row r="1736" spans="1:18" ht="20.100000000000001" customHeight="1" thickTop="1" thickBot="1" x14ac:dyDescent="0.3">
      <c r="A1736" s="109"/>
      <c r="B1736" s="84"/>
      <c r="C1736" s="84"/>
      <c r="D1736" s="115"/>
      <c r="E1736" s="132" cm="1">
        <f t="array" ref="E1736">_xlfn.XLOOKUP(D1736,Tabela2[[#All],[SAP Code]],Tabela2[[#All],[Supplier Name]])</f>
        <v>0</v>
      </c>
      <c r="F1736" s="85"/>
      <c r="G1736" s="120">
        <v>0</v>
      </c>
      <c r="H1736" s="86"/>
      <c r="I1736" s="86">
        <v>0</v>
      </c>
      <c r="J1736" s="87">
        <f t="shared" si="64"/>
        <v>0</v>
      </c>
      <c r="K1736" s="87">
        <f t="shared" si="63"/>
        <v>0</v>
      </c>
      <c r="L1736" s="85"/>
      <c r="M1736" s="85"/>
      <c r="N1736" s="85"/>
      <c r="O1736" s="109"/>
      <c r="P1736" s="88" t="str">
        <f>IF(D:D&gt;800000000,_xlfn.XLOOKUP(B:B,DROPLIST!G:G,DROPLIST!H:H)&amp;RIGHT(C1736,3)&amp;"-"&amp;RIGHT(D1736,5),_xlfn.XLOOKUP(B:B,DROPLIST!G:G,DROPLIST!H:H)&amp;RIGHT(C1736,3)&amp;"-"&amp;_xlfn.XLOOKUP(D:D,Tabela2[SAP Code],Tabela2[Coluna1]))</f>
        <v>-</v>
      </c>
      <c r="Q1736" s="88" t="e">
        <f>_xlfn.XLOOKUP(B:B,DROPLIST!G:G,DROPLIST!H:H) &amp; RIGHT(C1736,3) &amp; "-" &amp; RIGHT(D1736,5) &amp; "-" &amp; IFERROR(LEFT(#REF!, FIND(" ",#REF!)-1),#REF!) &amp; "-" &amp; _xlfn.XLOOKUP(L:L,DROPLIST!D:D,DROPLIST!E:E)</f>
        <v>#REF!</v>
      </c>
      <c r="R1736" s="88" t="str">
        <f>IF(N:N&lt;&gt;"APROVADO","N/A",IF(IFERROR(_xlfn.XLOOKUP(P:P,PROJETOS!A:A,PROJETOS!A:A),"INSERIR ID DE PROJETO")="INSERIR ID DE PROJETO","INSERIR ID DE PROJETO","PROJETO INSERIDO"))</f>
        <v>N/A</v>
      </c>
    </row>
    <row r="1737" spans="1:18" ht="20.100000000000001" customHeight="1" thickTop="1" thickBot="1" x14ac:dyDescent="0.3">
      <c r="A1737" s="109"/>
      <c r="B1737" s="84"/>
      <c r="C1737" s="84"/>
      <c r="D1737" s="115"/>
      <c r="E1737" s="132" cm="1">
        <f t="array" ref="E1737">_xlfn.XLOOKUP(D1737,Tabela2[[#All],[SAP Code]],Tabela2[[#All],[Supplier Name]])</f>
        <v>0</v>
      </c>
      <c r="F1737" s="85"/>
      <c r="G1737" s="120">
        <v>0</v>
      </c>
      <c r="H1737" s="86"/>
      <c r="I1737" s="86">
        <v>0</v>
      </c>
      <c r="J1737" s="87">
        <f t="shared" si="64"/>
        <v>0</v>
      </c>
      <c r="K1737" s="87">
        <f t="shared" si="63"/>
        <v>0</v>
      </c>
      <c r="L1737" s="85"/>
      <c r="M1737" s="85"/>
      <c r="N1737" s="85"/>
      <c r="O1737" s="109"/>
      <c r="P1737" s="88" t="str">
        <f>IF(D:D&gt;800000000,_xlfn.XLOOKUP(B:B,DROPLIST!G:G,DROPLIST!H:H)&amp;RIGHT(C1737,3)&amp;"-"&amp;RIGHT(D1737,5),_xlfn.XLOOKUP(B:B,DROPLIST!G:G,DROPLIST!H:H)&amp;RIGHT(C1737,3)&amp;"-"&amp;_xlfn.XLOOKUP(D:D,Tabela2[SAP Code],Tabela2[Coluna1]))</f>
        <v>-</v>
      </c>
      <c r="Q1737" s="88" t="e">
        <f>_xlfn.XLOOKUP(B:B,DROPLIST!G:G,DROPLIST!H:H) &amp; RIGHT(C1737,3) &amp; "-" &amp; RIGHT(D1737,5) &amp; "-" &amp; IFERROR(LEFT(#REF!, FIND(" ",#REF!)-1),#REF!) &amp; "-" &amp; _xlfn.XLOOKUP(L:L,DROPLIST!D:D,DROPLIST!E:E)</f>
        <v>#REF!</v>
      </c>
      <c r="R1737" s="88" t="str">
        <f>IF(N:N&lt;&gt;"APROVADO","N/A",IF(IFERROR(_xlfn.XLOOKUP(P:P,PROJETOS!A:A,PROJETOS!A:A),"INSERIR ID DE PROJETO")="INSERIR ID DE PROJETO","INSERIR ID DE PROJETO","PROJETO INSERIDO"))</f>
        <v>N/A</v>
      </c>
    </row>
    <row r="1738" spans="1:18" ht="20.100000000000001" customHeight="1" thickTop="1" thickBot="1" x14ac:dyDescent="0.3">
      <c r="A1738" s="109"/>
      <c r="B1738" s="84"/>
      <c r="C1738" s="84"/>
      <c r="D1738" s="115"/>
      <c r="E1738" s="132" cm="1">
        <f t="array" ref="E1738">_xlfn.XLOOKUP(D1738,Tabela2[[#All],[SAP Code]],Tabela2[[#All],[Supplier Name]])</f>
        <v>0</v>
      </c>
      <c r="F1738" s="85"/>
      <c r="G1738" s="120">
        <v>0</v>
      </c>
      <c r="H1738" s="86"/>
      <c r="I1738" s="86">
        <v>0</v>
      </c>
      <c r="J1738" s="87">
        <f t="shared" si="64"/>
        <v>0</v>
      </c>
      <c r="K1738" s="87">
        <f t="shared" ref="K1738:K1801" si="65">IF(I1738=0,H1738,J1738)</f>
        <v>0</v>
      </c>
      <c r="L1738" s="85"/>
      <c r="M1738" s="85"/>
      <c r="N1738" s="85"/>
      <c r="O1738" s="109"/>
      <c r="P1738" s="88" t="str">
        <f>IF(D:D&gt;800000000,_xlfn.XLOOKUP(B:B,DROPLIST!G:G,DROPLIST!H:H)&amp;RIGHT(C1738,3)&amp;"-"&amp;RIGHT(D1738,5),_xlfn.XLOOKUP(B:B,DROPLIST!G:G,DROPLIST!H:H)&amp;RIGHT(C1738,3)&amp;"-"&amp;_xlfn.XLOOKUP(D:D,Tabela2[SAP Code],Tabela2[Coluna1]))</f>
        <v>-</v>
      </c>
      <c r="Q1738" s="88" t="e">
        <f>_xlfn.XLOOKUP(B:B,DROPLIST!G:G,DROPLIST!H:H) &amp; RIGHT(C1738,3) &amp; "-" &amp; RIGHT(D1738,5) &amp; "-" &amp; IFERROR(LEFT(#REF!, FIND(" ",#REF!)-1),#REF!) &amp; "-" &amp; _xlfn.XLOOKUP(L:L,DROPLIST!D:D,DROPLIST!E:E)</f>
        <v>#REF!</v>
      </c>
      <c r="R1738" s="88" t="str">
        <f>IF(N:N&lt;&gt;"APROVADO","N/A",IF(IFERROR(_xlfn.XLOOKUP(P:P,PROJETOS!A:A,PROJETOS!A:A),"INSERIR ID DE PROJETO")="INSERIR ID DE PROJETO","INSERIR ID DE PROJETO","PROJETO INSERIDO"))</f>
        <v>N/A</v>
      </c>
    </row>
    <row r="1739" spans="1:18" ht="20.100000000000001" customHeight="1" thickTop="1" thickBot="1" x14ac:dyDescent="0.3">
      <c r="A1739" s="109"/>
      <c r="B1739" s="84"/>
      <c r="C1739" s="84"/>
      <c r="D1739" s="115"/>
      <c r="E1739" s="132" cm="1">
        <f t="array" ref="E1739">_xlfn.XLOOKUP(D1739,Tabela2[[#All],[SAP Code]],Tabela2[[#All],[Supplier Name]])</f>
        <v>0</v>
      </c>
      <c r="F1739" s="85"/>
      <c r="G1739" s="120">
        <v>0</v>
      </c>
      <c r="H1739" s="86"/>
      <c r="I1739" s="86">
        <v>0</v>
      </c>
      <c r="J1739" s="87">
        <f t="shared" si="64"/>
        <v>0</v>
      </c>
      <c r="K1739" s="87">
        <f t="shared" si="65"/>
        <v>0</v>
      </c>
      <c r="L1739" s="85"/>
      <c r="M1739" s="85"/>
      <c r="N1739" s="85"/>
      <c r="O1739" s="109"/>
      <c r="P1739" s="88" t="str">
        <f>IF(D:D&gt;800000000,_xlfn.XLOOKUP(B:B,DROPLIST!G:G,DROPLIST!H:H)&amp;RIGHT(C1739,3)&amp;"-"&amp;RIGHT(D1739,5),_xlfn.XLOOKUP(B:B,DROPLIST!G:G,DROPLIST!H:H)&amp;RIGHT(C1739,3)&amp;"-"&amp;_xlfn.XLOOKUP(D:D,Tabela2[SAP Code],Tabela2[Coluna1]))</f>
        <v>-</v>
      </c>
      <c r="Q1739" s="88" t="e">
        <f>_xlfn.XLOOKUP(B:B,DROPLIST!G:G,DROPLIST!H:H) &amp; RIGHT(C1739,3) &amp; "-" &amp; RIGHT(D1739,5) &amp; "-" &amp; IFERROR(LEFT(#REF!, FIND(" ",#REF!)-1),#REF!) &amp; "-" &amp; _xlfn.XLOOKUP(L:L,DROPLIST!D:D,DROPLIST!E:E)</f>
        <v>#REF!</v>
      </c>
      <c r="R1739" s="88" t="str">
        <f>IF(N:N&lt;&gt;"APROVADO","N/A",IF(IFERROR(_xlfn.XLOOKUP(P:P,PROJETOS!A:A,PROJETOS!A:A),"INSERIR ID DE PROJETO")="INSERIR ID DE PROJETO","INSERIR ID DE PROJETO","PROJETO INSERIDO"))</f>
        <v>N/A</v>
      </c>
    </row>
    <row r="1740" spans="1:18" ht="20.100000000000001" customHeight="1" thickTop="1" thickBot="1" x14ac:dyDescent="0.3">
      <c r="A1740" s="109"/>
      <c r="B1740" s="84"/>
      <c r="C1740" s="84"/>
      <c r="D1740" s="115"/>
      <c r="E1740" s="132" cm="1">
        <f t="array" ref="E1740">_xlfn.XLOOKUP(D1740,Tabela2[[#All],[SAP Code]],Tabela2[[#All],[Supplier Name]])</f>
        <v>0</v>
      </c>
      <c r="F1740" s="85"/>
      <c r="G1740" s="120">
        <v>0</v>
      </c>
      <c r="H1740" s="86"/>
      <c r="I1740" s="86">
        <v>0</v>
      </c>
      <c r="J1740" s="87">
        <f t="shared" si="64"/>
        <v>0</v>
      </c>
      <c r="K1740" s="87">
        <f t="shared" si="65"/>
        <v>0</v>
      </c>
      <c r="L1740" s="85"/>
      <c r="M1740" s="85"/>
      <c r="N1740" s="85"/>
      <c r="O1740" s="109"/>
      <c r="P1740" s="88" t="str">
        <f>IF(D:D&gt;800000000,_xlfn.XLOOKUP(B:B,DROPLIST!G:G,DROPLIST!H:H)&amp;RIGHT(C1740,3)&amp;"-"&amp;RIGHT(D1740,5),_xlfn.XLOOKUP(B:B,DROPLIST!G:G,DROPLIST!H:H)&amp;RIGHT(C1740,3)&amp;"-"&amp;_xlfn.XLOOKUP(D:D,Tabela2[SAP Code],Tabela2[Coluna1]))</f>
        <v>-</v>
      </c>
      <c r="Q1740" s="88" t="e">
        <f>_xlfn.XLOOKUP(B:B,DROPLIST!G:G,DROPLIST!H:H) &amp; RIGHT(C1740,3) &amp; "-" &amp; RIGHT(D1740,5) &amp; "-" &amp; IFERROR(LEFT(#REF!, FIND(" ",#REF!)-1),#REF!) &amp; "-" &amp; _xlfn.XLOOKUP(L:L,DROPLIST!D:D,DROPLIST!E:E)</f>
        <v>#REF!</v>
      </c>
      <c r="R1740" s="88" t="str">
        <f>IF(N:N&lt;&gt;"APROVADO","N/A",IF(IFERROR(_xlfn.XLOOKUP(P:P,PROJETOS!A:A,PROJETOS!A:A),"INSERIR ID DE PROJETO")="INSERIR ID DE PROJETO","INSERIR ID DE PROJETO","PROJETO INSERIDO"))</f>
        <v>N/A</v>
      </c>
    </row>
    <row r="1741" spans="1:18" ht="20.100000000000001" customHeight="1" thickTop="1" thickBot="1" x14ac:dyDescent="0.3">
      <c r="A1741" s="109"/>
      <c r="B1741" s="84"/>
      <c r="C1741" s="84"/>
      <c r="D1741" s="115"/>
      <c r="E1741" s="132" cm="1">
        <f t="array" ref="E1741">_xlfn.XLOOKUP(D1741,Tabela2[[#All],[SAP Code]],Tabela2[[#All],[Supplier Name]])</f>
        <v>0</v>
      </c>
      <c r="F1741" s="85"/>
      <c r="G1741" s="120">
        <v>0</v>
      </c>
      <c r="H1741" s="86"/>
      <c r="I1741" s="86">
        <v>0</v>
      </c>
      <c r="J1741" s="87">
        <f t="shared" si="64"/>
        <v>0</v>
      </c>
      <c r="K1741" s="87">
        <f t="shared" si="65"/>
        <v>0</v>
      </c>
      <c r="L1741" s="85"/>
      <c r="M1741" s="85"/>
      <c r="N1741" s="85"/>
      <c r="O1741" s="109"/>
      <c r="P1741" s="88" t="str">
        <f>IF(D:D&gt;800000000,_xlfn.XLOOKUP(B:B,DROPLIST!G:G,DROPLIST!H:H)&amp;RIGHT(C1741,3)&amp;"-"&amp;RIGHT(D1741,5),_xlfn.XLOOKUP(B:B,DROPLIST!G:G,DROPLIST!H:H)&amp;RIGHT(C1741,3)&amp;"-"&amp;_xlfn.XLOOKUP(D:D,Tabela2[SAP Code],Tabela2[Coluna1]))</f>
        <v>-</v>
      </c>
      <c r="Q1741" s="88" t="e">
        <f>_xlfn.XLOOKUP(B:B,DROPLIST!G:G,DROPLIST!H:H) &amp; RIGHT(C1741,3) &amp; "-" &amp; RIGHT(D1741,5) &amp; "-" &amp; IFERROR(LEFT(#REF!, FIND(" ",#REF!)-1),#REF!) &amp; "-" &amp; _xlfn.XLOOKUP(L:L,DROPLIST!D:D,DROPLIST!E:E)</f>
        <v>#REF!</v>
      </c>
      <c r="R1741" s="88" t="str">
        <f>IF(N:N&lt;&gt;"APROVADO","N/A",IF(IFERROR(_xlfn.XLOOKUP(P:P,PROJETOS!A:A,PROJETOS!A:A),"INSERIR ID DE PROJETO")="INSERIR ID DE PROJETO","INSERIR ID DE PROJETO","PROJETO INSERIDO"))</f>
        <v>N/A</v>
      </c>
    </row>
    <row r="1742" spans="1:18" ht="20.100000000000001" customHeight="1" thickTop="1" thickBot="1" x14ac:dyDescent="0.3">
      <c r="A1742" s="109"/>
      <c r="B1742" s="84"/>
      <c r="C1742" s="84"/>
      <c r="D1742" s="115"/>
      <c r="E1742" s="132" cm="1">
        <f t="array" ref="E1742">_xlfn.XLOOKUP(D1742,Tabela2[[#All],[SAP Code]],Tabela2[[#All],[Supplier Name]])</f>
        <v>0</v>
      </c>
      <c r="F1742" s="85"/>
      <c r="G1742" s="120">
        <v>0</v>
      </c>
      <c r="H1742" s="86"/>
      <c r="I1742" s="86">
        <v>0</v>
      </c>
      <c r="J1742" s="87">
        <f t="shared" si="64"/>
        <v>0</v>
      </c>
      <c r="K1742" s="87">
        <f t="shared" si="65"/>
        <v>0</v>
      </c>
      <c r="L1742" s="85"/>
      <c r="M1742" s="85"/>
      <c r="N1742" s="85"/>
      <c r="O1742" s="109"/>
      <c r="P1742" s="88" t="str">
        <f>IF(D:D&gt;800000000,_xlfn.XLOOKUP(B:B,DROPLIST!G:G,DROPLIST!H:H)&amp;RIGHT(C1742,3)&amp;"-"&amp;RIGHT(D1742,5),_xlfn.XLOOKUP(B:B,DROPLIST!G:G,DROPLIST!H:H)&amp;RIGHT(C1742,3)&amp;"-"&amp;_xlfn.XLOOKUP(D:D,Tabela2[SAP Code],Tabela2[Coluna1]))</f>
        <v>-</v>
      </c>
      <c r="Q1742" s="88" t="e">
        <f>_xlfn.XLOOKUP(B:B,DROPLIST!G:G,DROPLIST!H:H) &amp; RIGHT(C1742,3) &amp; "-" &amp; RIGHT(D1742,5) &amp; "-" &amp; IFERROR(LEFT(#REF!, FIND(" ",#REF!)-1),#REF!) &amp; "-" &amp; _xlfn.XLOOKUP(L:L,DROPLIST!D:D,DROPLIST!E:E)</f>
        <v>#REF!</v>
      </c>
      <c r="R1742" s="88" t="str">
        <f>IF(N:N&lt;&gt;"APROVADO","N/A",IF(IFERROR(_xlfn.XLOOKUP(P:P,PROJETOS!A:A,PROJETOS!A:A),"INSERIR ID DE PROJETO")="INSERIR ID DE PROJETO","INSERIR ID DE PROJETO","PROJETO INSERIDO"))</f>
        <v>N/A</v>
      </c>
    </row>
    <row r="1743" spans="1:18" ht="20.100000000000001" customHeight="1" thickTop="1" thickBot="1" x14ac:dyDescent="0.3">
      <c r="A1743" s="109"/>
      <c r="B1743" s="84"/>
      <c r="C1743" s="84"/>
      <c r="D1743" s="115"/>
      <c r="E1743" s="132" cm="1">
        <f t="array" ref="E1743">_xlfn.XLOOKUP(D1743,Tabela2[[#All],[SAP Code]],Tabela2[[#All],[Supplier Name]])</f>
        <v>0</v>
      </c>
      <c r="F1743" s="85"/>
      <c r="G1743" s="120">
        <v>0</v>
      </c>
      <c r="H1743" s="86"/>
      <c r="I1743" s="86">
        <v>0</v>
      </c>
      <c r="J1743" s="87">
        <f t="shared" si="64"/>
        <v>0</v>
      </c>
      <c r="K1743" s="87">
        <f t="shared" si="65"/>
        <v>0</v>
      </c>
      <c r="L1743" s="85"/>
      <c r="M1743" s="85"/>
      <c r="N1743" s="85"/>
      <c r="O1743" s="109"/>
      <c r="P1743" s="88" t="str">
        <f>IF(D:D&gt;800000000,_xlfn.XLOOKUP(B:B,DROPLIST!G:G,DROPLIST!H:H)&amp;RIGHT(C1743,3)&amp;"-"&amp;RIGHT(D1743,5),_xlfn.XLOOKUP(B:B,DROPLIST!G:G,DROPLIST!H:H)&amp;RIGHT(C1743,3)&amp;"-"&amp;_xlfn.XLOOKUP(D:D,Tabela2[SAP Code],Tabela2[Coluna1]))</f>
        <v>-</v>
      </c>
      <c r="Q1743" s="88" t="e">
        <f>_xlfn.XLOOKUP(B:B,DROPLIST!G:G,DROPLIST!H:H) &amp; RIGHT(C1743,3) &amp; "-" &amp; RIGHT(D1743,5) &amp; "-" &amp; IFERROR(LEFT(#REF!, FIND(" ",#REF!)-1),#REF!) &amp; "-" &amp; _xlfn.XLOOKUP(L:L,DROPLIST!D:D,DROPLIST!E:E)</f>
        <v>#REF!</v>
      </c>
      <c r="R1743" s="88" t="str">
        <f>IF(N:N&lt;&gt;"APROVADO","N/A",IF(IFERROR(_xlfn.XLOOKUP(P:P,PROJETOS!A:A,PROJETOS!A:A),"INSERIR ID DE PROJETO")="INSERIR ID DE PROJETO","INSERIR ID DE PROJETO","PROJETO INSERIDO"))</f>
        <v>N/A</v>
      </c>
    </row>
    <row r="1744" spans="1:18" ht="20.100000000000001" customHeight="1" thickTop="1" thickBot="1" x14ac:dyDescent="0.3">
      <c r="A1744" s="109"/>
      <c r="B1744" s="84"/>
      <c r="C1744" s="84"/>
      <c r="D1744" s="115"/>
      <c r="E1744" s="132" cm="1">
        <f t="array" ref="E1744">_xlfn.XLOOKUP(D1744,Tabela2[[#All],[SAP Code]],Tabela2[[#All],[Supplier Name]])</f>
        <v>0</v>
      </c>
      <c r="F1744" s="85"/>
      <c r="G1744" s="120">
        <v>0</v>
      </c>
      <c r="H1744" s="86"/>
      <c r="I1744" s="86">
        <v>0</v>
      </c>
      <c r="J1744" s="87">
        <f t="shared" si="64"/>
        <v>0</v>
      </c>
      <c r="K1744" s="87">
        <f t="shared" si="65"/>
        <v>0</v>
      </c>
      <c r="L1744" s="85"/>
      <c r="M1744" s="85"/>
      <c r="N1744" s="85"/>
      <c r="O1744" s="109"/>
      <c r="P1744" s="88" t="str">
        <f>IF(D:D&gt;800000000,_xlfn.XLOOKUP(B:B,DROPLIST!G:G,DROPLIST!H:H)&amp;RIGHT(C1744,3)&amp;"-"&amp;RIGHT(D1744,5),_xlfn.XLOOKUP(B:B,DROPLIST!G:G,DROPLIST!H:H)&amp;RIGHT(C1744,3)&amp;"-"&amp;_xlfn.XLOOKUP(D:D,Tabela2[SAP Code],Tabela2[Coluna1]))</f>
        <v>-</v>
      </c>
      <c r="Q1744" s="88" t="e">
        <f>_xlfn.XLOOKUP(B:B,DROPLIST!G:G,DROPLIST!H:H) &amp; RIGHT(C1744,3) &amp; "-" &amp; RIGHT(D1744,5) &amp; "-" &amp; IFERROR(LEFT(#REF!, FIND(" ",#REF!)-1),#REF!) &amp; "-" &amp; _xlfn.XLOOKUP(L:L,DROPLIST!D:D,DROPLIST!E:E)</f>
        <v>#REF!</v>
      </c>
      <c r="R1744" s="88" t="str">
        <f>IF(N:N&lt;&gt;"APROVADO","N/A",IF(IFERROR(_xlfn.XLOOKUP(P:P,PROJETOS!A:A,PROJETOS!A:A),"INSERIR ID DE PROJETO")="INSERIR ID DE PROJETO","INSERIR ID DE PROJETO","PROJETO INSERIDO"))</f>
        <v>N/A</v>
      </c>
    </row>
    <row r="1745" spans="1:18" ht="20.100000000000001" customHeight="1" thickTop="1" thickBot="1" x14ac:dyDescent="0.3">
      <c r="A1745" s="109"/>
      <c r="B1745" s="84"/>
      <c r="C1745" s="84"/>
      <c r="D1745" s="115"/>
      <c r="E1745" s="132" cm="1">
        <f t="array" ref="E1745">_xlfn.XLOOKUP(D1745,Tabela2[[#All],[SAP Code]],Tabela2[[#All],[Supplier Name]])</f>
        <v>0</v>
      </c>
      <c r="F1745" s="85"/>
      <c r="G1745" s="120">
        <v>0</v>
      </c>
      <c r="H1745" s="86"/>
      <c r="I1745" s="86">
        <v>0</v>
      </c>
      <c r="J1745" s="87">
        <f t="shared" si="64"/>
        <v>0</v>
      </c>
      <c r="K1745" s="87">
        <f t="shared" si="65"/>
        <v>0</v>
      </c>
      <c r="L1745" s="85"/>
      <c r="M1745" s="85"/>
      <c r="N1745" s="85"/>
      <c r="O1745" s="109"/>
      <c r="P1745" s="88" t="str">
        <f>IF(D:D&gt;800000000,_xlfn.XLOOKUP(B:B,DROPLIST!G:G,DROPLIST!H:H)&amp;RIGHT(C1745,3)&amp;"-"&amp;RIGHT(D1745,5),_xlfn.XLOOKUP(B:B,DROPLIST!G:G,DROPLIST!H:H)&amp;RIGHT(C1745,3)&amp;"-"&amp;_xlfn.XLOOKUP(D:D,Tabela2[SAP Code],Tabela2[Coluna1]))</f>
        <v>-</v>
      </c>
      <c r="Q1745" s="88" t="e">
        <f>_xlfn.XLOOKUP(B:B,DROPLIST!G:G,DROPLIST!H:H) &amp; RIGHT(C1745,3) &amp; "-" &amp; RIGHT(D1745,5) &amp; "-" &amp; IFERROR(LEFT(#REF!, FIND(" ",#REF!)-1),#REF!) &amp; "-" &amp; _xlfn.XLOOKUP(L:L,DROPLIST!D:D,DROPLIST!E:E)</f>
        <v>#REF!</v>
      </c>
      <c r="R1745" s="88" t="str">
        <f>IF(N:N&lt;&gt;"APROVADO","N/A",IF(IFERROR(_xlfn.XLOOKUP(P:P,PROJETOS!A:A,PROJETOS!A:A),"INSERIR ID DE PROJETO")="INSERIR ID DE PROJETO","INSERIR ID DE PROJETO","PROJETO INSERIDO"))</f>
        <v>N/A</v>
      </c>
    </row>
    <row r="1746" spans="1:18" ht="20.100000000000001" customHeight="1" thickTop="1" thickBot="1" x14ac:dyDescent="0.3">
      <c r="A1746" s="109"/>
      <c r="B1746" s="84"/>
      <c r="C1746" s="84"/>
      <c r="D1746" s="115"/>
      <c r="E1746" s="132" cm="1">
        <f t="array" ref="E1746">_xlfn.XLOOKUP(D1746,Tabela2[[#All],[SAP Code]],Tabela2[[#All],[Supplier Name]])</f>
        <v>0</v>
      </c>
      <c r="F1746" s="85"/>
      <c r="G1746" s="120">
        <v>0</v>
      </c>
      <c r="H1746" s="86"/>
      <c r="I1746" s="86">
        <v>0</v>
      </c>
      <c r="J1746" s="87">
        <f t="shared" si="64"/>
        <v>0</v>
      </c>
      <c r="K1746" s="87">
        <f t="shared" si="65"/>
        <v>0</v>
      </c>
      <c r="L1746" s="85"/>
      <c r="M1746" s="85"/>
      <c r="N1746" s="85"/>
      <c r="O1746" s="109"/>
      <c r="P1746" s="88" t="str">
        <f>IF(D:D&gt;800000000,_xlfn.XLOOKUP(B:B,DROPLIST!G:G,DROPLIST!H:H)&amp;RIGHT(C1746,3)&amp;"-"&amp;RIGHT(D1746,5),_xlfn.XLOOKUP(B:B,DROPLIST!G:G,DROPLIST!H:H)&amp;RIGHT(C1746,3)&amp;"-"&amp;_xlfn.XLOOKUP(D:D,Tabela2[SAP Code],Tabela2[Coluna1]))</f>
        <v>-</v>
      </c>
      <c r="Q1746" s="88" t="e">
        <f>_xlfn.XLOOKUP(B:B,DROPLIST!G:G,DROPLIST!H:H) &amp; RIGHT(C1746,3) &amp; "-" &amp; RIGHT(D1746,5) &amp; "-" &amp; IFERROR(LEFT(#REF!, FIND(" ",#REF!)-1),#REF!) &amp; "-" &amp; _xlfn.XLOOKUP(L:L,DROPLIST!D:D,DROPLIST!E:E)</f>
        <v>#REF!</v>
      </c>
      <c r="R1746" s="88" t="str">
        <f>IF(N:N&lt;&gt;"APROVADO","N/A",IF(IFERROR(_xlfn.XLOOKUP(P:P,PROJETOS!A:A,PROJETOS!A:A),"INSERIR ID DE PROJETO")="INSERIR ID DE PROJETO","INSERIR ID DE PROJETO","PROJETO INSERIDO"))</f>
        <v>N/A</v>
      </c>
    </row>
    <row r="1747" spans="1:18" ht="20.100000000000001" customHeight="1" thickTop="1" thickBot="1" x14ac:dyDescent="0.3">
      <c r="A1747" s="109"/>
      <c r="B1747" s="84"/>
      <c r="C1747" s="84"/>
      <c r="D1747" s="115"/>
      <c r="E1747" s="132" cm="1">
        <f t="array" ref="E1747">_xlfn.XLOOKUP(D1747,Tabela2[[#All],[SAP Code]],Tabela2[[#All],[Supplier Name]])</f>
        <v>0</v>
      </c>
      <c r="F1747" s="85"/>
      <c r="G1747" s="120">
        <v>0</v>
      </c>
      <c r="H1747" s="86"/>
      <c r="I1747" s="86">
        <v>0</v>
      </c>
      <c r="J1747" s="87">
        <f t="shared" si="64"/>
        <v>0</v>
      </c>
      <c r="K1747" s="87">
        <f t="shared" si="65"/>
        <v>0</v>
      </c>
      <c r="L1747" s="85"/>
      <c r="M1747" s="85"/>
      <c r="N1747" s="85"/>
      <c r="O1747" s="109"/>
      <c r="P1747" s="88" t="str">
        <f>IF(D:D&gt;800000000,_xlfn.XLOOKUP(B:B,DROPLIST!G:G,DROPLIST!H:H)&amp;RIGHT(C1747,3)&amp;"-"&amp;RIGHT(D1747,5),_xlfn.XLOOKUP(B:B,DROPLIST!G:G,DROPLIST!H:H)&amp;RIGHT(C1747,3)&amp;"-"&amp;_xlfn.XLOOKUP(D:D,Tabela2[SAP Code],Tabela2[Coluna1]))</f>
        <v>-</v>
      </c>
      <c r="Q1747" s="88" t="e">
        <f>_xlfn.XLOOKUP(B:B,DROPLIST!G:G,DROPLIST!H:H) &amp; RIGHT(C1747,3) &amp; "-" &amp; RIGHT(D1747,5) &amp; "-" &amp; IFERROR(LEFT(#REF!, FIND(" ",#REF!)-1),#REF!) &amp; "-" &amp; _xlfn.XLOOKUP(L:L,DROPLIST!D:D,DROPLIST!E:E)</f>
        <v>#REF!</v>
      </c>
      <c r="R1747" s="88" t="str">
        <f>IF(N:N&lt;&gt;"APROVADO","N/A",IF(IFERROR(_xlfn.XLOOKUP(P:P,PROJETOS!A:A,PROJETOS!A:A),"INSERIR ID DE PROJETO")="INSERIR ID DE PROJETO","INSERIR ID DE PROJETO","PROJETO INSERIDO"))</f>
        <v>N/A</v>
      </c>
    </row>
    <row r="1748" spans="1:18" ht="20.100000000000001" customHeight="1" thickTop="1" thickBot="1" x14ac:dyDescent="0.3">
      <c r="A1748" s="109"/>
      <c r="B1748" s="84"/>
      <c r="C1748" s="84"/>
      <c r="D1748" s="115"/>
      <c r="E1748" s="132" cm="1">
        <f t="array" ref="E1748">_xlfn.XLOOKUP(D1748,Tabela2[[#All],[SAP Code]],Tabela2[[#All],[Supplier Name]])</f>
        <v>0</v>
      </c>
      <c r="F1748" s="85"/>
      <c r="G1748" s="120">
        <v>0</v>
      </c>
      <c r="H1748" s="86"/>
      <c r="I1748" s="86">
        <v>0</v>
      </c>
      <c r="J1748" s="87">
        <f t="shared" si="64"/>
        <v>0</v>
      </c>
      <c r="K1748" s="87">
        <f t="shared" si="65"/>
        <v>0</v>
      </c>
      <c r="L1748" s="85"/>
      <c r="M1748" s="85"/>
      <c r="N1748" s="85"/>
      <c r="O1748" s="109"/>
      <c r="P1748" s="88" t="str">
        <f>IF(D:D&gt;800000000,_xlfn.XLOOKUP(B:B,DROPLIST!G:G,DROPLIST!H:H)&amp;RIGHT(C1748,3)&amp;"-"&amp;RIGHT(D1748,5),_xlfn.XLOOKUP(B:B,DROPLIST!G:G,DROPLIST!H:H)&amp;RIGHT(C1748,3)&amp;"-"&amp;_xlfn.XLOOKUP(D:D,Tabela2[SAP Code],Tabela2[Coluna1]))</f>
        <v>-</v>
      </c>
      <c r="Q1748" s="88" t="e">
        <f>_xlfn.XLOOKUP(B:B,DROPLIST!G:G,DROPLIST!H:H) &amp; RIGHT(C1748,3) &amp; "-" &amp; RIGHT(D1748,5) &amp; "-" &amp; IFERROR(LEFT(#REF!, FIND(" ",#REF!)-1),#REF!) &amp; "-" &amp; _xlfn.XLOOKUP(L:L,DROPLIST!D:D,DROPLIST!E:E)</f>
        <v>#REF!</v>
      </c>
      <c r="R1748" s="88" t="str">
        <f>IF(N:N&lt;&gt;"APROVADO","N/A",IF(IFERROR(_xlfn.XLOOKUP(P:P,PROJETOS!A:A,PROJETOS!A:A),"INSERIR ID DE PROJETO")="INSERIR ID DE PROJETO","INSERIR ID DE PROJETO","PROJETO INSERIDO"))</f>
        <v>N/A</v>
      </c>
    </row>
    <row r="1749" spans="1:18" ht="20.100000000000001" customHeight="1" thickTop="1" thickBot="1" x14ac:dyDescent="0.3">
      <c r="A1749" s="109"/>
      <c r="B1749" s="84"/>
      <c r="C1749" s="84"/>
      <c r="D1749" s="115"/>
      <c r="E1749" s="132" cm="1">
        <f t="array" ref="E1749">_xlfn.XLOOKUP(D1749,Tabela2[[#All],[SAP Code]],Tabela2[[#All],[Supplier Name]])</f>
        <v>0</v>
      </c>
      <c r="F1749" s="85"/>
      <c r="G1749" s="120">
        <v>0</v>
      </c>
      <c r="H1749" s="86"/>
      <c r="I1749" s="86">
        <v>0</v>
      </c>
      <c r="J1749" s="87">
        <f t="shared" si="64"/>
        <v>0</v>
      </c>
      <c r="K1749" s="87">
        <f t="shared" si="65"/>
        <v>0</v>
      </c>
      <c r="L1749" s="85"/>
      <c r="M1749" s="85"/>
      <c r="N1749" s="85"/>
      <c r="O1749" s="109"/>
      <c r="P1749" s="88" t="str">
        <f>IF(D:D&gt;800000000,_xlfn.XLOOKUP(B:B,DROPLIST!G:G,DROPLIST!H:H)&amp;RIGHT(C1749,3)&amp;"-"&amp;RIGHT(D1749,5),_xlfn.XLOOKUP(B:B,DROPLIST!G:G,DROPLIST!H:H)&amp;RIGHT(C1749,3)&amp;"-"&amp;_xlfn.XLOOKUP(D:D,Tabela2[SAP Code],Tabela2[Coluna1]))</f>
        <v>-</v>
      </c>
      <c r="Q1749" s="88" t="e">
        <f>_xlfn.XLOOKUP(B:B,DROPLIST!G:G,DROPLIST!H:H) &amp; RIGHT(C1749,3) &amp; "-" &amp; RIGHT(D1749,5) &amp; "-" &amp; IFERROR(LEFT(#REF!, FIND(" ",#REF!)-1),#REF!) &amp; "-" &amp; _xlfn.XLOOKUP(L:L,DROPLIST!D:D,DROPLIST!E:E)</f>
        <v>#REF!</v>
      </c>
      <c r="R1749" s="88" t="str">
        <f>IF(N:N&lt;&gt;"APROVADO","N/A",IF(IFERROR(_xlfn.XLOOKUP(P:P,PROJETOS!A:A,PROJETOS!A:A),"INSERIR ID DE PROJETO")="INSERIR ID DE PROJETO","INSERIR ID DE PROJETO","PROJETO INSERIDO"))</f>
        <v>N/A</v>
      </c>
    </row>
    <row r="1750" spans="1:18" ht="20.100000000000001" customHeight="1" thickTop="1" thickBot="1" x14ac:dyDescent="0.3">
      <c r="A1750" s="109"/>
      <c r="B1750" s="84"/>
      <c r="C1750" s="84"/>
      <c r="D1750" s="115"/>
      <c r="E1750" s="132" cm="1">
        <f t="array" ref="E1750">_xlfn.XLOOKUP(D1750,Tabela2[[#All],[SAP Code]],Tabela2[[#All],[Supplier Name]])</f>
        <v>0</v>
      </c>
      <c r="F1750" s="85"/>
      <c r="G1750" s="120">
        <v>0</v>
      </c>
      <c r="H1750" s="86"/>
      <c r="I1750" s="86">
        <v>0</v>
      </c>
      <c r="J1750" s="87">
        <f t="shared" si="64"/>
        <v>0</v>
      </c>
      <c r="K1750" s="87">
        <f t="shared" si="65"/>
        <v>0</v>
      </c>
      <c r="L1750" s="85"/>
      <c r="M1750" s="85"/>
      <c r="N1750" s="85"/>
      <c r="O1750" s="109"/>
      <c r="P1750" s="88" t="str">
        <f>IF(D:D&gt;800000000,_xlfn.XLOOKUP(B:B,DROPLIST!G:G,DROPLIST!H:H)&amp;RIGHT(C1750,3)&amp;"-"&amp;RIGHT(D1750,5),_xlfn.XLOOKUP(B:B,DROPLIST!G:G,DROPLIST!H:H)&amp;RIGHT(C1750,3)&amp;"-"&amp;_xlfn.XLOOKUP(D:D,Tabela2[SAP Code],Tabela2[Coluna1]))</f>
        <v>-</v>
      </c>
      <c r="Q1750" s="88" t="e">
        <f>_xlfn.XLOOKUP(B:B,DROPLIST!G:G,DROPLIST!H:H) &amp; RIGHT(C1750,3) &amp; "-" &amp; RIGHT(D1750,5) &amp; "-" &amp; IFERROR(LEFT(#REF!, FIND(" ",#REF!)-1),#REF!) &amp; "-" &amp; _xlfn.XLOOKUP(L:L,DROPLIST!D:D,DROPLIST!E:E)</f>
        <v>#REF!</v>
      </c>
      <c r="R1750" s="88" t="str">
        <f>IF(N:N&lt;&gt;"APROVADO","N/A",IF(IFERROR(_xlfn.XLOOKUP(P:P,PROJETOS!A:A,PROJETOS!A:A),"INSERIR ID DE PROJETO")="INSERIR ID DE PROJETO","INSERIR ID DE PROJETO","PROJETO INSERIDO"))</f>
        <v>N/A</v>
      </c>
    </row>
    <row r="1751" spans="1:18" ht="20.100000000000001" customHeight="1" thickTop="1" thickBot="1" x14ac:dyDescent="0.3">
      <c r="A1751" s="109"/>
      <c r="B1751" s="84"/>
      <c r="C1751" s="84"/>
      <c r="D1751" s="115"/>
      <c r="E1751" s="132" cm="1">
        <f t="array" ref="E1751">_xlfn.XLOOKUP(D1751,Tabela2[[#All],[SAP Code]],Tabela2[[#All],[Supplier Name]])</f>
        <v>0</v>
      </c>
      <c r="F1751" s="85"/>
      <c r="G1751" s="120">
        <v>0</v>
      </c>
      <c r="H1751" s="86"/>
      <c r="I1751" s="86">
        <v>0</v>
      </c>
      <c r="J1751" s="87">
        <f t="shared" si="64"/>
        <v>0</v>
      </c>
      <c r="K1751" s="87">
        <f t="shared" si="65"/>
        <v>0</v>
      </c>
      <c r="L1751" s="85"/>
      <c r="M1751" s="85"/>
      <c r="N1751" s="85"/>
      <c r="O1751" s="109"/>
      <c r="P1751" s="88" t="str">
        <f>IF(D:D&gt;800000000,_xlfn.XLOOKUP(B:B,DROPLIST!G:G,DROPLIST!H:H)&amp;RIGHT(C1751,3)&amp;"-"&amp;RIGHT(D1751,5),_xlfn.XLOOKUP(B:B,DROPLIST!G:G,DROPLIST!H:H)&amp;RIGHT(C1751,3)&amp;"-"&amp;_xlfn.XLOOKUP(D:D,Tabela2[SAP Code],Tabela2[Coluna1]))</f>
        <v>-</v>
      </c>
      <c r="Q1751" s="88" t="e">
        <f>_xlfn.XLOOKUP(B:B,DROPLIST!G:G,DROPLIST!H:H) &amp; RIGHT(C1751,3) &amp; "-" &amp; RIGHT(D1751,5) &amp; "-" &amp; IFERROR(LEFT(#REF!, FIND(" ",#REF!)-1),#REF!) &amp; "-" &amp; _xlfn.XLOOKUP(L:L,DROPLIST!D:D,DROPLIST!E:E)</f>
        <v>#REF!</v>
      </c>
      <c r="R1751" s="88" t="str">
        <f>IF(N:N&lt;&gt;"APROVADO","N/A",IF(IFERROR(_xlfn.XLOOKUP(P:P,PROJETOS!A:A,PROJETOS!A:A),"INSERIR ID DE PROJETO")="INSERIR ID DE PROJETO","INSERIR ID DE PROJETO","PROJETO INSERIDO"))</f>
        <v>N/A</v>
      </c>
    </row>
    <row r="1752" spans="1:18" ht="20.100000000000001" customHeight="1" thickTop="1" thickBot="1" x14ac:dyDescent="0.3">
      <c r="A1752" s="109"/>
      <c r="B1752" s="84"/>
      <c r="C1752" s="84"/>
      <c r="D1752" s="115"/>
      <c r="E1752" s="132" cm="1">
        <f t="array" ref="E1752">_xlfn.XLOOKUP(D1752,Tabela2[[#All],[SAP Code]],Tabela2[[#All],[Supplier Name]])</f>
        <v>0</v>
      </c>
      <c r="F1752" s="85"/>
      <c r="G1752" s="120">
        <v>0</v>
      </c>
      <c r="H1752" s="86"/>
      <c r="I1752" s="86">
        <v>0</v>
      </c>
      <c r="J1752" s="87">
        <f t="shared" si="64"/>
        <v>0</v>
      </c>
      <c r="K1752" s="87">
        <f t="shared" si="65"/>
        <v>0</v>
      </c>
      <c r="L1752" s="85"/>
      <c r="M1752" s="85"/>
      <c r="N1752" s="85"/>
      <c r="O1752" s="109"/>
      <c r="P1752" s="88" t="str">
        <f>IF(D:D&gt;800000000,_xlfn.XLOOKUP(B:B,DROPLIST!G:G,DROPLIST!H:H)&amp;RIGHT(C1752,3)&amp;"-"&amp;RIGHT(D1752,5),_xlfn.XLOOKUP(B:B,DROPLIST!G:G,DROPLIST!H:H)&amp;RIGHT(C1752,3)&amp;"-"&amp;_xlfn.XLOOKUP(D:D,Tabela2[SAP Code],Tabela2[Coluna1]))</f>
        <v>-</v>
      </c>
      <c r="Q1752" s="88" t="e">
        <f>_xlfn.XLOOKUP(B:B,DROPLIST!G:G,DROPLIST!H:H) &amp; RIGHT(C1752,3) &amp; "-" &amp; RIGHT(D1752,5) &amp; "-" &amp; IFERROR(LEFT(#REF!, FIND(" ",#REF!)-1),#REF!) &amp; "-" &amp; _xlfn.XLOOKUP(L:L,DROPLIST!D:D,DROPLIST!E:E)</f>
        <v>#REF!</v>
      </c>
      <c r="R1752" s="88" t="str">
        <f>IF(N:N&lt;&gt;"APROVADO","N/A",IF(IFERROR(_xlfn.XLOOKUP(P:P,PROJETOS!A:A,PROJETOS!A:A),"INSERIR ID DE PROJETO")="INSERIR ID DE PROJETO","INSERIR ID DE PROJETO","PROJETO INSERIDO"))</f>
        <v>N/A</v>
      </c>
    </row>
    <row r="1753" spans="1:18" ht="20.100000000000001" customHeight="1" thickTop="1" thickBot="1" x14ac:dyDescent="0.3">
      <c r="A1753" s="109"/>
      <c r="B1753" s="84"/>
      <c r="C1753" s="84"/>
      <c r="D1753" s="115"/>
      <c r="E1753" s="132" cm="1">
        <f t="array" ref="E1753">_xlfn.XLOOKUP(D1753,Tabela2[[#All],[SAP Code]],Tabela2[[#All],[Supplier Name]])</f>
        <v>0</v>
      </c>
      <c r="F1753" s="85"/>
      <c r="G1753" s="120">
        <v>0</v>
      </c>
      <c r="H1753" s="86"/>
      <c r="I1753" s="86">
        <v>0</v>
      </c>
      <c r="J1753" s="87">
        <f t="shared" si="64"/>
        <v>0</v>
      </c>
      <c r="K1753" s="87">
        <f t="shared" si="65"/>
        <v>0</v>
      </c>
      <c r="L1753" s="85"/>
      <c r="M1753" s="85"/>
      <c r="N1753" s="85"/>
      <c r="O1753" s="109"/>
      <c r="P1753" s="88" t="str">
        <f>IF(D:D&gt;800000000,_xlfn.XLOOKUP(B:B,DROPLIST!G:G,DROPLIST!H:H)&amp;RIGHT(C1753,3)&amp;"-"&amp;RIGHT(D1753,5),_xlfn.XLOOKUP(B:B,DROPLIST!G:G,DROPLIST!H:H)&amp;RIGHT(C1753,3)&amp;"-"&amp;_xlfn.XLOOKUP(D:D,Tabela2[SAP Code],Tabela2[Coluna1]))</f>
        <v>-</v>
      </c>
      <c r="Q1753" s="88" t="e">
        <f>_xlfn.XLOOKUP(B:B,DROPLIST!G:G,DROPLIST!H:H) &amp; RIGHT(C1753,3) &amp; "-" &amp; RIGHT(D1753,5) &amp; "-" &amp; IFERROR(LEFT(#REF!, FIND(" ",#REF!)-1),#REF!) &amp; "-" &amp; _xlfn.XLOOKUP(L:L,DROPLIST!D:D,DROPLIST!E:E)</f>
        <v>#REF!</v>
      </c>
      <c r="R1753" s="88" t="str">
        <f>IF(N:N&lt;&gt;"APROVADO","N/A",IF(IFERROR(_xlfn.XLOOKUP(P:P,PROJETOS!A:A,PROJETOS!A:A),"INSERIR ID DE PROJETO")="INSERIR ID DE PROJETO","INSERIR ID DE PROJETO","PROJETO INSERIDO"))</f>
        <v>N/A</v>
      </c>
    </row>
    <row r="1754" spans="1:18" ht="20.100000000000001" customHeight="1" thickTop="1" thickBot="1" x14ac:dyDescent="0.3">
      <c r="A1754" s="109"/>
      <c r="B1754" s="84"/>
      <c r="C1754" s="84"/>
      <c r="D1754" s="115"/>
      <c r="E1754" s="132" cm="1">
        <f t="array" ref="E1754">_xlfn.XLOOKUP(D1754,Tabela2[[#All],[SAP Code]],Tabela2[[#All],[Supplier Name]])</f>
        <v>0</v>
      </c>
      <c r="F1754" s="85"/>
      <c r="G1754" s="120">
        <v>0</v>
      </c>
      <c r="H1754" s="86"/>
      <c r="I1754" s="86">
        <v>0</v>
      </c>
      <c r="J1754" s="87">
        <f t="shared" si="64"/>
        <v>0</v>
      </c>
      <c r="K1754" s="87">
        <f t="shared" si="65"/>
        <v>0</v>
      </c>
      <c r="L1754" s="85"/>
      <c r="M1754" s="85"/>
      <c r="N1754" s="85"/>
      <c r="O1754" s="109"/>
      <c r="P1754" s="88" t="str">
        <f>IF(D:D&gt;800000000,_xlfn.XLOOKUP(B:B,DROPLIST!G:G,DROPLIST!H:H)&amp;RIGHT(C1754,3)&amp;"-"&amp;RIGHT(D1754,5),_xlfn.XLOOKUP(B:B,DROPLIST!G:G,DROPLIST!H:H)&amp;RIGHT(C1754,3)&amp;"-"&amp;_xlfn.XLOOKUP(D:D,Tabela2[SAP Code],Tabela2[Coluna1]))</f>
        <v>-</v>
      </c>
      <c r="Q1754" s="88" t="e">
        <f>_xlfn.XLOOKUP(B:B,DROPLIST!G:G,DROPLIST!H:H) &amp; RIGHT(C1754,3) &amp; "-" &amp; RIGHT(D1754,5) &amp; "-" &amp; IFERROR(LEFT(#REF!, FIND(" ",#REF!)-1),#REF!) &amp; "-" &amp; _xlfn.XLOOKUP(L:L,DROPLIST!D:D,DROPLIST!E:E)</f>
        <v>#REF!</v>
      </c>
      <c r="R1754" s="88" t="str">
        <f>IF(N:N&lt;&gt;"APROVADO","N/A",IF(IFERROR(_xlfn.XLOOKUP(P:P,PROJETOS!A:A,PROJETOS!A:A),"INSERIR ID DE PROJETO")="INSERIR ID DE PROJETO","INSERIR ID DE PROJETO","PROJETO INSERIDO"))</f>
        <v>N/A</v>
      </c>
    </row>
    <row r="1755" spans="1:18" ht="20.100000000000001" customHeight="1" thickTop="1" thickBot="1" x14ac:dyDescent="0.3">
      <c r="A1755" s="109"/>
      <c r="B1755" s="84"/>
      <c r="C1755" s="84"/>
      <c r="D1755" s="115"/>
      <c r="E1755" s="132" cm="1">
        <f t="array" ref="E1755">_xlfn.XLOOKUP(D1755,Tabela2[[#All],[SAP Code]],Tabela2[[#All],[Supplier Name]])</f>
        <v>0</v>
      </c>
      <c r="F1755" s="85"/>
      <c r="G1755" s="120">
        <v>0</v>
      </c>
      <c r="H1755" s="86"/>
      <c r="I1755" s="86">
        <v>0</v>
      </c>
      <c r="J1755" s="87">
        <f t="shared" si="64"/>
        <v>0</v>
      </c>
      <c r="K1755" s="87">
        <f t="shared" si="65"/>
        <v>0</v>
      </c>
      <c r="L1755" s="85"/>
      <c r="M1755" s="85"/>
      <c r="N1755" s="85"/>
      <c r="O1755" s="109"/>
      <c r="P1755" s="88" t="str">
        <f>IF(D:D&gt;800000000,_xlfn.XLOOKUP(B:B,DROPLIST!G:G,DROPLIST!H:H)&amp;RIGHT(C1755,3)&amp;"-"&amp;RIGHT(D1755,5),_xlfn.XLOOKUP(B:B,DROPLIST!G:G,DROPLIST!H:H)&amp;RIGHT(C1755,3)&amp;"-"&amp;_xlfn.XLOOKUP(D:D,Tabela2[SAP Code],Tabela2[Coluna1]))</f>
        <v>-</v>
      </c>
      <c r="Q1755" s="88" t="e">
        <f>_xlfn.XLOOKUP(B:B,DROPLIST!G:G,DROPLIST!H:H) &amp; RIGHT(C1755,3) &amp; "-" &amp; RIGHT(D1755,5) &amp; "-" &amp; IFERROR(LEFT(#REF!, FIND(" ",#REF!)-1),#REF!) &amp; "-" &amp; _xlfn.XLOOKUP(L:L,DROPLIST!D:D,DROPLIST!E:E)</f>
        <v>#REF!</v>
      </c>
      <c r="R1755" s="88" t="str">
        <f>IF(N:N&lt;&gt;"APROVADO","N/A",IF(IFERROR(_xlfn.XLOOKUP(P:P,PROJETOS!A:A,PROJETOS!A:A),"INSERIR ID DE PROJETO")="INSERIR ID DE PROJETO","INSERIR ID DE PROJETO","PROJETO INSERIDO"))</f>
        <v>N/A</v>
      </c>
    </row>
    <row r="1756" spans="1:18" ht="20.100000000000001" customHeight="1" thickTop="1" thickBot="1" x14ac:dyDescent="0.3">
      <c r="A1756" s="109"/>
      <c r="B1756" s="84"/>
      <c r="C1756" s="84"/>
      <c r="D1756" s="115"/>
      <c r="E1756" s="132" cm="1">
        <f t="array" ref="E1756">_xlfn.XLOOKUP(D1756,Tabela2[[#All],[SAP Code]],Tabela2[[#All],[Supplier Name]])</f>
        <v>0</v>
      </c>
      <c r="F1756" s="85"/>
      <c r="G1756" s="120">
        <v>0</v>
      </c>
      <c r="H1756" s="86"/>
      <c r="I1756" s="86">
        <v>0</v>
      </c>
      <c r="J1756" s="87">
        <f t="shared" si="64"/>
        <v>0</v>
      </c>
      <c r="K1756" s="87">
        <f t="shared" si="65"/>
        <v>0</v>
      </c>
      <c r="L1756" s="85"/>
      <c r="M1756" s="85"/>
      <c r="N1756" s="85"/>
      <c r="O1756" s="109"/>
      <c r="P1756" s="88" t="str">
        <f>IF(D:D&gt;800000000,_xlfn.XLOOKUP(B:B,DROPLIST!G:G,DROPLIST!H:H)&amp;RIGHT(C1756,3)&amp;"-"&amp;RIGHT(D1756,5),_xlfn.XLOOKUP(B:B,DROPLIST!G:G,DROPLIST!H:H)&amp;RIGHT(C1756,3)&amp;"-"&amp;_xlfn.XLOOKUP(D:D,Tabela2[SAP Code],Tabela2[Coluna1]))</f>
        <v>-</v>
      </c>
      <c r="Q1756" s="88" t="e">
        <f>_xlfn.XLOOKUP(B:B,DROPLIST!G:G,DROPLIST!H:H) &amp; RIGHT(C1756,3) &amp; "-" &amp; RIGHT(D1756,5) &amp; "-" &amp; IFERROR(LEFT(#REF!, FIND(" ",#REF!)-1),#REF!) &amp; "-" &amp; _xlfn.XLOOKUP(L:L,DROPLIST!D:D,DROPLIST!E:E)</f>
        <v>#REF!</v>
      </c>
      <c r="R1756" s="88" t="str">
        <f>IF(N:N&lt;&gt;"APROVADO","N/A",IF(IFERROR(_xlfn.XLOOKUP(P:P,PROJETOS!A:A,PROJETOS!A:A),"INSERIR ID DE PROJETO")="INSERIR ID DE PROJETO","INSERIR ID DE PROJETO","PROJETO INSERIDO"))</f>
        <v>N/A</v>
      </c>
    </row>
    <row r="1757" spans="1:18" ht="20.100000000000001" customHeight="1" thickTop="1" thickBot="1" x14ac:dyDescent="0.3">
      <c r="A1757" s="109"/>
      <c r="B1757" s="84"/>
      <c r="C1757" s="84"/>
      <c r="D1757" s="115"/>
      <c r="E1757" s="132" cm="1">
        <f t="array" ref="E1757">_xlfn.XLOOKUP(D1757,Tabela2[[#All],[SAP Code]],Tabela2[[#All],[Supplier Name]])</f>
        <v>0</v>
      </c>
      <c r="F1757" s="85"/>
      <c r="G1757" s="120">
        <v>0</v>
      </c>
      <c r="H1757" s="86"/>
      <c r="I1757" s="86">
        <v>0</v>
      </c>
      <c r="J1757" s="87">
        <f t="shared" si="64"/>
        <v>0</v>
      </c>
      <c r="K1757" s="87">
        <f t="shared" si="65"/>
        <v>0</v>
      </c>
      <c r="L1757" s="85"/>
      <c r="M1757" s="85"/>
      <c r="N1757" s="85"/>
      <c r="O1757" s="109"/>
      <c r="P1757" s="88" t="str">
        <f>IF(D:D&gt;800000000,_xlfn.XLOOKUP(B:B,DROPLIST!G:G,DROPLIST!H:H)&amp;RIGHT(C1757,3)&amp;"-"&amp;RIGHT(D1757,5),_xlfn.XLOOKUP(B:B,DROPLIST!G:G,DROPLIST!H:H)&amp;RIGHT(C1757,3)&amp;"-"&amp;_xlfn.XLOOKUP(D:D,Tabela2[SAP Code],Tabela2[Coluna1]))</f>
        <v>-</v>
      </c>
      <c r="Q1757" s="88" t="e">
        <f>_xlfn.XLOOKUP(B:B,DROPLIST!G:G,DROPLIST!H:H) &amp; RIGHT(C1757,3) &amp; "-" &amp; RIGHT(D1757,5) &amp; "-" &amp; IFERROR(LEFT(#REF!, FIND(" ",#REF!)-1),#REF!) &amp; "-" &amp; _xlfn.XLOOKUP(L:L,DROPLIST!D:D,DROPLIST!E:E)</f>
        <v>#REF!</v>
      </c>
      <c r="R1757" s="88" t="str">
        <f>IF(N:N&lt;&gt;"APROVADO","N/A",IF(IFERROR(_xlfn.XLOOKUP(P:P,PROJETOS!A:A,PROJETOS!A:A),"INSERIR ID DE PROJETO")="INSERIR ID DE PROJETO","INSERIR ID DE PROJETO","PROJETO INSERIDO"))</f>
        <v>N/A</v>
      </c>
    </row>
    <row r="1758" spans="1:18" ht="20.100000000000001" customHeight="1" thickTop="1" thickBot="1" x14ac:dyDescent="0.3">
      <c r="A1758" s="109"/>
      <c r="B1758" s="84"/>
      <c r="C1758" s="84"/>
      <c r="D1758" s="115"/>
      <c r="E1758" s="132" cm="1">
        <f t="array" ref="E1758">_xlfn.XLOOKUP(D1758,Tabela2[[#All],[SAP Code]],Tabela2[[#All],[Supplier Name]])</f>
        <v>0</v>
      </c>
      <c r="F1758" s="85"/>
      <c r="G1758" s="120">
        <v>0</v>
      </c>
      <c r="H1758" s="86"/>
      <c r="I1758" s="86">
        <v>0</v>
      </c>
      <c r="J1758" s="87">
        <f t="shared" si="64"/>
        <v>0</v>
      </c>
      <c r="K1758" s="87">
        <f t="shared" si="65"/>
        <v>0</v>
      </c>
      <c r="L1758" s="85"/>
      <c r="M1758" s="85"/>
      <c r="N1758" s="85"/>
      <c r="O1758" s="109"/>
      <c r="P1758" s="88" t="str">
        <f>IF(D:D&gt;800000000,_xlfn.XLOOKUP(B:B,DROPLIST!G:G,DROPLIST!H:H)&amp;RIGHT(C1758,3)&amp;"-"&amp;RIGHT(D1758,5),_xlfn.XLOOKUP(B:B,DROPLIST!G:G,DROPLIST!H:H)&amp;RIGHT(C1758,3)&amp;"-"&amp;_xlfn.XLOOKUP(D:D,Tabela2[SAP Code],Tabela2[Coluna1]))</f>
        <v>-</v>
      </c>
      <c r="Q1758" s="88" t="e">
        <f>_xlfn.XLOOKUP(B:B,DROPLIST!G:G,DROPLIST!H:H) &amp; RIGHT(C1758,3) &amp; "-" &amp; RIGHT(D1758,5) &amp; "-" &amp; IFERROR(LEFT(#REF!, FIND(" ",#REF!)-1),#REF!) &amp; "-" &amp; _xlfn.XLOOKUP(L:L,DROPLIST!D:D,DROPLIST!E:E)</f>
        <v>#REF!</v>
      </c>
      <c r="R1758" s="88" t="str">
        <f>IF(N:N&lt;&gt;"APROVADO","N/A",IF(IFERROR(_xlfn.XLOOKUP(P:P,PROJETOS!A:A,PROJETOS!A:A),"INSERIR ID DE PROJETO")="INSERIR ID DE PROJETO","INSERIR ID DE PROJETO","PROJETO INSERIDO"))</f>
        <v>N/A</v>
      </c>
    </row>
    <row r="1759" spans="1:18" ht="20.100000000000001" customHeight="1" thickTop="1" thickBot="1" x14ac:dyDescent="0.3">
      <c r="A1759" s="109"/>
      <c r="B1759" s="84"/>
      <c r="C1759" s="84"/>
      <c r="D1759" s="115"/>
      <c r="E1759" s="132" cm="1">
        <f t="array" ref="E1759">_xlfn.XLOOKUP(D1759,Tabela2[[#All],[SAP Code]],Tabela2[[#All],[Supplier Name]])</f>
        <v>0</v>
      </c>
      <c r="F1759" s="85"/>
      <c r="G1759" s="120">
        <v>0</v>
      </c>
      <c r="H1759" s="86"/>
      <c r="I1759" s="86">
        <v>0</v>
      </c>
      <c r="J1759" s="87">
        <f t="shared" si="64"/>
        <v>0</v>
      </c>
      <c r="K1759" s="87">
        <f t="shared" si="65"/>
        <v>0</v>
      </c>
      <c r="L1759" s="85"/>
      <c r="M1759" s="85"/>
      <c r="N1759" s="85"/>
      <c r="O1759" s="109"/>
      <c r="P1759" s="88" t="str">
        <f>IF(D:D&gt;800000000,_xlfn.XLOOKUP(B:B,DROPLIST!G:G,DROPLIST!H:H)&amp;RIGHT(C1759,3)&amp;"-"&amp;RIGHT(D1759,5),_xlfn.XLOOKUP(B:B,DROPLIST!G:G,DROPLIST!H:H)&amp;RIGHT(C1759,3)&amp;"-"&amp;_xlfn.XLOOKUP(D:D,Tabela2[SAP Code],Tabela2[Coluna1]))</f>
        <v>-</v>
      </c>
      <c r="Q1759" s="88" t="e">
        <f>_xlfn.XLOOKUP(B:B,DROPLIST!G:G,DROPLIST!H:H) &amp; RIGHT(C1759,3) &amp; "-" &amp; RIGHT(D1759,5) &amp; "-" &amp; IFERROR(LEFT(#REF!, FIND(" ",#REF!)-1),#REF!) &amp; "-" &amp; _xlfn.XLOOKUP(L:L,DROPLIST!D:D,DROPLIST!E:E)</f>
        <v>#REF!</v>
      </c>
      <c r="R1759" s="88" t="str">
        <f>IF(N:N&lt;&gt;"APROVADO","N/A",IF(IFERROR(_xlfn.XLOOKUP(P:P,PROJETOS!A:A,PROJETOS!A:A),"INSERIR ID DE PROJETO")="INSERIR ID DE PROJETO","INSERIR ID DE PROJETO","PROJETO INSERIDO"))</f>
        <v>N/A</v>
      </c>
    </row>
    <row r="1760" spans="1:18" ht="20.100000000000001" customHeight="1" thickTop="1" thickBot="1" x14ac:dyDescent="0.3">
      <c r="A1760" s="109"/>
      <c r="B1760" s="84"/>
      <c r="C1760" s="84"/>
      <c r="D1760" s="115"/>
      <c r="E1760" s="132" cm="1">
        <f t="array" ref="E1760">_xlfn.XLOOKUP(D1760,Tabela2[[#All],[SAP Code]],Tabela2[[#All],[Supplier Name]])</f>
        <v>0</v>
      </c>
      <c r="F1760" s="85"/>
      <c r="G1760" s="120">
        <v>0</v>
      </c>
      <c r="H1760" s="86"/>
      <c r="I1760" s="86">
        <v>0</v>
      </c>
      <c r="J1760" s="87">
        <f t="shared" si="64"/>
        <v>0</v>
      </c>
      <c r="K1760" s="87">
        <f t="shared" si="65"/>
        <v>0</v>
      </c>
      <c r="L1760" s="85"/>
      <c r="M1760" s="85"/>
      <c r="N1760" s="85"/>
      <c r="O1760" s="109"/>
      <c r="P1760" s="88" t="str">
        <f>IF(D:D&gt;800000000,_xlfn.XLOOKUP(B:B,DROPLIST!G:G,DROPLIST!H:H)&amp;RIGHT(C1760,3)&amp;"-"&amp;RIGHT(D1760,5),_xlfn.XLOOKUP(B:B,DROPLIST!G:G,DROPLIST!H:H)&amp;RIGHT(C1760,3)&amp;"-"&amp;_xlfn.XLOOKUP(D:D,Tabela2[SAP Code],Tabela2[Coluna1]))</f>
        <v>-</v>
      </c>
      <c r="Q1760" s="88" t="e">
        <f>_xlfn.XLOOKUP(B:B,DROPLIST!G:G,DROPLIST!H:H) &amp; RIGHT(C1760,3) &amp; "-" &amp; RIGHT(D1760,5) &amp; "-" &amp; IFERROR(LEFT(#REF!, FIND(" ",#REF!)-1),#REF!) &amp; "-" &amp; _xlfn.XLOOKUP(L:L,DROPLIST!D:D,DROPLIST!E:E)</f>
        <v>#REF!</v>
      </c>
      <c r="R1760" s="88" t="str">
        <f>IF(N:N&lt;&gt;"APROVADO","N/A",IF(IFERROR(_xlfn.XLOOKUP(P:P,PROJETOS!A:A,PROJETOS!A:A),"INSERIR ID DE PROJETO")="INSERIR ID DE PROJETO","INSERIR ID DE PROJETO","PROJETO INSERIDO"))</f>
        <v>N/A</v>
      </c>
    </row>
    <row r="1761" spans="1:18" ht="20.100000000000001" customHeight="1" thickTop="1" thickBot="1" x14ac:dyDescent="0.3">
      <c r="A1761" s="109"/>
      <c r="B1761" s="84"/>
      <c r="C1761" s="84"/>
      <c r="D1761" s="115"/>
      <c r="E1761" s="132" cm="1">
        <f t="array" ref="E1761">_xlfn.XLOOKUP(D1761,Tabela2[[#All],[SAP Code]],Tabela2[[#All],[Supplier Name]])</f>
        <v>0</v>
      </c>
      <c r="F1761" s="85"/>
      <c r="G1761" s="120">
        <v>0</v>
      </c>
      <c r="H1761" s="86"/>
      <c r="I1761" s="86">
        <v>0</v>
      </c>
      <c r="J1761" s="87">
        <f t="shared" si="64"/>
        <v>0</v>
      </c>
      <c r="K1761" s="87">
        <f t="shared" si="65"/>
        <v>0</v>
      </c>
      <c r="L1761" s="85"/>
      <c r="M1761" s="85"/>
      <c r="N1761" s="85"/>
      <c r="O1761" s="109"/>
      <c r="P1761" s="88" t="str">
        <f>IF(D:D&gt;800000000,_xlfn.XLOOKUP(B:B,DROPLIST!G:G,DROPLIST!H:H)&amp;RIGHT(C1761,3)&amp;"-"&amp;RIGHT(D1761,5),_xlfn.XLOOKUP(B:B,DROPLIST!G:G,DROPLIST!H:H)&amp;RIGHT(C1761,3)&amp;"-"&amp;_xlfn.XLOOKUP(D:D,Tabela2[SAP Code],Tabela2[Coluna1]))</f>
        <v>-</v>
      </c>
      <c r="Q1761" s="88" t="e">
        <f>_xlfn.XLOOKUP(B:B,DROPLIST!G:G,DROPLIST!H:H) &amp; RIGHT(C1761,3) &amp; "-" &amp; RIGHT(D1761,5) &amp; "-" &amp; IFERROR(LEFT(#REF!, FIND(" ",#REF!)-1),#REF!) &amp; "-" &amp; _xlfn.XLOOKUP(L:L,DROPLIST!D:D,DROPLIST!E:E)</f>
        <v>#REF!</v>
      </c>
      <c r="R1761" s="88" t="str">
        <f>IF(N:N&lt;&gt;"APROVADO","N/A",IF(IFERROR(_xlfn.XLOOKUP(P:P,PROJETOS!A:A,PROJETOS!A:A),"INSERIR ID DE PROJETO")="INSERIR ID DE PROJETO","INSERIR ID DE PROJETO","PROJETO INSERIDO"))</f>
        <v>N/A</v>
      </c>
    </row>
    <row r="1762" spans="1:18" ht="20.100000000000001" customHeight="1" thickTop="1" thickBot="1" x14ac:dyDescent="0.3">
      <c r="A1762" s="109"/>
      <c r="B1762" s="84"/>
      <c r="C1762" s="84"/>
      <c r="D1762" s="115"/>
      <c r="E1762" s="132" cm="1">
        <f t="array" ref="E1762">_xlfn.XLOOKUP(D1762,Tabela2[[#All],[SAP Code]],Tabela2[[#All],[Supplier Name]])</f>
        <v>0</v>
      </c>
      <c r="F1762" s="85"/>
      <c r="G1762" s="120">
        <v>0</v>
      </c>
      <c r="H1762" s="86"/>
      <c r="I1762" s="86">
        <v>0</v>
      </c>
      <c r="J1762" s="87">
        <f t="shared" si="64"/>
        <v>0</v>
      </c>
      <c r="K1762" s="87">
        <f t="shared" si="65"/>
        <v>0</v>
      </c>
      <c r="L1762" s="85"/>
      <c r="M1762" s="85"/>
      <c r="N1762" s="85"/>
      <c r="O1762" s="109"/>
      <c r="P1762" s="88" t="str">
        <f>IF(D:D&gt;800000000,_xlfn.XLOOKUP(B:B,DROPLIST!G:G,DROPLIST!H:H)&amp;RIGHT(C1762,3)&amp;"-"&amp;RIGHT(D1762,5),_xlfn.XLOOKUP(B:B,DROPLIST!G:G,DROPLIST!H:H)&amp;RIGHT(C1762,3)&amp;"-"&amp;_xlfn.XLOOKUP(D:D,Tabela2[SAP Code],Tabela2[Coluna1]))</f>
        <v>-</v>
      </c>
      <c r="Q1762" s="88" t="e">
        <f>_xlfn.XLOOKUP(B:B,DROPLIST!G:G,DROPLIST!H:H) &amp; RIGHT(C1762,3) &amp; "-" &amp; RIGHT(D1762,5) &amp; "-" &amp; IFERROR(LEFT(#REF!, FIND(" ",#REF!)-1),#REF!) &amp; "-" &amp; _xlfn.XLOOKUP(L:L,DROPLIST!D:D,DROPLIST!E:E)</f>
        <v>#REF!</v>
      </c>
      <c r="R1762" s="88" t="str">
        <f>IF(N:N&lt;&gt;"APROVADO","N/A",IF(IFERROR(_xlfn.XLOOKUP(P:P,PROJETOS!A:A,PROJETOS!A:A),"INSERIR ID DE PROJETO")="INSERIR ID DE PROJETO","INSERIR ID DE PROJETO","PROJETO INSERIDO"))</f>
        <v>N/A</v>
      </c>
    </row>
    <row r="1763" spans="1:18" ht="20.100000000000001" customHeight="1" thickTop="1" thickBot="1" x14ac:dyDescent="0.3">
      <c r="A1763" s="109"/>
      <c r="B1763" s="84"/>
      <c r="C1763" s="84"/>
      <c r="D1763" s="115"/>
      <c r="E1763" s="132" cm="1">
        <f t="array" ref="E1763">_xlfn.XLOOKUP(D1763,Tabela2[[#All],[SAP Code]],Tabela2[[#All],[Supplier Name]])</f>
        <v>0</v>
      </c>
      <c r="F1763" s="85"/>
      <c r="G1763" s="120">
        <v>0</v>
      </c>
      <c r="H1763" s="86"/>
      <c r="I1763" s="86">
        <v>0</v>
      </c>
      <c r="J1763" s="87">
        <f t="shared" si="64"/>
        <v>0</v>
      </c>
      <c r="K1763" s="87">
        <f t="shared" si="65"/>
        <v>0</v>
      </c>
      <c r="L1763" s="85"/>
      <c r="M1763" s="85"/>
      <c r="N1763" s="85"/>
      <c r="O1763" s="109"/>
      <c r="P1763" s="88" t="str">
        <f>IF(D:D&gt;800000000,_xlfn.XLOOKUP(B:B,DROPLIST!G:G,DROPLIST!H:H)&amp;RIGHT(C1763,3)&amp;"-"&amp;RIGHT(D1763,5),_xlfn.XLOOKUP(B:B,DROPLIST!G:G,DROPLIST!H:H)&amp;RIGHT(C1763,3)&amp;"-"&amp;_xlfn.XLOOKUP(D:D,Tabela2[SAP Code],Tabela2[Coluna1]))</f>
        <v>-</v>
      </c>
      <c r="Q1763" s="88" t="e">
        <f>_xlfn.XLOOKUP(B:B,DROPLIST!G:G,DROPLIST!H:H) &amp; RIGHT(C1763,3) &amp; "-" &amp; RIGHT(D1763,5) &amp; "-" &amp; IFERROR(LEFT(#REF!, FIND(" ",#REF!)-1),#REF!) &amp; "-" &amp; _xlfn.XLOOKUP(L:L,DROPLIST!D:D,DROPLIST!E:E)</f>
        <v>#REF!</v>
      </c>
      <c r="R1763" s="88" t="str">
        <f>IF(N:N&lt;&gt;"APROVADO","N/A",IF(IFERROR(_xlfn.XLOOKUP(P:P,PROJETOS!A:A,PROJETOS!A:A),"INSERIR ID DE PROJETO")="INSERIR ID DE PROJETO","INSERIR ID DE PROJETO","PROJETO INSERIDO"))</f>
        <v>N/A</v>
      </c>
    </row>
    <row r="1764" spans="1:18" ht="20.100000000000001" customHeight="1" thickTop="1" thickBot="1" x14ac:dyDescent="0.3">
      <c r="A1764" s="109"/>
      <c r="B1764" s="84"/>
      <c r="C1764" s="84"/>
      <c r="D1764" s="115"/>
      <c r="E1764" s="132" cm="1">
        <f t="array" ref="E1764">_xlfn.XLOOKUP(D1764,Tabela2[[#All],[SAP Code]],Tabela2[[#All],[Supplier Name]])</f>
        <v>0</v>
      </c>
      <c r="F1764" s="85"/>
      <c r="G1764" s="120">
        <v>0</v>
      </c>
      <c r="H1764" s="86"/>
      <c r="I1764" s="86">
        <v>0</v>
      </c>
      <c r="J1764" s="87">
        <f t="shared" si="64"/>
        <v>0</v>
      </c>
      <c r="K1764" s="87">
        <f t="shared" si="65"/>
        <v>0</v>
      </c>
      <c r="L1764" s="85"/>
      <c r="M1764" s="85"/>
      <c r="N1764" s="85"/>
      <c r="O1764" s="109"/>
      <c r="P1764" s="88" t="str">
        <f>IF(D:D&gt;800000000,_xlfn.XLOOKUP(B:B,DROPLIST!G:G,DROPLIST!H:H)&amp;RIGHT(C1764,3)&amp;"-"&amp;RIGHT(D1764,5),_xlfn.XLOOKUP(B:B,DROPLIST!G:G,DROPLIST!H:H)&amp;RIGHT(C1764,3)&amp;"-"&amp;_xlfn.XLOOKUP(D:D,Tabela2[SAP Code],Tabela2[Coluna1]))</f>
        <v>-</v>
      </c>
      <c r="Q1764" s="88" t="e">
        <f>_xlfn.XLOOKUP(B:B,DROPLIST!G:G,DROPLIST!H:H) &amp; RIGHT(C1764,3) &amp; "-" &amp; RIGHT(D1764,5) &amp; "-" &amp; IFERROR(LEFT(#REF!, FIND(" ",#REF!)-1),#REF!) &amp; "-" &amp; _xlfn.XLOOKUP(L:L,DROPLIST!D:D,DROPLIST!E:E)</f>
        <v>#REF!</v>
      </c>
      <c r="R1764" s="88" t="str">
        <f>IF(N:N&lt;&gt;"APROVADO","N/A",IF(IFERROR(_xlfn.XLOOKUP(P:P,PROJETOS!A:A,PROJETOS!A:A),"INSERIR ID DE PROJETO")="INSERIR ID DE PROJETO","INSERIR ID DE PROJETO","PROJETO INSERIDO"))</f>
        <v>N/A</v>
      </c>
    </row>
    <row r="1765" spans="1:18" ht="20.100000000000001" customHeight="1" thickTop="1" thickBot="1" x14ac:dyDescent="0.3">
      <c r="A1765" s="109"/>
      <c r="B1765" s="84"/>
      <c r="C1765" s="84"/>
      <c r="D1765" s="115"/>
      <c r="E1765" s="132" cm="1">
        <f t="array" ref="E1765">_xlfn.XLOOKUP(D1765,Tabela2[[#All],[SAP Code]],Tabela2[[#All],[Supplier Name]])</f>
        <v>0</v>
      </c>
      <c r="F1765" s="85"/>
      <c r="G1765" s="120">
        <v>0</v>
      </c>
      <c r="H1765" s="86"/>
      <c r="I1765" s="86">
        <v>0</v>
      </c>
      <c r="J1765" s="87">
        <f t="shared" si="64"/>
        <v>0</v>
      </c>
      <c r="K1765" s="87">
        <f t="shared" si="65"/>
        <v>0</v>
      </c>
      <c r="L1765" s="85"/>
      <c r="M1765" s="85"/>
      <c r="N1765" s="85"/>
      <c r="O1765" s="109"/>
      <c r="P1765" s="88" t="str">
        <f>IF(D:D&gt;800000000,_xlfn.XLOOKUP(B:B,DROPLIST!G:G,DROPLIST!H:H)&amp;RIGHT(C1765,3)&amp;"-"&amp;RIGHT(D1765,5),_xlfn.XLOOKUP(B:B,DROPLIST!G:G,DROPLIST!H:H)&amp;RIGHT(C1765,3)&amp;"-"&amp;_xlfn.XLOOKUP(D:D,Tabela2[SAP Code],Tabela2[Coluna1]))</f>
        <v>-</v>
      </c>
      <c r="Q1765" s="88" t="e">
        <f>_xlfn.XLOOKUP(B:B,DROPLIST!G:G,DROPLIST!H:H) &amp; RIGHT(C1765,3) &amp; "-" &amp; RIGHT(D1765,5) &amp; "-" &amp; IFERROR(LEFT(#REF!, FIND(" ",#REF!)-1),#REF!) &amp; "-" &amp; _xlfn.XLOOKUP(L:L,DROPLIST!D:D,DROPLIST!E:E)</f>
        <v>#REF!</v>
      </c>
      <c r="R1765" s="88" t="str">
        <f>IF(N:N&lt;&gt;"APROVADO","N/A",IF(IFERROR(_xlfn.XLOOKUP(P:P,PROJETOS!A:A,PROJETOS!A:A),"INSERIR ID DE PROJETO")="INSERIR ID DE PROJETO","INSERIR ID DE PROJETO","PROJETO INSERIDO"))</f>
        <v>N/A</v>
      </c>
    </row>
    <row r="1766" spans="1:18" ht="20.100000000000001" customHeight="1" thickTop="1" thickBot="1" x14ac:dyDescent="0.3">
      <c r="A1766" s="109"/>
      <c r="B1766" s="84"/>
      <c r="C1766" s="84"/>
      <c r="D1766" s="115"/>
      <c r="E1766" s="132" cm="1">
        <f t="array" ref="E1766">_xlfn.XLOOKUP(D1766,Tabela2[[#All],[SAP Code]],Tabela2[[#All],[Supplier Name]])</f>
        <v>0</v>
      </c>
      <c r="F1766" s="85"/>
      <c r="G1766" s="120">
        <v>0</v>
      </c>
      <c r="H1766" s="86"/>
      <c r="I1766" s="86">
        <v>0</v>
      </c>
      <c r="J1766" s="87">
        <f t="shared" si="64"/>
        <v>0</v>
      </c>
      <c r="K1766" s="87">
        <f t="shared" si="65"/>
        <v>0</v>
      </c>
      <c r="L1766" s="85"/>
      <c r="M1766" s="85"/>
      <c r="N1766" s="85"/>
      <c r="O1766" s="109"/>
      <c r="P1766" s="88" t="str">
        <f>IF(D:D&gt;800000000,_xlfn.XLOOKUP(B:B,DROPLIST!G:G,DROPLIST!H:H)&amp;RIGHT(C1766,3)&amp;"-"&amp;RIGHT(D1766,5),_xlfn.XLOOKUP(B:B,DROPLIST!G:G,DROPLIST!H:H)&amp;RIGHT(C1766,3)&amp;"-"&amp;_xlfn.XLOOKUP(D:D,Tabela2[SAP Code],Tabela2[Coluna1]))</f>
        <v>-</v>
      </c>
      <c r="Q1766" s="88" t="e">
        <f>_xlfn.XLOOKUP(B:B,DROPLIST!G:G,DROPLIST!H:H) &amp; RIGHT(C1766,3) &amp; "-" &amp; RIGHT(D1766,5) &amp; "-" &amp; IFERROR(LEFT(#REF!, FIND(" ",#REF!)-1),#REF!) &amp; "-" &amp; _xlfn.XLOOKUP(L:L,DROPLIST!D:D,DROPLIST!E:E)</f>
        <v>#REF!</v>
      </c>
      <c r="R1766" s="88" t="str">
        <f>IF(N:N&lt;&gt;"APROVADO","N/A",IF(IFERROR(_xlfn.XLOOKUP(P:P,PROJETOS!A:A,PROJETOS!A:A),"INSERIR ID DE PROJETO")="INSERIR ID DE PROJETO","INSERIR ID DE PROJETO","PROJETO INSERIDO"))</f>
        <v>N/A</v>
      </c>
    </row>
    <row r="1767" spans="1:18" ht="20.100000000000001" customHeight="1" thickTop="1" thickBot="1" x14ac:dyDescent="0.3">
      <c r="A1767" s="109"/>
      <c r="B1767" s="84"/>
      <c r="C1767" s="84"/>
      <c r="D1767" s="115"/>
      <c r="E1767" s="132" cm="1">
        <f t="array" ref="E1767">_xlfn.XLOOKUP(D1767,Tabela2[[#All],[SAP Code]],Tabela2[[#All],[Supplier Name]])</f>
        <v>0</v>
      </c>
      <c r="F1767" s="85"/>
      <c r="G1767" s="120">
        <v>0</v>
      </c>
      <c r="H1767" s="86"/>
      <c r="I1767" s="86">
        <v>0</v>
      </c>
      <c r="J1767" s="87">
        <f t="shared" si="64"/>
        <v>0</v>
      </c>
      <c r="K1767" s="87">
        <f t="shared" si="65"/>
        <v>0</v>
      </c>
      <c r="L1767" s="85"/>
      <c r="M1767" s="85"/>
      <c r="N1767" s="85"/>
      <c r="O1767" s="109"/>
      <c r="P1767" s="88" t="str">
        <f>IF(D:D&gt;800000000,_xlfn.XLOOKUP(B:B,DROPLIST!G:G,DROPLIST!H:H)&amp;RIGHT(C1767,3)&amp;"-"&amp;RIGHT(D1767,5),_xlfn.XLOOKUP(B:B,DROPLIST!G:G,DROPLIST!H:H)&amp;RIGHT(C1767,3)&amp;"-"&amp;_xlfn.XLOOKUP(D:D,Tabela2[SAP Code],Tabela2[Coluna1]))</f>
        <v>-</v>
      </c>
      <c r="Q1767" s="88" t="e">
        <f>_xlfn.XLOOKUP(B:B,DROPLIST!G:G,DROPLIST!H:H) &amp; RIGHT(C1767,3) &amp; "-" &amp; RIGHT(D1767,5) &amp; "-" &amp; IFERROR(LEFT(#REF!, FIND(" ",#REF!)-1),#REF!) &amp; "-" &amp; _xlfn.XLOOKUP(L:L,DROPLIST!D:D,DROPLIST!E:E)</f>
        <v>#REF!</v>
      </c>
      <c r="R1767" s="88" t="str">
        <f>IF(N:N&lt;&gt;"APROVADO","N/A",IF(IFERROR(_xlfn.XLOOKUP(P:P,PROJETOS!A:A,PROJETOS!A:A),"INSERIR ID DE PROJETO")="INSERIR ID DE PROJETO","INSERIR ID DE PROJETO","PROJETO INSERIDO"))</f>
        <v>N/A</v>
      </c>
    </row>
    <row r="1768" spans="1:18" ht="20.100000000000001" customHeight="1" thickTop="1" thickBot="1" x14ac:dyDescent="0.3">
      <c r="A1768" s="109"/>
      <c r="B1768" s="84"/>
      <c r="C1768" s="84"/>
      <c r="D1768" s="115"/>
      <c r="E1768" s="132" cm="1">
        <f t="array" ref="E1768">_xlfn.XLOOKUP(D1768,Tabela2[[#All],[SAP Code]],Tabela2[[#All],[Supplier Name]])</f>
        <v>0</v>
      </c>
      <c r="F1768" s="85"/>
      <c r="G1768" s="120">
        <v>0</v>
      </c>
      <c r="H1768" s="86"/>
      <c r="I1768" s="86">
        <v>0</v>
      </c>
      <c r="J1768" s="87">
        <f t="shared" si="64"/>
        <v>0</v>
      </c>
      <c r="K1768" s="87">
        <f t="shared" si="65"/>
        <v>0</v>
      </c>
      <c r="L1768" s="85"/>
      <c r="M1768" s="85"/>
      <c r="N1768" s="85"/>
      <c r="O1768" s="109"/>
      <c r="P1768" s="88" t="str">
        <f>IF(D:D&gt;800000000,_xlfn.XLOOKUP(B:B,DROPLIST!G:G,DROPLIST!H:H)&amp;RIGHT(C1768,3)&amp;"-"&amp;RIGHT(D1768,5),_xlfn.XLOOKUP(B:B,DROPLIST!G:G,DROPLIST!H:H)&amp;RIGHT(C1768,3)&amp;"-"&amp;_xlfn.XLOOKUP(D:D,Tabela2[SAP Code],Tabela2[Coluna1]))</f>
        <v>-</v>
      </c>
      <c r="Q1768" s="88" t="e">
        <f>_xlfn.XLOOKUP(B:B,DROPLIST!G:G,DROPLIST!H:H) &amp; RIGHT(C1768,3) &amp; "-" &amp; RIGHT(D1768,5) &amp; "-" &amp; IFERROR(LEFT(#REF!, FIND(" ",#REF!)-1),#REF!) &amp; "-" &amp; _xlfn.XLOOKUP(L:L,DROPLIST!D:D,DROPLIST!E:E)</f>
        <v>#REF!</v>
      </c>
      <c r="R1768" s="88" t="str">
        <f>IF(N:N&lt;&gt;"APROVADO","N/A",IF(IFERROR(_xlfn.XLOOKUP(P:P,PROJETOS!A:A,PROJETOS!A:A),"INSERIR ID DE PROJETO")="INSERIR ID DE PROJETO","INSERIR ID DE PROJETO","PROJETO INSERIDO"))</f>
        <v>N/A</v>
      </c>
    </row>
    <row r="1769" spans="1:18" ht="20.100000000000001" customHeight="1" thickTop="1" thickBot="1" x14ac:dyDescent="0.3">
      <c r="A1769" s="109"/>
      <c r="B1769" s="84"/>
      <c r="C1769" s="84"/>
      <c r="D1769" s="115"/>
      <c r="E1769" s="132" cm="1">
        <f t="array" ref="E1769">_xlfn.XLOOKUP(D1769,Tabela2[[#All],[SAP Code]],Tabela2[[#All],[Supplier Name]])</f>
        <v>0</v>
      </c>
      <c r="F1769" s="85"/>
      <c r="G1769" s="120">
        <v>0</v>
      </c>
      <c r="H1769" s="86"/>
      <c r="I1769" s="86">
        <v>0</v>
      </c>
      <c r="J1769" s="87">
        <f t="shared" si="64"/>
        <v>0</v>
      </c>
      <c r="K1769" s="87">
        <f t="shared" si="65"/>
        <v>0</v>
      </c>
      <c r="L1769" s="85"/>
      <c r="M1769" s="85"/>
      <c r="N1769" s="85"/>
      <c r="O1769" s="109"/>
      <c r="P1769" s="88" t="str">
        <f>IF(D:D&gt;800000000,_xlfn.XLOOKUP(B:B,DROPLIST!G:G,DROPLIST!H:H)&amp;RIGHT(C1769,3)&amp;"-"&amp;RIGHT(D1769,5),_xlfn.XLOOKUP(B:B,DROPLIST!G:G,DROPLIST!H:H)&amp;RIGHT(C1769,3)&amp;"-"&amp;_xlfn.XLOOKUP(D:D,Tabela2[SAP Code],Tabela2[Coluna1]))</f>
        <v>-</v>
      </c>
      <c r="Q1769" s="88" t="e">
        <f>_xlfn.XLOOKUP(B:B,DROPLIST!G:G,DROPLIST!H:H) &amp; RIGHT(C1769,3) &amp; "-" &amp; RIGHT(D1769,5) &amp; "-" &amp; IFERROR(LEFT(#REF!, FIND(" ",#REF!)-1),#REF!) &amp; "-" &amp; _xlfn.XLOOKUP(L:L,DROPLIST!D:D,DROPLIST!E:E)</f>
        <v>#REF!</v>
      </c>
      <c r="R1769" s="88" t="str">
        <f>IF(N:N&lt;&gt;"APROVADO","N/A",IF(IFERROR(_xlfn.XLOOKUP(P:P,PROJETOS!A:A,PROJETOS!A:A),"INSERIR ID DE PROJETO")="INSERIR ID DE PROJETO","INSERIR ID DE PROJETO","PROJETO INSERIDO"))</f>
        <v>N/A</v>
      </c>
    </row>
    <row r="1770" spans="1:18" ht="20.100000000000001" customHeight="1" thickTop="1" thickBot="1" x14ac:dyDescent="0.3">
      <c r="A1770" s="109"/>
      <c r="B1770" s="84"/>
      <c r="C1770" s="84"/>
      <c r="D1770" s="115"/>
      <c r="E1770" s="132" cm="1">
        <f t="array" ref="E1770">_xlfn.XLOOKUP(D1770,Tabela2[[#All],[SAP Code]],Tabela2[[#All],[Supplier Name]])</f>
        <v>0</v>
      </c>
      <c r="F1770" s="85"/>
      <c r="G1770" s="120">
        <v>0</v>
      </c>
      <c r="H1770" s="86"/>
      <c r="I1770" s="86">
        <v>0</v>
      </c>
      <c r="J1770" s="87">
        <f t="shared" si="64"/>
        <v>0</v>
      </c>
      <c r="K1770" s="87">
        <f t="shared" si="65"/>
        <v>0</v>
      </c>
      <c r="L1770" s="85"/>
      <c r="M1770" s="85"/>
      <c r="N1770" s="85"/>
      <c r="O1770" s="109"/>
      <c r="P1770" s="88" t="str">
        <f>IF(D:D&gt;800000000,_xlfn.XLOOKUP(B:B,DROPLIST!G:G,DROPLIST!H:H)&amp;RIGHT(C1770,3)&amp;"-"&amp;RIGHT(D1770,5),_xlfn.XLOOKUP(B:B,DROPLIST!G:G,DROPLIST!H:H)&amp;RIGHT(C1770,3)&amp;"-"&amp;_xlfn.XLOOKUP(D:D,Tabela2[SAP Code],Tabela2[Coluna1]))</f>
        <v>-</v>
      </c>
      <c r="Q1770" s="88" t="e">
        <f>_xlfn.XLOOKUP(B:B,DROPLIST!G:G,DROPLIST!H:H) &amp; RIGHT(C1770,3) &amp; "-" &amp; RIGHT(D1770,5) &amp; "-" &amp; IFERROR(LEFT(#REF!, FIND(" ",#REF!)-1),#REF!) &amp; "-" &amp; _xlfn.XLOOKUP(L:L,DROPLIST!D:D,DROPLIST!E:E)</f>
        <v>#REF!</v>
      </c>
      <c r="R1770" s="88" t="str">
        <f>IF(N:N&lt;&gt;"APROVADO","N/A",IF(IFERROR(_xlfn.XLOOKUP(P:P,PROJETOS!A:A,PROJETOS!A:A),"INSERIR ID DE PROJETO")="INSERIR ID DE PROJETO","INSERIR ID DE PROJETO","PROJETO INSERIDO"))</f>
        <v>N/A</v>
      </c>
    </row>
    <row r="1771" spans="1:18" ht="20.100000000000001" customHeight="1" thickTop="1" thickBot="1" x14ac:dyDescent="0.3">
      <c r="A1771" s="109"/>
      <c r="B1771" s="84"/>
      <c r="C1771" s="84"/>
      <c r="D1771" s="115"/>
      <c r="E1771" s="132" cm="1">
        <f t="array" ref="E1771">_xlfn.XLOOKUP(D1771,Tabela2[[#All],[SAP Code]],Tabela2[[#All],[Supplier Name]])</f>
        <v>0</v>
      </c>
      <c r="F1771" s="85"/>
      <c r="G1771" s="120">
        <v>0</v>
      </c>
      <c r="H1771" s="86"/>
      <c r="I1771" s="86">
        <v>0</v>
      </c>
      <c r="J1771" s="87">
        <f t="shared" si="64"/>
        <v>0</v>
      </c>
      <c r="K1771" s="87">
        <f t="shared" si="65"/>
        <v>0</v>
      </c>
      <c r="L1771" s="85"/>
      <c r="M1771" s="85"/>
      <c r="N1771" s="85"/>
      <c r="O1771" s="109"/>
      <c r="P1771" s="88" t="str">
        <f>IF(D:D&gt;800000000,_xlfn.XLOOKUP(B:B,DROPLIST!G:G,DROPLIST!H:H)&amp;RIGHT(C1771,3)&amp;"-"&amp;RIGHT(D1771,5),_xlfn.XLOOKUP(B:B,DROPLIST!G:G,DROPLIST!H:H)&amp;RIGHT(C1771,3)&amp;"-"&amp;_xlfn.XLOOKUP(D:D,Tabela2[SAP Code],Tabela2[Coluna1]))</f>
        <v>-</v>
      </c>
      <c r="Q1771" s="88" t="e">
        <f>_xlfn.XLOOKUP(B:B,DROPLIST!G:G,DROPLIST!H:H) &amp; RIGHT(C1771,3) &amp; "-" &amp; RIGHT(D1771,5) &amp; "-" &amp; IFERROR(LEFT(#REF!, FIND(" ",#REF!)-1),#REF!) &amp; "-" &amp; _xlfn.XLOOKUP(L:L,DROPLIST!D:D,DROPLIST!E:E)</f>
        <v>#REF!</v>
      </c>
      <c r="R1771" s="88" t="str">
        <f>IF(N:N&lt;&gt;"APROVADO","N/A",IF(IFERROR(_xlfn.XLOOKUP(P:P,PROJETOS!A:A,PROJETOS!A:A),"INSERIR ID DE PROJETO")="INSERIR ID DE PROJETO","INSERIR ID DE PROJETO","PROJETO INSERIDO"))</f>
        <v>N/A</v>
      </c>
    </row>
    <row r="1772" spans="1:18" ht="20.100000000000001" customHeight="1" thickTop="1" thickBot="1" x14ac:dyDescent="0.3">
      <c r="A1772" s="109"/>
      <c r="B1772" s="84"/>
      <c r="C1772" s="84"/>
      <c r="D1772" s="115"/>
      <c r="E1772" s="132" cm="1">
        <f t="array" ref="E1772">_xlfn.XLOOKUP(D1772,Tabela2[[#All],[SAP Code]],Tabela2[[#All],[Supplier Name]])</f>
        <v>0</v>
      </c>
      <c r="F1772" s="85"/>
      <c r="G1772" s="120">
        <v>0</v>
      </c>
      <c r="H1772" s="86"/>
      <c r="I1772" s="86">
        <v>0</v>
      </c>
      <c r="J1772" s="87">
        <f t="shared" si="64"/>
        <v>0</v>
      </c>
      <c r="K1772" s="87">
        <f t="shared" si="65"/>
        <v>0</v>
      </c>
      <c r="L1772" s="85"/>
      <c r="M1772" s="85"/>
      <c r="N1772" s="85"/>
      <c r="O1772" s="109"/>
      <c r="P1772" s="88" t="str">
        <f>IF(D:D&gt;800000000,_xlfn.XLOOKUP(B:B,DROPLIST!G:G,DROPLIST!H:H)&amp;RIGHT(C1772,3)&amp;"-"&amp;RIGHT(D1772,5),_xlfn.XLOOKUP(B:B,DROPLIST!G:G,DROPLIST!H:H)&amp;RIGHT(C1772,3)&amp;"-"&amp;_xlfn.XLOOKUP(D:D,Tabela2[SAP Code],Tabela2[Coluna1]))</f>
        <v>-</v>
      </c>
      <c r="Q1772" s="88" t="e">
        <f>_xlfn.XLOOKUP(B:B,DROPLIST!G:G,DROPLIST!H:H) &amp; RIGHT(C1772,3) &amp; "-" &amp; RIGHT(D1772,5) &amp; "-" &amp; IFERROR(LEFT(#REF!, FIND(" ",#REF!)-1),#REF!) &amp; "-" &amp; _xlfn.XLOOKUP(L:L,DROPLIST!D:D,DROPLIST!E:E)</f>
        <v>#REF!</v>
      </c>
      <c r="R1772" s="88" t="str">
        <f>IF(N:N&lt;&gt;"APROVADO","N/A",IF(IFERROR(_xlfn.XLOOKUP(P:P,PROJETOS!A:A,PROJETOS!A:A),"INSERIR ID DE PROJETO")="INSERIR ID DE PROJETO","INSERIR ID DE PROJETO","PROJETO INSERIDO"))</f>
        <v>N/A</v>
      </c>
    </row>
    <row r="1773" spans="1:18" ht="20.100000000000001" customHeight="1" thickTop="1" thickBot="1" x14ac:dyDescent="0.3">
      <c r="A1773" s="109"/>
      <c r="B1773" s="84"/>
      <c r="C1773" s="84"/>
      <c r="D1773" s="115"/>
      <c r="E1773" s="132" cm="1">
        <f t="array" ref="E1773">_xlfn.XLOOKUP(D1773,Tabela2[[#All],[SAP Code]],Tabela2[[#All],[Supplier Name]])</f>
        <v>0</v>
      </c>
      <c r="F1773" s="85"/>
      <c r="G1773" s="120">
        <v>0</v>
      </c>
      <c r="H1773" s="86"/>
      <c r="I1773" s="86">
        <v>0</v>
      </c>
      <c r="J1773" s="87">
        <f t="shared" si="64"/>
        <v>0</v>
      </c>
      <c r="K1773" s="87">
        <f t="shared" si="65"/>
        <v>0</v>
      </c>
      <c r="L1773" s="85"/>
      <c r="M1773" s="85"/>
      <c r="N1773" s="85"/>
      <c r="O1773" s="109"/>
      <c r="P1773" s="88" t="str">
        <f>IF(D:D&gt;800000000,_xlfn.XLOOKUP(B:B,DROPLIST!G:G,DROPLIST!H:H)&amp;RIGHT(C1773,3)&amp;"-"&amp;RIGHT(D1773,5),_xlfn.XLOOKUP(B:B,DROPLIST!G:G,DROPLIST!H:H)&amp;RIGHT(C1773,3)&amp;"-"&amp;_xlfn.XLOOKUP(D:D,Tabela2[SAP Code],Tabela2[Coluna1]))</f>
        <v>-</v>
      </c>
      <c r="Q1773" s="88" t="e">
        <f>_xlfn.XLOOKUP(B:B,DROPLIST!G:G,DROPLIST!H:H) &amp; RIGHT(C1773,3) &amp; "-" &amp; RIGHT(D1773,5) &amp; "-" &amp; IFERROR(LEFT(#REF!, FIND(" ",#REF!)-1),#REF!) &amp; "-" &amp; _xlfn.XLOOKUP(L:L,DROPLIST!D:D,DROPLIST!E:E)</f>
        <v>#REF!</v>
      </c>
      <c r="R1773" s="88" t="str">
        <f>IF(N:N&lt;&gt;"APROVADO","N/A",IF(IFERROR(_xlfn.XLOOKUP(P:P,PROJETOS!A:A,PROJETOS!A:A),"INSERIR ID DE PROJETO")="INSERIR ID DE PROJETO","INSERIR ID DE PROJETO","PROJETO INSERIDO"))</f>
        <v>N/A</v>
      </c>
    </row>
    <row r="1774" spans="1:18" ht="20.100000000000001" customHeight="1" thickTop="1" thickBot="1" x14ac:dyDescent="0.3">
      <c r="A1774" s="109"/>
      <c r="B1774" s="84"/>
      <c r="C1774" s="84"/>
      <c r="D1774" s="115"/>
      <c r="E1774" s="132" cm="1">
        <f t="array" ref="E1774">_xlfn.XLOOKUP(D1774,Tabela2[[#All],[SAP Code]],Tabela2[[#All],[Supplier Name]])</f>
        <v>0</v>
      </c>
      <c r="F1774" s="85"/>
      <c r="G1774" s="120">
        <v>0</v>
      </c>
      <c r="H1774" s="86"/>
      <c r="I1774" s="86">
        <v>0</v>
      </c>
      <c r="J1774" s="87">
        <f t="shared" si="64"/>
        <v>0</v>
      </c>
      <c r="K1774" s="87">
        <f t="shared" si="65"/>
        <v>0</v>
      </c>
      <c r="L1774" s="85"/>
      <c r="M1774" s="85"/>
      <c r="N1774" s="85"/>
      <c r="O1774" s="109"/>
      <c r="P1774" s="88" t="str">
        <f>IF(D:D&gt;800000000,_xlfn.XLOOKUP(B:B,DROPLIST!G:G,DROPLIST!H:H)&amp;RIGHT(C1774,3)&amp;"-"&amp;RIGHT(D1774,5),_xlfn.XLOOKUP(B:B,DROPLIST!G:G,DROPLIST!H:H)&amp;RIGHT(C1774,3)&amp;"-"&amp;_xlfn.XLOOKUP(D:D,Tabela2[SAP Code],Tabela2[Coluna1]))</f>
        <v>-</v>
      </c>
      <c r="Q1774" s="88" t="e">
        <f>_xlfn.XLOOKUP(B:B,DROPLIST!G:G,DROPLIST!H:H) &amp; RIGHT(C1774,3) &amp; "-" &amp; RIGHT(D1774,5) &amp; "-" &amp; IFERROR(LEFT(#REF!, FIND(" ",#REF!)-1),#REF!) &amp; "-" &amp; _xlfn.XLOOKUP(L:L,DROPLIST!D:D,DROPLIST!E:E)</f>
        <v>#REF!</v>
      </c>
      <c r="R1774" s="88" t="str">
        <f>IF(N:N&lt;&gt;"APROVADO","N/A",IF(IFERROR(_xlfn.XLOOKUP(P:P,PROJETOS!A:A,PROJETOS!A:A),"INSERIR ID DE PROJETO")="INSERIR ID DE PROJETO","INSERIR ID DE PROJETO","PROJETO INSERIDO"))</f>
        <v>N/A</v>
      </c>
    </row>
    <row r="1775" spans="1:18" ht="20.100000000000001" customHeight="1" thickTop="1" thickBot="1" x14ac:dyDescent="0.3">
      <c r="A1775" s="109"/>
      <c r="B1775" s="84"/>
      <c r="C1775" s="84"/>
      <c r="D1775" s="115"/>
      <c r="E1775" s="132" cm="1">
        <f t="array" ref="E1775">_xlfn.XLOOKUP(D1775,Tabela2[[#All],[SAP Code]],Tabela2[[#All],[Supplier Name]])</f>
        <v>0</v>
      </c>
      <c r="F1775" s="85"/>
      <c r="G1775" s="120">
        <v>0</v>
      </c>
      <c r="H1775" s="86"/>
      <c r="I1775" s="86">
        <v>0</v>
      </c>
      <c r="J1775" s="87">
        <f t="shared" si="64"/>
        <v>0</v>
      </c>
      <c r="K1775" s="87">
        <f t="shared" si="65"/>
        <v>0</v>
      </c>
      <c r="L1775" s="85"/>
      <c r="M1775" s="85"/>
      <c r="N1775" s="85"/>
      <c r="O1775" s="109"/>
      <c r="P1775" s="88" t="str">
        <f>IF(D:D&gt;800000000,_xlfn.XLOOKUP(B:B,DROPLIST!G:G,DROPLIST!H:H)&amp;RIGHT(C1775,3)&amp;"-"&amp;RIGHT(D1775,5),_xlfn.XLOOKUP(B:B,DROPLIST!G:G,DROPLIST!H:H)&amp;RIGHT(C1775,3)&amp;"-"&amp;_xlfn.XLOOKUP(D:D,Tabela2[SAP Code],Tabela2[Coluna1]))</f>
        <v>-</v>
      </c>
      <c r="Q1775" s="88" t="e">
        <f>_xlfn.XLOOKUP(B:B,DROPLIST!G:G,DROPLIST!H:H) &amp; RIGHT(C1775,3) &amp; "-" &amp; RIGHT(D1775,5) &amp; "-" &amp; IFERROR(LEFT(#REF!, FIND(" ",#REF!)-1),#REF!) &amp; "-" &amp; _xlfn.XLOOKUP(L:L,DROPLIST!D:D,DROPLIST!E:E)</f>
        <v>#REF!</v>
      </c>
      <c r="R1775" s="88" t="str">
        <f>IF(N:N&lt;&gt;"APROVADO","N/A",IF(IFERROR(_xlfn.XLOOKUP(P:P,PROJETOS!A:A,PROJETOS!A:A),"INSERIR ID DE PROJETO")="INSERIR ID DE PROJETO","INSERIR ID DE PROJETO","PROJETO INSERIDO"))</f>
        <v>N/A</v>
      </c>
    </row>
    <row r="1776" spans="1:18" ht="20.100000000000001" customHeight="1" thickTop="1" thickBot="1" x14ac:dyDescent="0.3">
      <c r="A1776" s="109"/>
      <c r="B1776" s="84"/>
      <c r="C1776" s="84"/>
      <c r="D1776" s="115"/>
      <c r="E1776" s="132" cm="1">
        <f t="array" ref="E1776">_xlfn.XLOOKUP(D1776,Tabela2[[#All],[SAP Code]],Tabela2[[#All],[Supplier Name]])</f>
        <v>0</v>
      </c>
      <c r="F1776" s="85"/>
      <c r="G1776" s="120">
        <v>0</v>
      </c>
      <c r="H1776" s="86"/>
      <c r="I1776" s="86">
        <v>0</v>
      </c>
      <c r="J1776" s="87">
        <f t="shared" si="64"/>
        <v>0</v>
      </c>
      <c r="K1776" s="87">
        <f t="shared" si="65"/>
        <v>0</v>
      </c>
      <c r="L1776" s="85"/>
      <c r="M1776" s="85"/>
      <c r="N1776" s="85"/>
      <c r="O1776" s="109"/>
      <c r="P1776" s="88" t="str">
        <f>IF(D:D&gt;800000000,_xlfn.XLOOKUP(B:B,DROPLIST!G:G,DROPLIST!H:H)&amp;RIGHT(C1776,3)&amp;"-"&amp;RIGHT(D1776,5),_xlfn.XLOOKUP(B:B,DROPLIST!G:G,DROPLIST!H:H)&amp;RIGHT(C1776,3)&amp;"-"&amp;_xlfn.XLOOKUP(D:D,Tabela2[SAP Code],Tabela2[Coluna1]))</f>
        <v>-</v>
      </c>
      <c r="Q1776" s="88" t="e">
        <f>_xlfn.XLOOKUP(B:B,DROPLIST!G:G,DROPLIST!H:H) &amp; RIGHT(C1776,3) &amp; "-" &amp; RIGHT(D1776,5) &amp; "-" &amp; IFERROR(LEFT(#REF!, FIND(" ",#REF!)-1),#REF!) &amp; "-" &amp; _xlfn.XLOOKUP(L:L,DROPLIST!D:D,DROPLIST!E:E)</f>
        <v>#REF!</v>
      </c>
      <c r="R1776" s="88" t="str">
        <f>IF(N:N&lt;&gt;"APROVADO","N/A",IF(IFERROR(_xlfn.XLOOKUP(P:P,PROJETOS!A:A,PROJETOS!A:A),"INSERIR ID DE PROJETO")="INSERIR ID DE PROJETO","INSERIR ID DE PROJETO","PROJETO INSERIDO"))</f>
        <v>N/A</v>
      </c>
    </row>
    <row r="1777" spans="1:18" ht="20.100000000000001" customHeight="1" thickTop="1" thickBot="1" x14ac:dyDescent="0.3">
      <c r="A1777" s="109"/>
      <c r="B1777" s="84"/>
      <c r="C1777" s="84"/>
      <c r="D1777" s="115"/>
      <c r="E1777" s="132" cm="1">
        <f t="array" ref="E1777">_xlfn.XLOOKUP(D1777,Tabela2[[#All],[SAP Code]],Tabela2[[#All],[Supplier Name]])</f>
        <v>0</v>
      </c>
      <c r="F1777" s="85"/>
      <c r="G1777" s="120">
        <v>0</v>
      </c>
      <c r="H1777" s="86"/>
      <c r="I1777" s="86">
        <v>0</v>
      </c>
      <c r="J1777" s="87">
        <f t="shared" si="64"/>
        <v>0</v>
      </c>
      <c r="K1777" s="87">
        <f t="shared" si="65"/>
        <v>0</v>
      </c>
      <c r="L1777" s="85"/>
      <c r="M1777" s="85"/>
      <c r="N1777" s="85"/>
      <c r="O1777" s="109"/>
      <c r="P1777" s="88" t="str">
        <f>IF(D:D&gt;800000000,_xlfn.XLOOKUP(B:B,DROPLIST!G:G,DROPLIST!H:H)&amp;RIGHT(C1777,3)&amp;"-"&amp;RIGHT(D1777,5),_xlfn.XLOOKUP(B:B,DROPLIST!G:G,DROPLIST!H:H)&amp;RIGHT(C1777,3)&amp;"-"&amp;_xlfn.XLOOKUP(D:D,Tabela2[SAP Code],Tabela2[Coluna1]))</f>
        <v>-</v>
      </c>
      <c r="Q1777" s="88" t="e">
        <f>_xlfn.XLOOKUP(B:B,DROPLIST!G:G,DROPLIST!H:H) &amp; RIGHT(C1777,3) &amp; "-" &amp; RIGHT(D1777,5) &amp; "-" &amp; IFERROR(LEFT(#REF!, FIND(" ",#REF!)-1),#REF!) &amp; "-" &amp; _xlfn.XLOOKUP(L:L,DROPLIST!D:D,DROPLIST!E:E)</f>
        <v>#REF!</v>
      </c>
      <c r="R1777" s="88" t="str">
        <f>IF(N:N&lt;&gt;"APROVADO","N/A",IF(IFERROR(_xlfn.XLOOKUP(P:P,PROJETOS!A:A,PROJETOS!A:A),"INSERIR ID DE PROJETO")="INSERIR ID DE PROJETO","INSERIR ID DE PROJETO","PROJETO INSERIDO"))</f>
        <v>N/A</v>
      </c>
    </row>
    <row r="1778" spans="1:18" ht="20.100000000000001" customHeight="1" thickTop="1" thickBot="1" x14ac:dyDescent="0.3">
      <c r="A1778" s="109"/>
      <c r="B1778" s="84"/>
      <c r="C1778" s="84"/>
      <c r="D1778" s="115"/>
      <c r="E1778" s="132" cm="1">
        <f t="array" ref="E1778">_xlfn.XLOOKUP(D1778,Tabela2[[#All],[SAP Code]],Tabela2[[#All],[Supplier Name]])</f>
        <v>0</v>
      </c>
      <c r="F1778" s="85"/>
      <c r="G1778" s="120">
        <v>0</v>
      </c>
      <c r="H1778" s="86"/>
      <c r="I1778" s="86">
        <v>0</v>
      </c>
      <c r="J1778" s="87">
        <f t="shared" si="64"/>
        <v>0</v>
      </c>
      <c r="K1778" s="87">
        <f t="shared" si="65"/>
        <v>0</v>
      </c>
      <c r="L1778" s="85"/>
      <c r="M1778" s="85"/>
      <c r="N1778" s="85"/>
      <c r="O1778" s="109"/>
      <c r="P1778" s="88" t="str">
        <f>IF(D:D&gt;800000000,_xlfn.XLOOKUP(B:B,DROPLIST!G:G,DROPLIST!H:H)&amp;RIGHT(C1778,3)&amp;"-"&amp;RIGHT(D1778,5),_xlfn.XLOOKUP(B:B,DROPLIST!G:G,DROPLIST!H:H)&amp;RIGHT(C1778,3)&amp;"-"&amp;_xlfn.XLOOKUP(D:D,Tabela2[SAP Code],Tabela2[Coluna1]))</f>
        <v>-</v>
      </c>
      <c r="Q1778" s="88" t="e">
        <f>_xlfn.XLOOKUP(B:B,DROPLIST!G:G,DROPLIST!H:H) &amp; RIGHT(C1778,3) &amp; "-" &amp; RIGHT(D1778,5) &amp; "-" &amp; IFERROR(LEFT(#REF!, FIND(" ",#REF!)-1),#REF!) &amp; "-" &amp; _xlfn.XLOOKUP(L:L,DROPLIST!D:D,DROPLIST!E:E)</f>
        <v>#REF!</v>
      </c>
      <c r="R1778" s="88" t="str">
        <f>IF(N:N&lt;&gt;"APROVADO","N/A",IF(IFERROR(_xlfn.XLOOKUP(P:P,PROJETOS!A:A,PROJETOS!A:A),"INSERIR ID DE PROJETO")="INSERIR ID DE PROJETO","INSERIR ID DE PROJETO","PROJETO INSERIDO"))</f>
        <v>N/A</v>
      </c>
    </row>
    <row r="1779" spans="1:18" ht="20.100000000000001" customHeight="1" thickTop="1" thickBot="1" x14ac:dyDescent="0.3">
      <c r="A1779" s="109"/>
      <c r="B1779" s="84"/>
      <c r="C1779" s="84"/>
      <c r="D1779" s="115"/>
      <c r="E1779" s="132" cm="1">
        <f t="array" ref="E1779">_xlfn.XLOOKUP(D1779,Tabela2[[#All],[SAP Code]],Tabela2[[#All],[Supplier Name]])</f>
        <v>0</v>
      </c>
      <c r="F1779" s="85"/>
      <c r="G1779" s="120">
        <v>0</v>
      </c>
      <c r="H1779" s="86"/>
      <c r="I1779" s="86">
        <v>0</v>
      </c>
      <c r="J1779" s="87">
        <f t="shared" si="64"/>
        <v>0</v>
      </c>
      <c r="K1779" s="87">
        <f t="shared" si="65"/>
        <v>0</v>
      </c>
      <c r="L1779" s="85"/>
      <c r="M1779" s="85"/>
      <c r="N1779" s="85"/>
      <c r="O1779" s="109"/>
      <c r="P1779" s="88" t="str">
        <f>IF(D:D&gt;800000000,_xlfn.XLOOKUP(B:B,DROPLIST!G:G,DROPLIST!H:H)&amp;RIGHT(C1779,3)&amp;"-"&amp;RIGHT(D1779,5),_xlfn.XLOOKUP(B:B,DROPLIST!G:G,DROPLIST!H:H)&amp;RIGHT(C1779,3)&amp;"-"&amp;_xlfn.XLOOKUP(D:D,Tabela2[SAP Code],Tabela2[Coluna1]))</f>
        <v>-</v>
      </c>
      <c r="Q1779" s="88" t="e">
        <f>_xlfn.XLOOKUP(B:B,DROPLIST!G:G,DROPLIST!H:H) &amp; RIGHT(C1779,3) &amp; "-" &amp; RIGHT(D1779,5) &amp; "-" &amp; IFERROR(LEFT(#REF!, FIND(" ",#REF!)-1),#REF!) &amp; "-" &amp; _xlfn.XLOOKUP(L:L,DROPLIST!D:D,DROPLIST!E:E)</f>
        <v>#REF!</v>
      </c>
      <c r="R1779" s="88" t="str">
        <f>IF(N:N&lt;&gt;"APROVADO","N/A",IF(IFERROR(_xlfn.XLOOKUP(P:P,PROJETOS!A:A,PROJETOS!A:A),"INSERIR ID DE PROJETO")="INSERIR ID DE PROJETO","INSERIR ID DE PROJETO","PROJETO INSERIDO"))</f>
        <v>N/A</v>
      </c>
    </row>
    <row r="1780" spans="1:18" ht="20.100000000000001" customHeight="1" thickTop="1" thickBot="1" x14ac:dyDescent="0.3">
      <c r="A1780" s="109"/>
      <c r="B1780" s="84"/>
      <c r="C1780" s="84"/>
      <c r="D1780" s="115"/>
      <c r="E1780" s="132" cm="1">
        <f t="array" ref="E1780">_xlfn.XLOOKUP(D1780,Tabela2[[#All],[SAP Code]],Tabela2[[#All],[Supplier Name]])</f>
        <v>0</v>
      </c>
      <c r="F1780" s="85"/>
      <c r="G1780" s="120">
        <v>0</v>
      </c>
      <c r="H1780" s="86"/>
      <c r="I1780" s="86">
        <v>0</v>
      </c>
      <c r="J1780" s="87">
        <f t="shared" si="64"/>
        <v>0</v>
      </c>
      <c r="K1780" s="87">
        <f t="shared" si="65"/>
        <v>0</v>
      </c>
      <c r="L1780" s="85"/>
      <c r="M1780" s="85"/>
      <c r="N1780" s="85"/>
      <c r="O1780" s="109"/>
      <c r="P1780" s="88" t="str">
        <f>IF(D:D&gt;800000000,_xlfn.XLOOKUP(B:B,DROPLIST!G:G,DROPLIST!H:H)&amp;RIGHT(C1780,3)&amp;"-"&amp;RIGHT(D1780,5),_xlfn.XLOOKUP(B:B,DROPLIST!G:G,DROPLIST!H:H)&amp;RIGHT(C1780,3)&amp;"-"&amp;_xlfn.XLOOKUP(D:D,Tabela2[SAP Code],Tabela2[Coluna1]))</f>
        <v>-</v>
      </c>
      <c r="Q1780" s="88" t="e">
        <f>_xlfn.XLOOKUP(B:B,DROPLIST!G:G,DROPLIST!H:H) &amp; RIGHT(C1780,3) &amp; "-" &amp; RIGHT(D1780,5) &amp; "-" &amp; IFERROR(LEFT(#REF!, FIND(" ",#REF!)-1),#REF!) &amp; "-" &amp; _xlfn.XLOOKUP(L:L,DROPLIST!D:D,DROPLIST!E:E)</f>
        <v>#REF!</v>
      </c>
      <c r="R1780" s="88" t="str">
        <f>IF(N:N&lt;&gt;"APROVADO","N/A",IF(IFERROR(_xlfn.XLOOKUP(P:P,PROJETOS!A:A,PROJETOS!A:A),"INSERIR ID DE PROJETO")="INSERIR ID DE PROJETO","INSERIR ID DE PROJETO","PROJETO INSERIDO"))</f>
        <v>N/A</v>
      </c>
    </row>
    <row r="1781" spans="1:18" ht="20.100000000000001" customHeight="1" thickTop="1" thickBot="1" x14ac:dyDescent="0.3">
      <c r="A1781" s="109"/>
      <c r="B1781" s="84"/>
      <c r="C1781" s="84"/>
      <c r="D1781" s="115"/>
      <c r="E1781" s="132" cm="1">
        <f t="array" ref="E1781">_xlfn.XLOOKUP(D1781,Tabela2[[#All],[SAP Code]],Tabela2[[#All],[Supplier Name]])</f>
        <v>0</v>
      </c>
      <c r="F1781" s="85"/>
      <c r="G1781" s="120">
        <v>0</v>
      </c>
      <c r="H1781" s="86"/>
      <c r="I1781" s="86">
        <v>0</v>
      </c>
      <c r="J1781" s="87">
        <f t="shared" si="64"/>
        <v>0</v>
      </c>
      <c r="K1781" s="87">
        <f t="shared" si="65"/>
        <v>0</v>
      </c>
      <c r="L1781" s="85"/>
      <c r="M1781" s="85"/>
      <c r="N1781" s="85"/>
      <c r="O1781" s="109"/>
      <c r="P1781" s="88" t="str">
        <f>IF(D:D&gt;800000000,_xlfn.XLOOKUP(B:B,DROPLIST!G:G,DROPLIST!H:H)&amp;RIGHT(C1781,3)&amp;"-"&amp;RIGHT(D1781,5),_xlfn.XLOOKUP(B:B,DROPLIST!G:G,DROPLIST!H:H)&amp;RIGHT(C1781,3)&amp;"-"&amp;_xlfn.XLOOKUP(D:D,Tabela2[SAP Code],Tabela2[Coluna1]))</f>
        <v>-</v>
      </c>
      <c r="Q1781" s="88" t="e">
        <f>_xlfn.XLOOKUP(B:B,DROPLIST!G:G,DROPLIST!H:H) &amp; RIGHT(C1781,3) &amp; "-" &amp; RIGHT(D1781,5) &amp; "-" &amp; IFERROR(LEFT(#REF!, FIND(" ",#REF!)-1),#REF!) &amp; "-" &amp; _xlfn.XLOOKUP(L:L,DROPLIST!D:D,DROPLIST!E:E)</f>
        <v>#REF!</v>
      </c>
      <c r="R1781" s="88" t="str">
        <f>IF(N:N&lt;&gt;"APROVADO","N/A",IF(IFERROR(_xlfn.XLOOKUP(P:P,PROJETOS!A:A,PROJETOS!A:A),"INSERIR ID DE PROJETO")="INSERIR ID DE PROJETO","INSERIR ID DE PROJETO","PROJETO INSERIDO"))</f>
        <v>N/A</v>
      </c>
    </row>
    <row r="1782" spans="1:18" ht="20.100000000000001" customHeight="1" thickTop="1" thickBot="1" x14ac:dyDescent="0.3">
      <c r="A1782" s="109"/>
      <c r="B1782" s="84"/>
      <c r="C1782" s="84"/>
      <c r="D1782" s="115"/>
      <c r="E1782" s="132" cm="1">
        <f t="array" ref="E1782">_xlfn.XLOOKUP(D1782,Tabela2[[#All],[SAP Code]],Tabela2[[#All],[Supplier Name]])</f>
        <v>0</v>
      </c>
      <c r="F1782" s="85"/>
      <c r="G1782" s="120">
        <v>0</v>
      </c>
      <c r="H1782" s="86"/>
      <c r="I1782" s="86">
        <v>0</v>
      </c>
      <c r="J1782" s="87">
        <f t="shared" si="64"/>
        <v>0</v>
      </c>
      <c r="K1782" s="87">
        <f t="shared" si="65"/>
        <v>0</v>
      </c>
      <c r="L1782" s="85"/>
      <c r="M1782" s="85"/>
      <c r="N1782" s="85"/>
      <c r="O1782" s="109"/>
      <c r="P1782" s="88" t="str">
        <f>IF(D:D&gt;800000000,_xlfn.XLOOKUP(B:B,DROPLIST!G:G,DROPLIST!H:H)&amp;RIGHT(C1782,3)&amp;"-"&amp;RIGHT(D1782,5),_xlfn.XLOOKUP(B:B,DROPLIST!G:G,DROPLIST!H:H)&amp;RIGHT(C1782,3)&amp;"-"&amp;_xlfn.XLOOKUP(D:D,Tabela2[SAP Code],Tabela2[Coluna1]))</f>
        <v>-</v>
      </c>
      <c r="Q1782" s="88" t="e">
        <f>_xlfn.XLOOKUP(B:B,DROPLIST!G:G,DROPLIST!H:H) &amp; RIGHT(C1782,3) &amp; "-" &amp; RIGHT(D1782,5) &amp; "-" &amp; IFERROR(LEFT(#REF!, FIND(" ",#REF!)-1),#REF!) &amp; "-" &amp; _xlfn.XLOOKUP(L:L,DROPLIST!D:D,DROPLIST!E:E)</f>
        <v>#REF!</v>
      </c>
      <c r="R1782" s="88" t="str">
        <f>IF(N:N&lt;&gt;"APROVADO","N/A",IF(IFERROR(_xlfn.XLOOKUP(P:P,PROJETOS!A:A,PROJETOS!A:A),"INSERIR ID DE PROJETO")="INSERIR ID DE PROJETO","INSERIR ID DE PROJETO","PROJETO INSERIDO"))</f>
        <v>N/A</v>
      </c>
    </row>
    <row r="1783" spans="1:18" ht="20.100000000000001" customHeight="1" thickTop="1" thickBot="1" x14ac:dyDescent="0.3">
      <c r="A1783" s="109"/>
      <c r="B1783" s="84"/>
      <c r="C1783" s="84"/>
      <c r="D1783" s="115"/>
      <c r="E1783" s="132" cm="1">
        <f t="array" ref="E1783">_xlfn.XLOOKUP(D1783,Tabela2[[#All],[SAP Code]],Tabela2[[#All],[Supplier Name]])</f>
        <v>0</v>
      </c>
      <c r="F1783" s="85"/>
      <c r="G1783" s="120">
        <v>0</v>
      </c>
      <c r="H1783" s="86"/>
      <c r="I1783" s="86">
        <v>0</v>
      </c>
      <c r="J1783" s="87">
        <f t="shared" si="64"/>
        <v>0</v>
      </c>
      <c r="K1783" s="87">
        <f t="shared" si="65"/>
        <v>0</v>
      </c>
      <c r="L1783" s="85"/>
      <c r="M1783" s="85"/>
      <c r="N1783" s="85"/>
      <c r="O1783" s="109"/>
      <c r="P1783" s="88" t="str">
        <f>IF(D:D&gt;800000000,_xlfn.XLOOKUP(B:B,DROPLIST!G:G,DROPLIST!H:H)&amp;RIGHT(C1783,3)&amp;"-"&amp;RIGHT(D1783,5),_xlfn.XLOOKUP(B:B,DROPLIST!G:G,DROPLIST!H:H)&amp;RIGHT(C1783,3)&amp;"-"&amp;_xlfn.XLOOKUP(D:D,Tabela2[SAP Code],Tabela2[Coluna1]))</f>
        <v>-</v>
      </c>
      <c r="Q1783" s="88" t="e">
        <f>_xlfn.XLOOKUP(B:B,DROPLIST!G:G,DROPLIST!H:H) &amp; RIGHT(C1783,3) &amp; "-" &amp; RIGHT(D1783,5) &amp; "-" &amp; IFERROR(LEFT(#REF!, FIND(" ",#REF!)-1),#REF!) &amp; "-" &amp; _xlfn.XLOOKUP(L:L,DROPLIST!D:D,DROPLIST!E:E)</f>
        <v>#REF!</v>
      </c>
      <c r="R1783" s="88" t="str">
        <f>IF(N:N&lt;&gt;"APROVADO","N/A",IF(IFERROR(_xlfn.XLOOKUP(P:P,PROJETOS!A:A,PROJETOS!A:A),"INSERIR ID DE PROJETO")="INSERIR ID DE PROJETO","INSERIR ID DE PROJETO","PROJETO INSERIDO"))</f>
        <v>N/A</v>
      </c>
    </row>
    <row r="1784" spans="1:18" ht="20.100000000000001" customHeight="1" thickTop="1" thickBot="1" x14ac:dyDescent="0.3">
      <c r="A1784" s="109"/>
      <c r="B1784" s="84"/>
      <c r="C1784" s="84"/>
      <c r="D1784" s="115"/>
      <c r="E1784" s="132" cm="1">
        <f t="array" ref="E1784">_xlfn.XLOOKUP(D1784,Tabela2[[#All],[SAP Code]],Tabela2[[#All],[Supplier Name]])</f>
        <v>0</v>
      </c>
      <c r="F1784" s="85"/>
      <c r="G1784" s="120">
        <v>0</v>
      </c>
      <c r="H1784" s="86"/>
      <c r="I1784" s="86">
        <v>0</v>
      </c>
      <c r="J1784" s="87">
        <f t="shared" si="64"/>
        <v>0</v>
      </c>
      <c r="K1784" s="87">
        <f t="shared" si="65"/>
        <v>0</v>
      </c>
      <c r="L1784" s="85"/>
      <c r="M1784" s="85"/>
      <c r="N1784" s="85"/>
      <c r="O1784" s="109"/>
      <c r="P1784" s="88" t="str">
        <f>IF(D:D&gt;800000000,_xlfn.XLOOKUP(B:B,DROPLIST!G:G,DROPLIST!H:H)&amp;RIGHT(C1784,3)&amp;"-"&amp;RIGHT(D1784,5),_xlfn.XLOOKUP(B:B,DROPLIST!G:G,DROPLIST!H:H)&amp;RIGHT(C1784,3)&amp;"-"&amp;_xlfn.XLOOKUP(D:D,Tabela2[SAP Code],Tabela2[Coluna1]))</f>
        <v>-</v>
      </c>
      <c r="Q1784" s="88" t="e">
        <f>_xlfn.XLOOKUP(B:B,DROPLIST!G:G,DROPLIST!H:H) &amp; RIGHT(C1784,3) &amp; "-" &amp; RIGHT(D1784,5) &amp; "-" &amp; IFERROR(LEFT(#REF!, FIND(" ",#REF!)-1),#REF!) &amp; "-" &amp; _xlfn.XLOOKUP(L:L,DROPLIST!D:D,DROPLIST!E:E)</f>
        <v>#REF!</v>
      </c>
      <c r="R1784" s="88" t="str">
        <f>IF(N:N&lt;&gt;"APROVADO","N/A",IF(IFERROR(_xlfn.XLOOKUP(P:P,PROJETOS!A:A,PROJETOS!A:A),"INSERIR ID DE PROJETO")="INSERIR ID DE PROJETO","INSERIR ID DE PROJETO","PROJETO INSERIDO"))</f>
        <v>N/A</v>
      </c>
    </row>
    <row r="1785" spans="1:18" ht="20.100000000000001" customHeight="1" thickTop="1" thickBot="1" x14ac:dyDescent="0.3">
      <c r="A1785" s="109"/>
      <c r="B1785" s="84"/>
      <c r="C1785" s="84"/>
      <c r="D1785" s="115"/>
      <c r="E1785" s="132" cm="1">
        <f t="array" ref="E1785">_xlfn.XLOOKUP(D1785,Tabela2[[#All],[SAP Code]],Tabela2[[#All],[Supplier Name]])</f>
        <v>0</v>
      </c>
      <c r="F1785" s="85"/>
      <c r="G1785" s="120">
        <v>0</v>
      </c>
      <c r="H1785" s="86"/>
      <c r="I1785" s="86">
        <v>0</v>
      </c>
      <c r="J1785" s="87">
        <f t="shared" si="64"/>
        <v>0</v>
      </c>
      <c r="K1785" s="87">
        <f t="shared" si="65"/>
        <v>0</v>
      </c>
      <c r="L1785" s="85"/>
      <c r="M1785" s="85"/>
      <c r="N1785" s="85"/>
      <c r="O1785" s="109"/>
      <c r="P1785" s="88" t="str">
        <f>IF(D:D&gt;800000000,_xlfn.XLOOKUP(B:B,DROPLIST!G:G,DROPLIST!H:H)&amp;RIGHT(C1785,3)&amp;"-"&amp;RIGHT(D1785,5),_xlfn.XLOOKUP(B:B,DROPLIST!G:G,DROPLIST!H:H)&amp;RIGHT(C1785,3)&amp;"-"&amp;_xlfn.XLOOKUP(D:D,Tabela2[SAP Code],Tabela2[Coluna1]))</f>
        <v>-</v>
      </c>
      <c r="Q1785" s="88" t="e">
        <f>_xlfn.XLOOKUP(B:B,DROPLIST!G:G,DROPLIST!H:H) &amp; RIGHT(C1785,3) &amp; "-" &amp; RIGHT(D1785,5) &amp; "-" &amp; IFERROR(LEFT(#REF!, FIND(" ",#REF!)-1),#REF!) &amp; "-" &amp; _xlfn.XLOOKUP(L:L,DROPLIST!D:D,DROPLIST!E:E)</f>
        <v>#REF!</v>
      </c>
      <c r="R1785" s="88" t="str">
        <f>IF(N:N&lt;&gt;"APROVADO","N/A",IF(IFERROR(_xlfn.XLOOKUP(P:P,PROJETOS!A:A,PROJETOS!A:A),"INSERIR ID DE PROJETO")="INSERIR ID DE PROJETO","INSERIR ID DE PROJETO","PROJETO INSERIDO"))</f>
        <v>N/A</v>
      </c>
    </row>
    <row r="1786" spans="1:18" ht="20.100000000000001" customHeight="1" thickTop="1" thickBot="1" x14ac:dyDescent="0.3">
      <c r="A1786" s="109"/>
      <c r="B1786" s="84"/>
      <c r="C1786" s="84"/>
      <c r="D1786" s="115"/>
      <c r="E1786" s="132" cm="1">
        <f t="array" ref="E1786">_xlfn.XLOOKUP(D1786,Tabela2[[#All],[SAP Code]],Tabela2[[#All],[Supplier Name]])</f>
        <v>0</v>
      </c>
      <c r="F1786" s="85"/>
      <c r="G1786" s="120">
        <v>0</v>
      </c>
      <c r="H1786" s="86"/>
      <c r="I1786" s="86">
        <v>0</v>
      </c>
      <c r="J1786" s="87">
        <f t="shared" si="64"/>
        <v>0</v>
      </c>
      <c r="K1786" s="87">
        <f t="shared" si="65"/>
        <v>0</v>
      </c>
      <c r="L1786" s="85"/>
      <c r="M1786" s="85"/>
      <c r="N1786" s="85"/>
      <c r="O1786" s="109"/>
      <c r="P1786" s="88" t="str">
        <f>IF(D:D&gt;800000000,_xlfn.XLOOKUP(B:B,DROPLIST!G:G,DROPLIST!H:H)&amp;RIGHT(C1786,3)&amp;"-"&amp;RIGHT(D1786,5),_xlfn.XLOOKUP(B:B,DROPLIST!G:G,DROPLIST!H:H)&amp;RIGHT(C1786,3)&amp;"-"&amp;_xlfn.XLOOKUP(D:D,Tabela2[SAP Code],Tabela2[Coluna1]))</f>
        <v>-</v>
      </c>
      <c r="Q1786" s="88" t="e">
        <f>_xlfn.XLOOKUP(B:B,DROPLIST!G:G,DROPLIST!H:H) &amp; RIGHT(C1786,3) &amp; "-" &amp; RIGHT(D1786,5) &amp; "-" &amp; IFERROR(LEFT(#REF!, FIND(" ",#REF!)-1),#REF!) &amp; "-" &amp; _xlfn.XLOOKUP(L:L,DROPLIST!D:D,DROPLIST!E:E)</f>
        <v>#REF!</v>
      </c>
      <c r="R1786" s="88" t="str">
        <f>IF(N:N&lt;&gt;"APROVADO","N/A",IF(IFERROR(_xlfn.XLOOKUP(P:P,PROJETOS!A:A,PROJETOS!A:A),"INSERIR ID DE PROJETO")="INSERIR ID DE PROJETO","INSERIR ID DE PROJETO","PROJETO INSERIDO"))</f>
        <v>N/A</v>
      </c>
    </row>
    <row r="1787" spans="1:18" ht="20.100000000000001" customHeight="1" thickTop="1" thickBot="1" x14ac:dyDescent="0.3">
      <c r="A1787" s="109"/>
      <c r="B1787" s="84"/>
      <c r="C1787" s="84"/>
      <c r="D1787" s="115"/>
      <c r="E1787" s="132" cm="1">
        <f t="array" ref="E1787">_xlfn.XLOOKUP(D1787,Tabela2[[#All],[SAP Code]],Tabela2[[#All],[Supplier Name]])</f>
        <v>0</v>
      </c>
      <c r="F1787" s="85"/>
      <c r="G1787" s="120">
        <v>0</v>
      </c>
      <c r="H1787" s="86"/>
      <c r="I1787" s="86">
        <v>0</v>
      </c>
      <c r="J1787" s="87">
        <f t="shared" si="64"/>
        <v>0</v>
      </c>
      <c r="K1787" s="87">
        <f t="shared" si="65"/>
        <v>0</v>
      </c>
      <c r="L1787" s="85"/>
      <c r="M1787" s="85"/>
      <c r="N1787" s="85"/>
      <c r="O1787" s="109"/>
      <c r="P1787" s="88" t="str">
        <f>IF(D:D&gt;800000000,_xlfn.XLOOKUP(B:B,DROPLIST!G:G,DROPLIST!H:H)&amp;RIGHT(C1787,3)&amp;"-"&amp;RIGHT(D1787,5),_xlfn.XLOOKUP(B:B,DROPLIST!G:G,DROPLIST!H:H)&amp;RIGHT(C1787,3)&amp;"-"&amp;_xlfn.XLOOKUP(D:D,Tabela2[SAP Code],Tabela2[Coluna1]))</f>
        <v>-</v>
      </c>
      <c r="Q1787" s="88" t="e">
        <f>_xlfn.XLOOKUP(B:B,DROPLIST!G:G,DROPLIST!H:H) &amp; RIGHT(C1787,3) &amp; "-" &amp; RIGHT(D1787,5) &amp; "-" &amp; IFERROR(LEFT(#REF!, FIND(" ",#REF!)-1),#REF!) &amp; "-" &amp; _xlfn.XLOOKUP(L:L,DROPLIST!D:D,DROPLIST!E:E)</f>
        <v>#REF!</v>
      </c>
      <c r="R1787" s="88" t="str">
        <f>IF(N:N&lt;&gt;"APROVADO","N/A",IF(IFERROR(_xlfn.XLOOKUP(P:P,PROJETOS!A:A,PROJETOS!A:A),"INSERIR ID DE PROJETO")="INSERIR ID DE PROJETO","INSERIR ID DE PROJETO","PROJETO INSERIDO"))</f>
        <v>N/A</v>
      </c>
    </row>
    <row r="1788" spans="1:18" ht="20.100000000000001" customHeight="1" thickTop="1" thickBot="1" x14ac:dyDescent="0.3">
      <c r="A1788" s="109"/>
      <c r="B1788" s="84"/>
      <c r="C1788" s="84"/>
      <c r="D1788" s="115"/>
      <c r="E1788" s="132" cm="1">
        <f t="array" ref="E1788">_xlfn.XLOOKUP(D1788,Tabela2[[#All],[SAP Code]],Tabela2[[#All],[Supplier Name]])</f>
        <v>0</v>
      </c>
      <c r="F1788" s="85"/>
      <c r="G1788" s="120">
        <v>0</v>
      </c>
      <c r="H1788" s="86"/>
      <c r="I1788" s="86">
        <v>0</v>
      </c>
      <c r="J1788" s="87">
        <f t="shared" ref="J1788:J1851" si="66">H1788-I1788</f>
        <v>0</v>
      </c>
      <c r="K1788" s="87">
        <f t="shared" si="65"/>
        <v>0</v>
      </c>
      <c r="L1788" s="85"/>
      <c r="M1788" s="85"/>
      <c r="N1788" s="85"/>
      <c r="O1788" s="109"/>
      <c r="P1788" s="88" t="str">
        <f>IF(D:D&gt;800000000,_xlfn.XLOOKUP(B:B,DROPLIST!G:G,DROPLIST!H:H)&amp;RIGHT(C1788,3)&amp;"-"&amp;RIGHT(D1788,5),_xlfn.XLOOKUP(B:B,DROPLIST!G:G,DROPLIST!H:H)&amp;RIGHT(C1788,3)&amp;"-"&amp;_xlfn.XLOOKUP(D:D,Tabela2[SAP Code],Tabela2[Coluna1]))</f>
        <v>-</v>
      </c>
      <c r="Q1788" s="88" t="e">
        <f>_xlfn.XLOOKUP(B:B,DROPLIST!G:G,DROPLIST!H:H) &amp; RIGHT(C1788,3) &amp; "-" &amp; RIGHT(D1788,5) &amp; "-" &amp; IFERROR(LEFT(#REF!, FIND(" ",#REF!)-1),#REF!) &amp; "-" &amp; _xlfn.XLOOKUP(L:L,DROPLIST!D:D,DROPLIST!E:E)</f>
        <v>#REF!</v>
      </c>
      <c r="R1788" s="88" t="str">
        <f>IF(N:N&lt;&gt;"APROVADO","N/A",IF(IFERROR(_xlfn.XLOOKUP(P:P,PROJETOS!A:A,PROJETOS!A:A),"INSERIR ID DE PROJETO")="INSERIR ID DE PROJETO","INSERIR ID DE PROJETO","PROJETO INSERIDO"))</f>
        <v>N/A</v>
      </c>
    </row>
    <row r="1789" spans="1:18" ht="20.100000000000001" customHeight="1" thickTop="1" thickBot="1" x14ac:dyDescent="0.3">
      <c r="A1789" s="109"/>
      <c r="B1789" s="84"/>
      <c r="C1789" s="84"/>
      <c r="D1789" s="115"/>
      <c r="E1789" s="132" cm="1">
        <f t="array" ref="E1789">_xlfn.XLOOKUP(D1789,Tabela2[[#All],[SAP Code]],Tabela2[[#All],[Supplier Name]])</f>
        <v>0</v>
      </c>
      <c r="F1789" s="85"/>
      <c r="G1789" s="120">
        <v>0</v>
      </c>
      <c r="H1789" s="86"/>
      <c r="I1789" s="86">
        <v>0</v>
      </c>
      <c r="J1789" s="87">
        <f t="shared" si="66"/>
        <v>0</v>
      </c>
      <c r="K1789" s="87">
        <f t="shared" si="65"/>
        <v>0</v>
      </c>
      <c r="L1789" s="85"/>
      <c r="M1789" s="85"/>
      <c r="N1789" s="85"/>
      <c r="O1789" s="109"/>
      <c r="P1789" s="88" t="str">
        <f>IF(D:D&gt;800000000,_xlfn.XLOOKUP(B:B,DROPLIST!G:G,DROPLIST!H:H)&amp;RIGHT(C1789,3)&amp;"-"&amp;RIGHT(D1789,5),_xlfn.XLOOKUP(B:B,DROPLIST!G:G,DROPLIST!H:H)&amp;RIGHT(C1789,3)&amp;"-"&amp;_xlfn.XLOOKUP(D:D,Tabela2[SAP Code],Tabela2[Coluna1]))</f>
        <v>-</v>
      </c>
      <c r="Q1789" s="88" t="e">
        <f>_xlfn.XLOOKUP(B:B,DROPLIST!G:G,DROPLIST!H:H) &amp; RIGHT(C1789,3) &amp; "-" &amp; RIGHT(D1789,5) &amp; "-" &amp; IFERROR(LEFT(#REF!, FIND(" ",#REF!)-1),#REF!) &amp; "-" &amp; _xlfn.XLOOKUP(L:L,DROPLIST!D:D,DROPLIST!E:E)</f>
        <v>#REF!</v>
      </c>
      <c r="R1789" s="88" t="str">
        <f>IF(N:N&lt;&gt;"APROVADO","N/A",IF(IFERROR(_xlfn.XLOOKUP(P:P,PROJETOS!A:A,PROJETOS!A:A),"INSERIR ID DE PROJETO")="INSERIR ID DE PROJETO","INSERIR ID DE PROJETO","PROJETO INSERIDO"))</f>
        <v>N/A</v>
      </c>
    </row>
    <row r="1790" spans="1:18" ht="20.100000000000001" customHeight="1" thickTop="1" thickBot="1" x14ac:dyDescent="0.3">
      <c r="A1790" s="109"/>
      <c r="B1790" s="84"/>
      <c r="C1790" s="84"/>
      <c r="D1790" s="115"/>
      <c r="E1790" s="132" cm="1">
        <f t="array" ref="E1790">_xlfn.XLOOKUP(D1790,Tabela2[[#All],[SAP Code]],Tabela2[[#All],[Supplier Name]])</f>
        <v>0</v>
      </c>
      <c r="F1790" s="85"/>
      <c r="G1790" s="120">
        <v>0</v>
      </c>
      <c r="H1790" s="86"/>
      <c r="I1790" s="86">
        <v>0</v>
      </c>
      <c r="J1790" s="87">
        <f t="shared" si="66"/>
        <v>0</v>
      </c>
      <c r="K1790" s="87">
        <f t="shared" si="65"/>
        <v>0</v>
      </c>
      <c r="L1790" s="85"/>
      <c r="M1790" s="85"/>
      <c r="N1790" s="85"/>
      <c r="O1790" s="109"/>
      <c r="P1790" s="88" t="str">
        <f>IF(D:D&gt;800000000,_xlfn.XLOOKUP(B:B,DROPLIST!G:G,DROPLIST!H:H)&amp;RIGHT(C1790,3)&amp;"-"&amp;RIGHT(D1790,5),_xlfn.XLOOKUP(B:B,DROPLIST!G:G,DROPLIST!H:H)&amp;RIGHT(C1790,3)&amp;"-"&amp;_xlfn.XLOOKUP(D:D,Tabela2[SAP Code],Tabela2[Coluna1]))</f>
        <v>-</v>
      </c>
      <c r="Q1790" s="88" t="e">
        <f>_xlfn.XLOOKUP(B:B,DROPLIST!G:G,DROPLIST!H:H) &amp; RIGHT(C1790,3) &amp; "-" &amp; RIGHT(D1790,5) &amp; "-" &amp; IFERROR(LEFT(#REF!, FIND(" ",#REF!)-1),#REF!) &amp; "-" &amp; _xlfn.XLOOKUP(L:L,DROPLIST!D:D,DROPLIST!E:E)</f>
        <v>#REF!</v>
      </c>
      <c r="R1790" s="88" t="str">
        <f>IF(N:N&lt;&gt;"APROVADO","N/A",IF(IFERROR(_xlfn.XLOOKUP(P:P,PROJETOS!A:A,PROJETOS!A:A),"INSERIR ID DE PROJETO")="INSERIR ID DE PROJETO","INSERIR ID DE PROJETO","PROJETO INSERIDO"))</f>
        <v>N/A</v>
      </c>
    </row>
    <row r="1791" spans="1:18" ht="20.100000000000001" customHeight="1" thickTop="1" thickBot="1" x14ac:dyDescent="0.3">
      <c r="A1791" s="109"/>
      <c r="B1791" s="84"/>
      <c r="C1791" s="84"/>
      <c r="D1791" s="115"/>
      <c r="E1791" s="132" cm="1">
        <f t="array" ref="E1791">_xlfn.XLOOKUP(D1791,Tabela2[[#All],[SAP Code]],Tabela2[[#All],[Supplier Name]])</f>
        <v>0</v>
      </c>
      <c r="F1791" s="85"/>
      <c r="G1791" s="120">
        <v>0</v>
      </c>
      <c r="H1791" s="86"/>
      <c r="I1791" s="86">
        <v>0</v>
      </c>
      <c r="J1791" s="87">
        <f t="shared" si="66"/>
        <v>0</v>
      </c>
      <c r="K1791" s="87">
        <f t="shared" si="65"/>
        <v>0</v>
      </c>
      <c r="L1791" s="85"/>
      <c r="M1791" s="85"/>
      <c r="N1791" s="85"/>
      <c r="O1791" s="109"/>
      <c r="P1791" s="88" t="str">
        <f>IF(D:D&gt;800000000,_xlfn.XLOOKUP(B:B,DROPLIST!G:G,DROPLIST!H:H)&amp;RIGHT(C1791,3)&amp;"-"&amp;RIGHT(D1791,5),_xlfn.XLOOKUP(B:B,DROPLIST!G:G,DROPLIST!H:H)&amp;RIGHT(C1791,3)&amp;"-"&amp;_xlfn.XLOOKUP(D:D,Tabela2[SAP Code],Tabela2[Coluna1]))</f>
        <v>-</v>
      </c>
      <c r="Q1791" s="88" t="e">
        <f>_xlfn.XLOOKUP(B:B,DROPLIST!G:G,DROPLIST!H:H) &amp; RIGHT(C1791,3) &amp; "-" &amp; RIGHT(D1791,5) &amp; "-" &amp; IFERROR(LEFT(#REF!, FIND(" ",#REF!)-1),#REF!) &amp; "-" &amp; _xlfn.XLOOKUP(L:L,DROPLIST!D:D,DROPLIST!E:E)</f>
        <v>#REF!</v>
      </c>
      <c r="R1791" s="88" t="str">
        <f>IF(N:N&lt;&gt;"APROVADO","N/A",IF(IFERROR(_xlfn.XLOOKUP(P:P,PROJETOS!A:A,PROJETOS!A:A),"INSERIR ID DE PROJETO")="INSERIR ID DE PROJETO","INSERIR ID DE PROJETO","PROJETO INSERIDO"))</f>
        <v>N/A</v>
      </c>
    </row>
    <row r="1792" spans="1:18" ht="20.100000000000001" customHeight="1" thickTop="1" thickBot="1" x14ac:dyDescent="0.3">
      <c r="A1792" s="109"/>
      <c r="B1792" s="84"/>
      <c r="C1792" s="84"/>
      <c r="D1792" s="115"/>
      <c r="E1792" s="132" cm="1">
        <f t="array" ref="E1792">_xlfn.XLOOKUP(D1792,Tabela2[[#All],[SAP Code]],Tabela2[[#All],[Supplier Name]])</f>
        <v>0</v>
      </c>
      <c r="F1792" s="85"/>
      <c r="G1792" s="120">
        <v>0</v>
      </c>
      <c r="H1792" s="86"/>
      <c r="I1792" s="86">
        <v>0</v>
      </c>
      <c r="J1792" s="87">
        <f t="shared" si="66"/>
        <v>0</v>
      </c>
      <c r="K1792" s="87">
        <f t="shared" si="65"/>
        <v>0</v>
      </c>
      <c r="L1792" s="85"/>
      <c r="M1792" s="85"/>
      <c r="N1792" s="85"/>
      <c r="O1792" s="109"/>
      <c r="P1792" s="88" t="str">
        <f>IF(D:D&gt;800000000,_xlfn.XLOOKUP(B:B,DROPLIST!G:G,DROPLIST!H:H)&amp;RIGHT(C1792,3)&amp;"-"&amp;RIGHT(D1792,5),_xlfn.XLOOKUP(B:B,DROPLIST!G:G,DROPLIST!H:H)&amp;RIGHT(C1792,3)&amp;"-"&amp;_xlfn.XLOOKUP(D:D,Tabela2[SAP Code],Tabela2[Coluna1]))</f>
        <v>-</v>
      </c>
      <c r="Q1792" s="88" t="e">
        <f>_xlfn.XLOOKUP(B:B,DROPLIST!G:G,DROPLIST!H:H) &amp; RIGHT(C1792,3) &amp; "-" &amp; RIGHT(D1792,5) &amp; "-" &amp; IFERROR(LEFT(#REF!, FIND(" ",#REF!)-1),#REF!) &amp; "-" &amp; _xlfn.XLOOKUP(L:L,DROPLIST!D:D,DROPLIST!E:E)</f>
        <v>#REF!</v>
      </c>
      <c r="R1792" s="88" t="str">
        <f>IF(N:N&lt;&gt;"APROVADO","N/A",IF(IFERROR(_xlfn.XLOOKUP(P:P,PROJETOS!A:A,PROJETOS!A:A),"INSERIR ID DE PROJETO")="INSERIR ID DE PROJETO","INSERIR ID DE PROJETO","PROJETO INSERIDO"))</f>
        <v>N/A</v>
      </c>
    </row>
    <row r="1793" spans="1:18" ht="20.100000000000001" customHeight="1" thickTop="1" thickBot="1" x14ac:dyDescent="0.3">
      <c r="A1793" s="109"/>
      <c r="B1793" s="84"/>
      <c r="C1793" s="84"/>
      <c r="D1793" s="115"/>
      <c r="E1793" s="132" cm="1">
        <f t="array" ref="E1793">_xlfn.XLOOKUP(D1793,Tabela2[[#All],[SAP Code]],Tabela2[[#All],[Supplier Name]])</f>
        <v>0</v>
      </c>
      <c r="F1793" s="85"/>
      <c r="G1793" s="120">
        <v>0</v>
      </c>
      <c r="H1793" s="86"/>
      <c r="I1793" s="86">
        <v>0</v>
      </c>
      <c r="J1793" s="87">
        <f t="shared" si="66"/>
        <v>0</v>
      </c>
      <c r="K1793" s="87">
        <f t="shared" si="65"/>
        <v>0</v>
      </c>
      <c r="L1793" s="85"/>
      <c r="M1793" s="85"/>
      <c r="N1793" s="85"/>
      <c r="O1793" s="109"/>
      <c r="P1793" s="88" t="str">
        <f>IF(D:D&gt;800000000,_xlfn.XLOOKUP(B:B,DROPLIST!G:G,DROPLIST!H:H)&amp;RIGHT(C1793,3)&amp;"-"&amp;RIGHT(D1793,5),_xlfn.XLOOKUP(B:B,DROPLIST!G:G,DROPLIST!H:H)&amp;RIGHT(C1793,3)&amp;"-"&amp;_xlfn.XLOOKUP(D:D,Tabela2[SAP Code],Tabela2[Coluna1]))</f>
        <v>-</v>
      </c>
      <c r="Q1793" s="88" t="e">
        <f>_xlfn.XLOOKUP(B:B,DROPLIST!G:G,DROPLIST!H:H) &amp; RIGHT(C1793,3) &amp; "-" &amp; RIGHT(D1793,5) &amp; "-" &amp; IFERROR(LEFT(#REF!, FIND(" ",#REF!)-1),#REF!) &amp; "-" &amp; _xlfn.XLOOKUP(L:L,DROPLIST!D:D,DROPLIST!E:E)</f>
        <v>#REF!</v>
      </c>
      <c r="R1793" s="88" t="str">
        <f>IF(N:N&lt;&gt;"APROVADO","N/A",IF(IFERROR(_xlfn.XLOOKUP(P:P,PROJETOS!A:A,PROJETOS!A:A),"INSERIR ID DE PROJETO")="INSERIR ID DE PROJETO","INSERIR ID DE PROJETO","PROJETO INSERIDO"))</f>
        <v>N/A</v>
      </c>
    </row>
    <row r="1794" spans="1:18" ht="20.100000000000001" customHeight="1" thickTop="1" thickBot="1" x14ac:dyDescent="0.3">
      <c r="A1794" s="109"/>
      <c r="B1794" s="84"/>
      <c r="C1794" s="84"/>
      <c r="D1794" s="115"/>
      <c r="E1794" s="132" cm="1">
        <f t="array" ref="E1794">_xlfn.XLOOKUP(D1794,Tabela2[[#All],[SAP Code]],Tabela2[[#All],[Supplier Name]])</f>
        <v>0</v>
      </c>
      <c r="F1794" s="85"/>
      <c r="G1794" s="120">
        <v>0</v>
      </c>
      <c r="H1794" s="86"/>
      <c r="I1794" s="86">
        <v>0</v>
      </c>
      <c r="J1794" s="87">
        <f t="shared" si="66"/>
        <v>0</v>
      </c>
      <c r="K1794" s="87">
        <f t="shared" si="65"/>
        <v>0</v>
      </c>
      <c r="L1794" s="85"/>
      <c r="M1794" s="85"/>
      <c r="N1794" s="85"/>
      <c r="O1794" s="109"/>
      <c r="P1794" s="88" t="str">
        <f>IF(D:D&gt;800000000,_xlfn.XLOOKUP(B:B,DROPLIST!G:G,DROPLIST!H:H)&amp;RIGHT(C1794,3)&amp;"-"&amp;RIGHT(D1794,5),_xlfn.XLOOKUP(B:B,DROPLIST!G:G,DROPLIST!H:H)&amp;RIGHT(C1794,3)&amp;"-"&amp;_xlfn.XLOOKUP(D:D,Tabela2[SAP Code],Tabela2[Coluna1]))</f>
        <v>-</v>
      </c>
      <c r="Q1794" s="88" t="e">
        <f>_xlfn.XLOOKUP(B:B,DROPLIST!G:G,DROPLIST!H:H) &amp; RIGHT(C1794,3) &amp; "-" &amp; RIGHT(D1794,5) &amp; "-" &amp; IFERROR(LEFT(#REF!, FIND(" ",#REF!)-1),#REF!) &amp; "-" &amp; _xlfn.XLOOKUP(L:L,DROPLIST!D:D,DROPLIST!E:E)</f>
        <v>#REF!</v>
      </c>
      <c r="R1794" s="88" t="str">
        <f>IF(N:N&lt;&gt;"APROVADO","N/A",IF(IFERROR(_xlfn.XLOOKUP(P:P,PROJETOS!A:A,PROJETOS!A:A),"INSERIR ID DE PROJETO")="INSERIR ID DE PROJETO","INSERIR ID DE PROJETO","PROJETO INSERIDO"))</f>
        <v>N/A</v>
      </c>
    </row>
    <row r="1795" spans="1:18" ht="20.100000000000001" customHeight="1" thickTop="1" thickBot="1" x14ac:dyDescent="0.3">
      <c r="A1795" s="109"/>
      <c r="B1795" s="84"/>
      <c r="C1795" s="84"/>
      <c r="D1795" s="115"/>
      <c r="E1795" s="132" cm="1">
        <f t="array" ref="E1795">_xlfn.XLOOKUP(D1795,Tabela2[[#All],[SAP Code]],Tabela2[[#All],[Supplier Name]])</f>
        <v>0</v>
      </c>
      <c r="F1795" s="85"/>
      <c r="G1795" s="120">
        <v>0</v>
      </c>
      <c r="H1795" s="86"/>
      <c r="I1795" s="86">
        <v>0</v>
      </c>
      <c r="J1795" s="87">
        <f t="shared" si="66"/>
        <v>0</v>
      </c>
      <c r="K1795" s="87">
        <f t="shared" si="65"/>
        <v>0</v>
      </c>
      <c r="L1795" s="85"/>
      <c r="M1795" s="85"/>
      <c r="N1795" s="85"/>
      <c r="O1795" s="109"/>
      <c r="P1795" s="88" t="str">
        <f>IF(D:D&gt;800000000,_xlfn.XLOOKUP(B:B,DROPLIST!G:G,DROPLIST!H:H)&amp;RIGHT(C1795,3)&amp;"-"&amp;RIGHT(D1795,5),_xlfn.XLOOKUP(B:B,DROPLIST!G:G,DROPLIST!H:H)&amp;RIGHT(C1795,3)&amp;"-"&amp;_xlfn.XLOOKUP(D:D,Tabela2[SAP Code],Tabela2[Coluna1]))</f>
        <v>-</v>
      </c>
      <c r="Q1795" s="88" t="e">
        <f>_xlfn.XLOOKUP(B:B,DROPLIST!G:G,DROPLIST!H:H) &amp; RIGHT(C1795,3) &amp; "-" &amp; RIGHT(D1795,5) &amp; "-" &amp; IFERROR(LEFT(#REF!, FIND(" ",#REF!)-1),#REF!) &amp; "-" &amp; _xlfn.XLOOKUP(L:L,DROPLIST!D:D,DROPLIST!E:E)</f>
        <v>#REF!</v>
      </c>
      <c r="R1795" s="88" t="str">
        <f>IF(N:N&lt;&gt;"APROVADO","N/A",IF(IFERROR(_xlfn.XLOOKUP(P:P,PROJETOS!A:A,PROJETOS!A:A),"INSERIR ID DE PROJETO")="INSERIR ID DE PROJETO","INSERIR ID DE PROJETO","PROJETO INSERIDO"))</f>
        <v>N/A</v>
      </c>
    </row>
    <row r="1796" spans="1:18" ht="20.100000000000001" customHeight="1" thickTop="1" thickBot="1" x14ac:dyDescent="0.3">
      <c r="A1796" s="109"/>
      <c r="B1796" s="84"/>
      <c r="C1796" s="84"/>
      <c r="D1796" s="115"/>
      <c r="E1796" s="132" cm="1">
        <f t="array" ref="E1796">_xlfn.XLOOKUP(D1796,Tabela2[[#All],[SAP Code]],Tabela2[[#All],[Supplier Name]])</f>
        <v>0</v>
      </c>
      <c r="F1796" s="85"/>
      <c r="G1796" s="120">
        <v>0</v>
      </c>
      <c r="H1796" s="86"/>
      <c r="I1796" s="86">
        <v>0</v>
      </c>
      <c r="J1796" s="87">
        <f t="shared" si="66"/>
        <v>0</v>
      </c>
      <c r="K1796" s="87">
        <f t="shared" si="65"/>
        <v>0</v>
      </c>
      <c r="L1796" s="85"/>
      <c r="M1796" s="85"/>
      <c r="N1796" s="85"/>
      <c r="O1796" s="109"/>
      <c r="P1796" s="88" t="str">
        <f>IF(D:D&gt;800000000,_xlfn.XLOOKUP(B:B,DROPLIST!G:G,DROPLIST!H:H)&amp;RIGHT(C1796,3)&amp;"-"&amp;RIGHT(D1796,5),_xlfn.XLOOKUP(B:B,DROPLIST!G:G,DROPLIST!H:H)&amp;RIGHT(C1796,3)&amp;"-"&amp;_xlfn.XLOOKUP(D:D,Tabela2[SAP Code],Tabela2[Coluna1]))</f>
        <v>-</v>
      </c>
      <c r="Q1796" s="88" t="e">
        <f>_xlfn.XLOOKUP(B:B,DROPLIST!G:G,DROPLIST!H:H) &amp; RIGHT(C1796,3) &amp; "-" &amp; RIGHT(D1796,5) &amp; "-" &amp; IFERROR(LEFT(#REF!, FIND(" ",#REF!)-1),#REF!) &amp; "-" &amp; _xlfn.XLOOKUP(L:L,DROPLIST!D:D,DROPLIST!E:E)</f>
        <v>#REF!</v>
      </c>
      <c r="R1796" s="88" t="str">
        <f>IF(N:N&lt;&gt;"APROVADO","N/A",IF(IFERROR(_xlfn.XLOOKUP(P:P,PROJETOS!A:A,PROJETOS!A:A),"INSERIR ID DE PROJETO")="INSERIR ID DE PROJETO","INSERIR ID DE PROJETO","PROJETO INSERIDO"))</f>
        <v>N/A</v>
      </c>
    </row>
    <row r="1797" spans="1:18" ht="20.100000000000001" customHeight="1" thickTop="1" thickBot="1" x14ac:dyDescent="0.3">
      <c r="A1797" s="109"/>
      <c r="B1797" s="84"/>
      <c r="C1797" s="84"/>
      <c r="D1797" s="115"/>
      <c r="E1797" s="132" cm="1">
        <f t="array" ref="E1797">_xlfn.XLOOKUP(D1797,Tabela2[[#All],[SAP Code]],Tabela2[[#All],[Supplier Name]])</f>
        <v>0</v>
      </c>
      <c r="F1797" s="85"/>
      <c r="G1797" s="120">
        <v>0</v>
      </c>
      <c r="H1797" s="86"/>
      <c r="I1797" s="86">
        <v>0</v>
      </c>
      <c r="J1797" s="87">
        <f t="shared" si="66"/>
        <v>0</v>
      </c>
      <c r="K1797" s="87">
        <f t="shared" si="65"/>
        <v>0</v>
      </c>
      <c r="L1797" s="85"/>
      <c r="M1797" s="85"/>
      <c r="N1797" s="85"/>
      <c r="O1797" s="109"/>
      <c r="P1797" s="88" t="str">
        <f>IF(D:D&gt;800000000,_xlfn.XLOOKUP(B:B,DROPLIST!G:G,DROPLIST!H:H)&amp;RIGHT(C1797,3)&amp;"-"&amp;RIGHT(D1797,5),_xlfn.XLOOKUP(B:B,DROPLIST!G:G,DROPLIST!H:H)&amp;RIGHT(C1797,3)&amp;"-"&amp;_xlfn.XLOOKUP(D:D,Tabela2[SAP Code],Tabela2[Coluna1]))</f>
        <v>-</v>
      </c>
      <c r="Q1797" s="88" t="e">
        <f>_xlfn.XLOOKUP(B:B,DROPLIST!G:G,DROPLIST!H:H) &amp; RIGHT(C1797,3) &amp; "-" &amp; RIGHT(D1797,5) &amp; "-" &amp; IFERROR(LEFT(#REF!, FIND(" ",#REF!)-1),#REF!) &amp; "-" &amp; _xlfn.XLOOKUP(L:L,DROPLIST!D:D,DROPLIST!E:E)</f>
        <v>#REF!</v>
      </c>
      <c r="R1797" s="88" t="str">
        <f>IF(N:N&lt;&gt;"APROVADO","N/A",IF(IFERROR(_xlfn.XLOOKUP(P:P,PROJETOS!A:A,PROJETOS!A:A),"INSERIR ID DE PROJETO")="INSERIR ID DE PROJETO","INSERIR ID DE PROJETO","PROJETO INSERIDO"))</f>
        <v>N/A</v>
      </c>
    </row>
    <row r="1798" spans="1:18" ht="20.100000000000001" customHeight="1" thickTop="1" thickBot="1" x14ac:dyDescent="0.3">
      <c r="A1798" s="109"/>
      <c r="B1798" s="84"/>
      <c r="C1798" s="84"/>
      <c r="D1798" s="115"/>
      <c r="E1798" s="132" cm="1">
        <f t="array" ref="E1798">_xlfn.XLOOKUP(D1798,Tabela2[[#All],[SAP Code]],Tabela2[[#All],[Supplier Name]])</f>
        <v>0</v>
      </c>
      <c r="F1798" s="85"/>
      <c r="G1798" s="120">
        <v>0</v>
      </c>
      <c r="H1798" s="86"/>
      <c r="I1798" s="86">
        <v>0</v>
      </c>
      <c r="J1798" s="87">
        <f t="shared" si="66"/>
        <v>0</v>
      </c>
      <c r="K1798" s="87">
        <f t="shared" si="65"/>
        <v>0</v>
      </c>
      <c r="L1798" s="85"/>
      <c r="M1798" s="85"/>
      <c r="N1798" s="85"/>
      <c r="O1798" s="109"/>
      <c r="P1798" s="88" t="str">
        <f>IF(D:D&gt;800000000,_xlfn.XLOOKUP(B:B,DROPLIST!G:G,DROPLIST!H:H)&amp;RIGHT(C1798,3)&amp;"-"&amp;RIGHT(D1798,5),_xlfn.XLOOKUP(B:B,DROPLIST!G:G,DROPLIST!H:H)&amp;RIGHT(C1798,3)&amp;"-"&amp;_xlfn.XLOOKUP(D:D,Tabela2[SAP Code],Tabela2[Coluna1]))</f>
        <v>-</v>
      </c>
      <c r="Q1798" s="88" t="e">
        <f>_xlfn.XLOOKUP(B:B,DROPLIST!G:G,DROPLIST!H:H) &amp; RIGHT(C1798,3) &amp; "-" &amp; RIGHT(D1798,5) &amp; "-" &amp; IFERROR(LEFT(#REF!, FIND(" ",#REF!)-1),#REF!) &amp; "-" &amp; _xlfn.XLOOKUP(L:L,DROPLIST!D:D,DROPLIST!E:E)</f>
        <v>#REF!</v>
      </c>
      <c r="R1798" s="88" t="str">
        <f>IF(N:N&lt;&gt;"APROVADO","N/A",IF(IFERROR(_xlfn.XLOOKUP(P:P,PROJETOS!A:A,PROJETOS!A:A),"INSERIR ID DE PROJETO")="INSERIR ID DE PROJETO","INSERIR ID DE PROJETO","PROJETO INSERIDO"))</f>
        <v>N/A</v>
      </c>
    </row>
    <row r="1799" spans="1:18" ht="20.100000000000001" customHeight="1" thickTop="1" thickBot="1" x14ac:dyDescent="0.3">
      <c r="A1799" s="109"/>
      <c r="B1799" s="84"/>
      <c r="C1799" s="84"/>
      <c r="D1799" s="115"/>
      <c r="E1799" s="132" cm="1">
        <f t="array" ref="E1799">_xlfn.XLOOKUP(D1799,Tabela2[[#All],[SAP Code]],Tabela2[[#All],[Supplier Name]])</f>
        <v>0</v>
      </c>
      <c r="F1799" s="85"/>
      <c r="G1799" s="120">
        <v>0</v>
      </c>
      <c r="H1799" s="86"/>
      <c r="I1799" s="86">
        <v>0</v>
      </c>
      <c r="J1799" s="87">
        <f t="shared" si="66"/>
        <v>0</v>
      </c>
      <c r="K1799" s="87">
        <f t="shared" si="65"/>
        <v>0</v>
      </c>
      <c r="L1799" s="85"/>
      <c r="M1799" s="85"/>
      <c r="N1799" s="85"/>
      <c r="O1799" s="109"/>
      <c r="P1799" s="88" t="str">
        <f>IF(D:D&gt;800000000,_xlfn.XLOOKUP(B:B,DROPLIST!G:G,DROPLIST!H:H)&amp;RIGHT(C1799,3)&amp;"-"&amp;RIGHT(D1799,5),_xlfn.XLOOKUP(B:B,DROPLIST!G:G,DROPLIST!H:H)&amp;RIGHT(C1799,3)&amp;"-"&amp;_xlfn.XLOOKUP(D:D,Tabela2[SAP Code],Tabela2[Coluna1]))</f>
        <v>-</v>
      </c>
      <c r="Q1799" s="88" t="e">
        <f>_xlfn.XLOOKUP(B:B,DROPLIST!G:G,DROPLIST!H:H) &amp; RIGHT(C1799,3) &amp; "-" &amp; RIGHT(D1799,5) &amp; "-" &amp; IFERROR(LEFT(#REF!, FIND(" ",#REF!)-1),#REF!) &amp; "-" &amp; _xlfn.XLOOKUP(L:L,DROPLIST!D:D,DROPLIST!E:E)</f>
        <v>#REF!</v>
      </c>
      <c r="R1799" s="88" t="str">
        <f>IF(N:N&lt;&gt;"APROVADO","N/A",IF(IFERROR(_xlfn.XLOOKUP(P:P,PROJETOS!A:A,PROJETOS!A:A),"INSERIR ID DE PROJETO")="INSERIR ID DE PROJETO","INSERIR ID DE PROJETO","PROJETO INSERIDO"))</f>
        <v>N/A</v>
      </c>
    </row>
    <row r="1800" spans="1:18" ht="20.100000000000001" customHeight="1" thickTop="1" thickBot="1" x14ac:dyDescent="0.3">
      <c r="A1800" s="109"/>
      <c r="B1800" s="84"/>
      <c r="C1800" s="84"/>
      <c r="D1800" s="115"/>
      <c r="E1800" s="132" cm="1">
        <f t="array" ref="E1800">_xlfn.XLOOKUP(D1800,Tabela2[[#All],[SAP Code]],Tabela2[[#All],[Supplier Name]])</f>
        <v>0</v>
      </c>
      <c r="F1800" s="85"/>
      <c r="G1800" s="120">
        <v>0</v>
      </c>
      <c r="H1800" s="86"/>
      <c r="I1800" s="86">
        <v>0</v>
      </c>
      <c r="J1800" s="87">
        <f t="shared" si="66"/>
        <v>0</v>
      </c>
      <c r="K1800" s="87">
        <f t="shared" si="65"/>
        <v>0</v>
      </c>
      <c r="L1800" s="85"/>
      <c r="M1800" s="85"/>
      <c r="N1800" s="85"/>
      <c r="O1800" s="109"/>
      <c r="P1800" s="88" t="str">
        <f>IF(D:D&gt;800000000,_xlfn.XLOOKUP(B:B,DROPLIST!G:G,DROPLIST!H:H)&amp;RIGHT(C1800,3)&amp;"-"&amp;RIGHT(D1800,5),_xlfn.XLOOKUP(B:B,DROPLIST!G:G,DROPLIST!H:H)&amp;RIGHT(C1800,3)&amp;"-"&amp;_xlfn.XLOOKUP(D:D,Tabela2[SAP Code],Tabela2[Coluna1]))</f>
        <v>-</v>
      </c>
      <c r="Q1800" s="88" t="e">
        <f>_xlfn.XLOOKUP(B:B,DROPLIST!G:G,DROPLIST!H:H) &amp; RIGHT(C1800,3) &amp; "-" &amp; RIGHT(D1800,5) &amp; "-" &amp; IFERROR(LEFT(#REF!, FIND(" ",#REF!)-1),#REF!) &amp; "-" &amp; _xlfn.XLOOKUP(L:L,DROPLIST!D:D,DROPLIST!E:E)</f>
        <v>#REF!</v>
      </c>
      <c r="R1800" s="88" t="str">
        <f>IF(N:N&lt;&gt;"APROVADO","N/A",IF(IFERROR(_xlfn.XLOOKUP(P:P,PROJETOS!A:A,PROJETOS!A:A),"INSERIR ID DE PROJETO")="INSERIR ID DE PROJETO","INSERIR ID DE PROJETO","PROJETO INSERIDO"))</f>
        <v>N/A</v>
      </c>
    </row>
    <row r="1801" spans="1:18" ht="20.100000000000001" customHeight="1" thickTop="1" thickBot="1" x14ac:dyDescent="0.3">
      <c r="A1801" s="109"/>
      <c r="B1801" s="84"/>
      <c r="C1801" s="84"/>
      <c r="D1801" s="115"/>
      <c r="E1801" s="132" cm="1">
        <f t="array" ref="E1801">_xlfn.XLOOKUP(D1801,Tabela2[[#All],[SAP Code]],Tabela2[[#All],[Supplier Name]])</f>
        <v>0</v>
      </c>
      <c r="F1801" s="85"/>
      <c r="G1801" s="120">
        <v>0</v>
      </c>
      <c r="H1801" s="86"/>
      <c r="I1801" s="86">
        <v>0</v>
      </c>
      <c r="J1801" s="87">
        <f t="shared" si="66"/>
        <v>0</v>
      </c>
      <c r="K1801" s="87">
        <f t="shared" si="65"/>
        <v>0</v>
      </c>
      <c r="L1801" s="85"/>
      <c r="M1801" s="85"/>
      <c r="N1801" s="85"/>
      <c r="O1801" s="109"/>
      <c r="P1801" s="88" t="str">
        <f>IF(D:D&gt;800000000,_xlfn.XLOOKUP(B:B,DROPLIST!G:G,DROPLIST!H:H)&amp;RIGHT(C1801,3)&amp;"-"&amp;RIGHT(D1801,5),_xlfn.XLOOKUP(B:B,DROPLIST!G:G,DROPLIST!H:H)&amp;RIGHT(C1801,3)&amp;"-"&amp;_xlfn.XLOOKUP(D:D,Tabela2[SAP Code],Tabela2[Coluna1]))</f>
        <v>-</v>
      </c>
      <c r="Q1801" s="88" t="e">
        <f>_xlfn.XLOOKUP(B:B,DROPLIST!G:G,DROPLIST!H:H) &amp; RIGHT(C1801,3) &amp; "-" &amp; RIGHT(D1801,5) &amp; "-" &amp; IFERROR(LEFT(#REF!, FIND(" ",#REF!)-1),#REF!) &amp; "-" &amp; _xlfn.XLOOKUP(L:L,DROPLIST!D:D,DROPLIST!E:E)</f>
        <v>#REF!</v>
      </c>
      <c r="R1801" s="88" t="str">
        <f>IF(N:N&lt;&gt;"APROVADO","N/A",IF(IFERROR(_xlfn.XLOOKUP(P:P,PROJETOS!A:A,PROJETOS!A:A),"INSERIR ID DE PROJETO")="INSERIR ID DE PROJETO","INSERIR ID DE PROJETO","PROJETO INSERIDO"))</f>
        <v>N/A</v>
      </c>
    </row>
    <row r="1802" spans="1:18" ht="20.100000000000001" customHeight="1" thickTop="1" thickBot="1" x14ac:dyDescent="0.3">
      <c r="A1802" s="109"/>
      <c r="B1802" s="84"/>
      <c r="C1802" s="84"/>
      <c r="D1802" s="115"/>
      <c r="E1802" s="132" cm="1">
        <f t="array" ref="E1802">_xlfn.XLOOKUP(D1802,Tabela2[[#All],[SAP Code]],Tabela2[[#All],[Supplier Name]])</f>
        <v>0</v>
      </c>
      <c r="F1802" s="85"/>
      <c r="G1802" s="120">
        <v>0</v>
      </c>
      <c r="H1802" s="86"/>
      <c r="I1802" s="86">
        <v>0</v>
      </c>
      <c r="J1802" s="87">
        <f t="shared" si="66"/>
        <v>0</v>
      </c>
      <c r="K1802" s="87">
        <f t="shared" ref="K1802:K1865" si="67">IF(I1802=0,H1802,J1802)</f>
        <v>0</v>
      </c>
      <c r="L1802" s="85"/>
      <c r="M1802" s="85"/>
      <c r="N1802" s="85"/>
      <c r="O1802" s="109"/>
      <c r="P1802" s="88" t="str">
        <f>IF(D:D&gt;800000000,_xlfn.XLOOKUP(B:B,DROPLIST!G:G,DROPLIST!H:H)&amp;RIGHT(C1802,3)&amp;"-"&amp;RIGHT(D1802,5),_xlfn.XLOOKUP(B:B,DROPLIST!G:G,DROPLIST!H:H)&amp;RIGHT(C1802,3)&amp;"-"&amp;_xlfn.XLOOKUP(D:D,Tabela2[SAP Code],Tabela2[Coluna1]))</f>
        <v>-</v>
      </c>
      <c r="Q1802" s="88" t="e">
        <f>_xlfn.XLOOKUP(B:B,DROPLIST!G:G,DROPLIST!H:H) &amp; RIGHT(C1802,3) &amp; "-" &amp; RIGHT(D1802,5) &amp; "-" &amp; IFERROR(LEFT(#REF!, FIND(" ",#REF!)-1),#REF!) &amp; "-" &amp; _xlfn.XLOOKUP(L:L,DROPLIST!D:D,DROPLIST!E:E)</f>
        <v>#REF!</v>
      </c>
      <c r="R1802" s="88" t="str">
        <f>IF(N:N&lt;&gt;"APROVADO","N/A",IF(IFERROR(_xlfn.XLOOKUP(P:P,PROJETOS!A:A,PROJETOS!A:A),"INSERIR ID DE PROJETO")="INSERIR ID DE PROJETO","INSERIR ID DE PROJETO","PROJETO INSERIDO"))</f>
        <v>N/A</v>
      </c>
    </row>
    <row r="1803" spans="1:18" ht="20.100000000000001" customHeight="1" thickTop="1" thickBot="1" x14ac:dyDescent="0.3">
      <c r="A1803" s="109"/>
      <c r="B1803" s="84"/>
      <c r="C1803" s="84"/>
      <c r="D1803" s="115"/>
      <c r="E1803" s="132" cm="1">
        <f t="array" ref="E1803">_xlfn.XLOOKUP(D1803,Tabela2[[#All],[SAP Code]],Tabela2[[#All],[Supplier Name]])</f>
        <v>0</v>
      </c>
      <c r="F1803" s="85"/>
      <c r="G1803" s="120">
        <v>0</v>
      </c>
      <c r="H1803" s="86"/>
      <c r="I1803" s="86">
        <v>0</v>
      </c>
      <c r="J1803" s="87">
        <f t="shared" si="66"/>
        <v>0</v>
      </c>
      <c r="K1803" s="87">
        <f t="shared" si="67"/>
        <v>0</v>
      </c>
      <c r="L1803" s="85"/>
      <c r="M1803" s="85"/>
      <c r="N1803" s="85"/>
      <c r="O1803" s="109"/>
      <c r="P1803" s="88" t="str">
        <f>IF(D:D&gt;800000000,_xlfn.XLOOKUP(B:B,DROPLIST!G:G,DROPLIST!H:H)&amp;RIGHT(C1803,3)&amp;"-"&amp;RIGHT(D1803,5),_xlfn.XLOOKUP(B:B,DROPLIST!G:G,DROPLIST!H:H)&amp;RIGHT(C1803,3)&amp;"-"&amp;_xlfn.XLOOKUP(D:D,Tabela2[SAP Code],Tabela2[Coluna1]))</f>
        <v>-</v>
      </c>
      <c r="Q1803" s="88" t="e">
        <f>_xlfn.XLOOKUP(B:B,DROPLIST!G:G,DROPLIST!H:H) &amp; RIGHT(C1803,3) &amp; "-" &amp; RIGHT(D1803,5) &amp; "-" &amp; IFERROR(LEFT(#REF!, FIND(" ",#REF!)-1),#REF!) &amp; "-" &amp; _xlfn.XLOOKUP(L:L,DROPLIST!D:D,DROPLIST!E:E)</f>
        <v>#REF!</v>
      </c>
      <c r="R1803" s="88" t="str">
        <f>IF(N:N&lt;&gt;"APROVADO","N/A",IF(IFERROR(_xlfn.XLOOKUP(P:P,PROJETOS!A:A,PROJETOS!A:A),"INSERIR ID DE PROJETO")="INSERIR ID DE PROJETO","INSERIR ID DE PROJETO","PROJETO INSERIDO"))</f>
        <v>N/A</v>
      </c>
    </row>
    <row r="1804" spans="1:18" ht="20.100000000000001" customHeight="1" thickTop="1" thickBot="1" x14ac:dyDescent="0.3">
      <c r="A1804" s="109"/>
      <c r="B1804" s="84"/>
      <c r="C1804" s="84"/>
      <c r="D1804" s="115"/>
      <c r="E1804" s="132" cm="1">
        <f t="array" ref="E1804">_xlfn.XLOOKUP(D1804,Tabela2[[#All],[SAP Code]],Tabela2[[#All],[Supplier Name]])</f>
        <v>0</v>
      </c>
      <c r="F1804" s="85"/>
      <c r="G1804" s="120">
        <v>0</v>
      </c>
      <c r="H1804" s="86"/>
      <c r="I1804" s="86">
        <v>0</v>
      </c>
      <c r="J1804" s="87">
        <f t="shared" si="66"/>
        <v>0</v>
      </c>
      <c r="K1804" s="87">
        <f t="shared" si="67"/>
        <v>0</v>
      </c>
      <c r="L1804" s="85"/>
      <c r="M1804" s="85"/>
      <c r="N1804" s="85"/>
      <c r="O1804" s="109"/>
      <c r="P1804" s="88" t="str">
        <f>IF(D:D&gt;800000000,_xlfn.XLOOKUP(B:B,DROPLIST!G:G,DROPLIST!H:H)&amp;RIGHT(C1804,3)&amp;"-"&amp;RIGHT(D1804,5),_xlfn.XLOOKUP(B:B,DROPLIST!G:G,DROPLIST!H:H)&amp;RIGHT(C1804,3)&amp;"-"&amp;_xlfn.XLOOKUP(D:D,Tabela2[SAP Code],Tabela2[Coluna1]))</f>
        <v>-</v>
      </c>
      <c r="Q1804" s="88" t="e">
        <f>_xlfn.XLOOKUP(B:B,DROPLIST!G:G,DROPLIST!H:H) &amp; RIGHT(C1804,3) &amp; "-" &amp; RIGHT(D1804,5) &amp; "-" &amp; IFERROR(LEFT(#REF!, FIND(" ",#REF!)-1),#REF!) &amp; "-" &amp; _xlfn.XLOOKUP(L:L,DROPLIST!D:D,DROPLIST!E:E)</f>
        <v>#REF!</v>
      </c>
      <c r="R1804" s="88" t="str">
        <f>IF(N:N&lt;&gt;"APROVADO","N/A",IF(IFERROR(_xlfn.XLOOKUP(P:P,PROJETOS!A:A,PROJETOS!A:A),"INSERIR ID DE PROJETO")="INSERIR ID DE PROJETO","INSERIR ID DE PROJETO","PROJETO INSERIDO"))</f>
        <v>N/A</v>
      </c>
    </row>
    <row r="1805" spans="1:18" ht="20.100000000000001" customHeight="1" thickTop="1" thickBot="1" x14ac:dyDescent="0.3">
      <c r="A1805" s="109"/>
      <c r="B1805" s="84"/>
      <c r="C1805" s="84"/>
      <c r="D1805" s="115"/>
      <c r="E1805" s="132" cm="1">
        <f t="array" ref="E1805">_xlfn.XLOOKUP(D1805,Tabela2[[#All],[SAP Code]],Tabela2[[#All],[Supplier Name]])</f>
        <v>0</v>
      </c>
      <c r="F1805" s="85"/>
      <c r="G1805" s="120">
        <v>0</v>
      </c>
      <c r="H1805" s="86"/>
      <c r="I1805" s="86">
        <v>0</v>
      </c>
      <c r="J1805" s="87">
        <f t="shared" si="66"/>
        <v>0</v>
      </c>
      <c r="K1805" s="87">
        <f t="shared" si="67"/>
        <v>0</v>
      </c>
      <c r="L1805" s="85"/>
      <c r="M1805" s="85"/>
      <c r="N1805" s="85"/>
      <c r="O1805" s="109"/>
      <c r="P1805" s="88" t="str">
        <f>IF(D:D&gt;800000000,_xlfn.XLOOKUP(B:B,DROPLIST!G:G,DROPLIST!H:H)&amp;RIGHT(C1805,3)&amp;"-"&amp;RIGHT(D1805,5),_xlfn.XLOOKUP(B:B,DROPLIST!G:G,DROPLIST!H:H)&amp;RIGHT(C1805,3)&amp;"-"&amp;_xlfn.XLOOKUP(D:D,Tabela2[SAP Code],Tabela2[Coluna1]))</f>
        <v>-</v>
      </c>
      <c r="Q1805" s="88" t="e">
        <f>_xlfn.XLOOKUP(B:B,DROPLIST!G:G,DROPLIST!H:H) &amp; RIGHT(C1805,3) &amp; "-" &amp; RIGHT(D1805,5) &amp; "-" &amp; IFERROR(LEFT(#REF!, FIND(" ",#REF!)-1),#REF!) &amp; "-" &amp; _xlfn.XLOOKUP(L:L,DROPLIST!D:D,DROPLIST!E:E)</f>
        <v>#REF!</v>
      </c>
      <c r="R1805" s="88" t="str">
        <f>IF(N:N&lt;&gt;"APROVADO","N/A",IF(IFERROR(_xlfn.XLOOKUP(P:P,PROJETOS!A:A,PROJETOS!A:A),"INSERIR ID DE PROJETO")="INSERIR ID DE PROJETO","INSERIR ID DE PROJETO","PROJETO INSERIDO"))</f>
        <v>N/A</v>
      </c>
    </row>
    <row r="1806" spans="1:18" ht="20.100000000000001" customHeight="1" thickTop="1" thickBot="1" x14ac:dyDescent="0.3">
      <c r="A1806" s="109"/>
      <c r="B1806" s="84"/>
      <c r="C1806" s="84"/>
      <c r="D1806" s="115"/>
      <c r="E1806" s="132" cm="1">
        <f t="array" ref="E1806">_xlfn.XLOOKUP(D1806,Tabela2[[#All],[SAP Code]],Tabela2[[#All],[Supplier Name]])</f>
        <v>0</v>
      </c>
      <c r="F1806" s="85"/>
      <c r="G1806" s="120">
        <v>0</v>
      </c>
      <c r="H1806" s="86"/>
      <c r="I1806" s="86">
        <v>0</v>
      </c>
      <c r="J1806" s="87">
        <f t="shared" si="66"/>
        <v>0</v>
      </c>
      <c r="K1806" s="87">
        <f t="shared" si="67"/>
        <v>0</v>
      </c>
      <c r="L1806" s="85"/>
      <c r="M1806" s="85"/>
      <c r="N1806" s="85"/>
      <c r="O1806" s="109"/>
      <c r="P1806" s="88" t="str">
        <f>IF(D:D&gt;800000000,_xlfn.XLOOKUP(B:B,DROPLIST!G:G,DROPLIST!H:H)&amp;RIGHT(C1806,3)&amp;"-"&amp;RIGHT(D1806,5),_xlfn.XLOOKUP(B:B,DROPLIST!G:G,DROPLIST!H:H)&amp;RIGHT(C1806,3)&amp;"-"&amp;_xlfn.XLOOKUP(D:D,Tabela2[SAP Code],Tabela2[Coluna1]))</f>
        <v>-</v>
      </c>
      <c r="Q1806" s="88" t="e">
        <f>_xlfn.XLOOKUP(B:B,DROPLIST!G:G,DROPLIST!H:H) &amp; RIGHT(C1806,3) &amp; "-" &amp; RIGHT(D1806,5) &amp; "-" &amp; IFERROR(LEFT(#REF!, FIND(" ",#REF!)-1),#REF!) &amp; "-" &amp; _xlfn.XLOOKUP(L:L,DROPLIST!D:D,DROPLIST!E:E)</f>
        <v>#REF!</v>
      </c>
      <c r="R1806" s="88" t="str">
        <f>IF(N:N&lt;&gt;"APROVADO","N/A",IF(IFERROR(_xlfn.XLOOKUP(P:P,PROJETOS!A:A,PROJETOS!A:A),"INSERIR ID DE PROJETO")="INSERIR ID DE PROJETO","INSERIR ID DE PROJETO","PROJETO INSERIDO"))</f>
        <v>N/A</v>
      </c>
    </row>
    <row r="1807" spans="1:18" ht="20.100000000000001" customHeight="1" thickTop="1" thickBot="1" x14ac:dyDescent="0.3">
      <c r="A1807" s="109"/>
      <c r="B1807" s="84"/>
      <c r="C1807" s="84"/>
      <c r="D1807" s="115"/>
      <c r="E1807" s="132" cm="1">
        <f t="array" ref="E1807">_xlfn.XLOOKUP(D1807,Tabela2[[#All],[SAP Code]],Tabela2[[#All],[Supplier Name]])</f>
        <v>0</v>
      </c>
      <c r="F1807" s="85"/>
      <c r="G1807" s="120">
        <v>0</v>
      </c>
      <c r="H1807" s="86"/>
      <c r="I1807" s="86">
        <v>0</v>
      </c>
      <c r="J1807" s="87">
        <f t="shared" si="66"/>
        <v>0</v>
      </c>
      <c r="K1807" s="87">
        <f t="shared" si="67"/>
        <v>0</v>
      </c>
      <c r="L1807" s="85"/>
      <c r="M1807" s="85"/>
      <c r="N1807" s="85"/>
      <c r="O1807" s="109"/>
      <c r="P1807" s="88" t="str">
        <f>IF(D:D&gt;800000000,_xlfn.XLOOKUP(B:B,DROPLIST!G:G,DROPLIST!H:H)&amp;RIGHT(C1807,3)&amp;"-"&amp;RIGHT(D1807,5),_xlfn.XLOOKUP(B:B,DROPLIST!G:G,DROPLIST!H:H)&amp;RIGHT(C1807,3)&amp;"-"&amp;_xlfn.XLOOKUP(D:D,Tabela2[SAP Code],Tabela2[Coluna1]))</f>
        <v>-</v>
      </c>
      <c r="Q1807" s="88" t="e">
        <f>_xlfn.XLOOKUP(B:B,DROPLIST!G:G,DROPLIST!H:H) &amp; RIGHT(C1807,3) &amp; "-" &amp; RIGHT(D1807,5) &amp; "-" &amp; IFERROR(LEFT(#REF!, FIND(" ",#REF!)-1),#REF!) &amp; "-" &amp; _xlfn.XLOOKUP(L:L,DROPLIST!D:D,DROPLIST!E:E)</f>
        <v>#REF!</v>
      </c>
      <c r="R1807" s="88" t="str">
        <f>IF(N:N&lt;&gt;"APROVADO","N/A",IF(IFERROR(_xlfn.XLOOKUP(P:P,PROJETOS!A:A,PROJETOS!A:A),"INSERIR ID DE PROJETO")="INSERIR ID DE PROJETO","INSERIR ID DE PROJETO","PROJETO INSERIDO"))</f>
        <v>N/A</v>
      </c>
    </row>
    <row r="1808" spans="1:18" ht="20.100000000000001" customHeight="1" thickTop="1" thickBot="1" x14ac:dyDescent="0.3">
      <c r="A1808" s="109"/>
      <c r="B1808" s="84"/>
      <c r="C1808" s="84"/>
      <c r="D1808" s="115"/>
      <c r="E1808" s="132" cm="1">
        <f t="array" ref="E1808">_xlfn.XLOOKUP(D1808,Tabela2[[#All],[SAP Code]],Tabela2[[#All],[Supplier Name]])</f>
        <v>0</v>
      </c>
      <c r="F1808" s="85"/>
      <c r="G1808" s="120">
        <v>0</v>
      </c>
      <c r="H1808" s="86"/>
      <c r="I1808" s="86">
        <v>0</v>
      </c>
      <c r="J1808" s="87">
        <f t="shared" si="66"/>
        <v>0</v>
      </c>
      <c r="K1808" s="87">
        <f t="shared" si="67"/>
        <v>0</v>
      </c>
      <c r="L1808" s="85"/>
      <c r="M1808" s="85"/>
      <c r="N1808" s="85"/>
      <c r="O1808" s="109"/>
      <c r="P1808" s="88" t="str">
        <f>IF(D:D&gt;800000000,_xlfn.XLOOKUP(B:B,DROPLIST!G:G,DROPLIST!H:H)&amp;RIGHT(C1808,3)&amp;"-"&amp;RIGHT(D1808,5),_xlfn.XLOOKUP(B:B,DROPLIST!G:G,DROPLIST!H:H)&amp;RIGHT(C1808,3)&amp;"-"&amp;_xlfn.XLOOKUP(D:D,Tabela2[SAP Code],Tabela2[Coluna1]))</f>
        <v>-</v>
      </c>
      <c r="Q1808" s="88" t="e">
        <f>_xlfn.XLOOKUP(B:B,DROPLIST!G:G,DROPLIST!H:H) &amp; RIGHT(C1808,3) &amp; "-" &amp; RIGHT(D1808,5) &amp; "-" &amp; IFERROR(LEFT(#REF!, FIND(" ",#REF!)-1),#REF!) &amp; "-" &amp; _xlfn.XLOOKUP(L:L,DROPLIST!D:D,DROPLIST!E:E)</f>
        <v>#REF!</v>
      </c>
      <c r="R1808" s="88" t="str">
        <f>IF(N:N&lt;&gt;"APROVADO","N/A",IF(IFERROR(_xlfn.XLOOKUP(P:P,PROJETOS!A:A,PROJETOS!A:A),"INSERIR ID DE PROJETO")="INSERIR ID DE PROJETO","INSERIR ID DE PROJETO","PROJETO INSERIDO"))</f>
        <v>N/A</v>
      </c>
    </row>
    <row r="1809" spans="1:18" ht="20.100000000000001" customHeight="1" thickTop="1" thickBot="1" x14ac:dyDescent="0.3">
      <c r="A1809" s="109"/>
      <c r="B1809" s="84"/>
      <c r="C1809" s="84"/>
      <c r="D1809" s="115"/>
      <c r="E1809" s="132" cm="1">
        <f t="array" ref="E1809">_xlfn.XLOOKUP(D1809,Tabela2[[#All],[SAP Code]],Tabela2[[#All],[Supplier Name]])</f>
        <v>0</v>
      </c>
      <c r="F1809" s="85"/>
      <c r="G1809" s="120">
        <v>0</v>
      </c>
      <c r="H1809" s="86"/>
      <c r="I1809" s="86">
        <v>0</v>
      </c>
      <c r="J1809" s="87">
        <f t="shared" si="66"/>
        <v>0</v>
      </c>
      <c r="K1809" s="87">
        <f t="shared" si="67"/>
        <v>0</v>
      </c>
      <c r="L1809" s="85"/>
      <c r="M1809" s="85"/>
      <c r="N1809" s="85"/>
      <c r="O1809" s="109"/>
      <c r="P1809" s="88" t="str">
        <f>IF(D:D&gt;800000000,_xlfn.XLOOKUP(B:B,DROPLIST!G:G,DROPLIST!H:H)&amp;RIGHT(C1809,3)&amp;"-"&amp;RIGHT(D1809,5),_xlfn.XLOOKUP(B:B,DROPLIST!G:G,DROPLIST!H:H)&amp;RIGHT(C1809,3)&amp;"-"&amp;_xlfn.XLOOKUP(D:D,Tabela2[SAP Code],Tabela2[Coluna1]))</f>
        <v>-</v>
      </c>
      <c r="Q1809" s="88" t="e">
        <f>_xlfn.XLOOKUP(B:B,DROPLIST!G:G,DROPLIST!H:H) &amp; RIGHT(C1809,3) &amp; "-" &amp; RIGHT(D1809,5) &amp; "-" &amp; IFERROR(LEFT(#REF!, FIND(" ",#REF!)-1),#REF!) &amp; "-" &amp; _xlfn.XLOOKUP(L:L,DROPLIST!D:D,DROPLIST!E:E)</f>
        <v>#REF!</v>
      </c>
      <c r="R1809" s="88" t="str">
        <f>IF(N:N&lt;&gt;"APROVADO","N/A",IF(IFERROR(_xlfn.XLOOKUP(P:P,PROJETOS!A:A,PROJETOS!A:A),"INSERIR ID DE PROJETO")="INSERIR ID DE PROJETO","INSERIR ID DE PROJETO","PROJETO INSERIDO"))</f>
        <v>N/A</v>
      </c>
    </row>
    <row r="1810" spans="1:18" ht="20.100000000000001" customHeight="1" thickTop="1" thickBot="1" x14ac:dyDescent="0.3">
      <c r="A1810" s="109"/>
      <c r="B1810" s="84"/>
      <c r="C1810" s="84"/>
      <c r="D1810" s="115"/>
      <c r="E1810" s="132" cm="1">
        <f t="array" ref="E1810">_xlfn.XLOOKUP(D1810,Tabela2[[#All],[SAP Code]],Tabela2[[#All],[Supplier Name]])</f>
        <v>0</v>
      </c>
      <c r="F1810" s="85"/>
      <c r="G1810" s="120">
        <v>0</v>
      </c>
      <c r="H1810" s="86"/>
      <c r="I1810" s="86">
        <v>0</v>
      </c>
      <c r="J1810" s="87">
        <f t="shared" si="66"/>
        <v>0</v>
      </c>
      <c r="K1810" s="87">
        <f t="shared" si="67"/>
        <v>0</v>
      </c>
      <c r="L1810" s="85"/>
      <c r="M1810" s="85"/>
      <c r="N1810" s="85"/>
      <c r="O1810" s="109"/>
      <c r="P1810" s="88" t="str">
        <f>IF(D:D&gt;800000000,_xlfn.XLOOKUP(B:B,DROPLIST!G:G,DROPLIST!H:H)&amp;RIGHT(C1810,3)&amp;"-"&amp;RIGHT(D1810,5),_xlfn.XLOOKUP(B:B,DROPLIST!G:G,DROPLIST!H:H)&amp;RIGHT(C1810,3)&amp;"-"&amp;_xlfn.XLOOKUP(D:D,Tabela2[SAP Code],Tabela2[Coluna1]))</f>
        <v>-</v>
      </c>
      <c r="Q1810" s="88" t="e">
        <f>_xlfn.XLOOKUP(B:B,DROPLIST!G:G,DROPLIST!H:H) &amp; RIGHT(C1810,3) &amp; "-" &amp; RIGHT(D1810,5) &amp; "-" &amp; IFERROR(LEFT(#REF!, FIND(" ",#REF!)-1),#REF!) &amp; "-" &amp; _xlfn.XLOOKUP(L:L,DROPLIST!D:D,DROPLIST!E:E)</f>
        <v>#REF!</v>
      </c>
      <c r="R1810" s="88" t="str">
        <f>IF(N:N&lt;&gt;"APROVADO","N/A",IF(IFERROR(_xlfn.XLOOKUP(P:P,PROJETOS!A:A,PROJETOS!A:A),"INSERIR ID DE PROJETO")="INSERIR ID DE PROJETO","INSERIR ID DE PROJETO","PROJETO INSERIDO"))</f>
        <v>N/A</v>
      </c>
    </row>
    <row r="1811" spans="1:18" ht="20.100000000000001" customHeight="1" thickTop="1" thickBot="1" x14ac:dyDescent="0.3">
      <c r="A1811" s="109"/>
      <c r="B1811" s="84"/>
      <c r="C1811" s="84"/>
      <c r="D1811" s="115"/>
      <c r="E1811" s="132" cm="1">
        <f t="array" ref="E1811">_xlfn.XLOOKUP(D1811,Tabela2[[#All],[SAP Code]],Tabela2[[#All],[Supplier Name]])</f>
        <v>0</v>
      </c>
      <c r="F1811" s="85"/>
      <c r="G1811" s="120">
        <v>0</v>
      </c>
      <c r="H1811" s="86"/>
      <c r="I1811" s="86">
        <v>0</v>
      </c>
      <c r="J1811" s="87">
        <f t="shared" si="66"/>
        <v>0</v>
      </c>
      <c r="K1811" s="87">
        <f t="shared" si="67"/>
        <v>0</v>
      </c>
      <c r="L1811" s="85"/>
      <c r="M1811" s="85"/>
      <c r="N1811" s="85"/>
      <c r="O1811" s="109"/>
      <c r="P1811" s="88" t="str">
        <f>IF(D:D&gt;800000000,_xlfn.XLOOKUP(B:B,DROPLIST!G:G,DROPLIST!H:H)&amp;RIGHT(C1811,3)&amp;"-"&amp;RIGHT(D1811,5),_xlfn.XLOOKUP(B:B,DROPLIST!G:G,DROPLIST!H:H)&amp;RIGHT(C1811,3)&amp;"-"&amp;_xlfn.XLOOKUP(D:D,Tabela2[SAP Code],Tabela2[Coluna1]))</f>
        <v>-</v>
      </c>
      <c r="Q1811" s="88" t="e">
        <f>_xlfn.XLOOKUP(B:B,DROPLIST!G:G,DROPLIST!H:H) &amp; RIGHT(C1811,3) &amp; "-" &amp; RIGHT(D1811,5) &amp; "-" &amp; IFERROR(LEFT(#REF!, FIND(" ",#REF!)-1),#REF!) &amp; "-" &amp; _xlfn.XLOOKUP(L:L,DROPLIST!D:D,DROPLIST!E:E)</f>
        <v>#REF!</v>
      </c>
      <c r="R1811" s="88" t="str">
        <f>IF(N:N&lt;&gt;"APROVADO","N/A",IF(IFERROR(_xlfn.XLOOKUP(P:P,PROJETOS!A:A,PROJETOS!A:A),"INSERIR ID DE PROJETO")="INSERIR ID DE PROJETO","INSERIR ID DE PROJETO","PROJETO INSERIDO"))</f>
        <v>N/A</v>
      </c>
    </row>
    <row r="1812" spans="1:18" ht="20.100000000000001" customHeight="1" thickTop="1" thickBot="1" x14ac:dyDescent="0.3">
      <c r="A1812" s="109"/>
      <c r="B1812" s="84"/>
      <c r="C1812" s="84"/>
      <c r="D1812" s="115"/>
      <c r="E1812" s="132" cm="1">
        <f t="array" ref="E1812">_xlfn.XLOOKUP(D1812,Tabela2[[#All],[SAP Code]],Tabela2[[#All],[Supplier Name]])</f>
        <v>0</v>
      </c>
      <c r="F1812" s="85"/>
      <c r="G1812" s="120">
        <v>0</v>
      </c>
      <c r="H1812" s="86"/>
      <c r="I1812" s="86">
        <v>0</v>
      </c>
      <c r="J1812" s="87">
        <f t="shared" si="66"/>
        <v>0</v>
      </c>
      <c r="K1812" s="87">
        <f t="shared" si="67"/>
        <v>0</v>
      </c>
      <c r="L1812" s="85"/>
      <c r="M1812" s="85"/>
      <c r="N1812" s="85"/>
      <c r="O1812" s="109"/>
      <c r="P1812" s="88" t="str">
        <f>IF(D:D&gt;800000000,_xlfn.XLOOKUP(B:B,DROPLIST!G:G,DROPLIST!H:H)&amp;RIGHT(C1812,3)&amp;"-"&amp;RIGHT(D1812,5),_xlfn.XLOOKUP(B:B,DROPLIST!G:G,DROPLIST!H:H)&amp;RIGHT(C1812,3)&amp;"-"&amp;_xlfn.XLOOKUP(D:D,Tabela2[SAP Code],Tabela2[Coluna1]))</f>
        <v>-</v>
      </c>
      <c r="Q1812" s="88" t="e">
        <f>_xlfn.XLOOKUP(B:B,DROPLIST!G:G,DROPLIST!H:H) &amp; RIGHT(C1812,3) &amp; "-" &amp; RIGHT(D1812,5) &amp; "-" &amp; IFERROR(LEFT(#REF!, FIND(" ",#REF!)-1),#REF!) &amp; "-" &amp; _xlfn.XLOOKUP(L:L,DROPLIST!D:D,DROPLIST!E:E)</f>
        <v>#REF!</v>
      </c>
      <c r="R1812" s="88" t="str">
        <f>IF(N:N&lt;&gt;"APROVADO","N/A",IF(IFERROR(_xlfn.XLOOKUP(P:P,PROJETOS!A:A,PROJETOS!A:A),"INSERIR ID DE PROJETO")="INSERIR ID DE PROJETO","INSERIR ID DE PROJETO","PROJETO INSERIDO"))</f>
        <v>N/A</v>
      </c>
    </row>
    <row r="1813" spans="1:18" ht="20.100000000000001" customHeight="1" thickTop="1" thickBot="1" x14ac:dyDescent="0.3">
      <c r="A1813" s="109"/>
      <c r="B1813" s="84"/>
      <c r="C1813" s="84"/>
      <c r="D1813" s="115"/>
      <c r="E1813" s="132" cm="1">
        <f t="array" ref="E1813">_xlfn.XLOOKUP(D1813,Tabela2[[#All],[SAP Code]],Tabela2[[#All],[Supplier Name]])</f>
        <v>0</v>
      </c>
      <c r="F1813" s="85"/>
      <c r="G1813" s="120">
        <v>0</v>
      </c>
      <c r="H1813" s="86"/>
      <c r="I1813" s="86">
        <v>0</v>
      </c>
      <c r="J1813" s="87">
        <f t="shared" si="66"/>
        <v>0</v>
      </c>
      <c r="K1813" s="87">
        <f t="shared" si="67"/>
        <v>0</v>
      </c>
      <c r="L1813" s="85"/>
      <c r="M1813" s="85"/>
      <c r="N1813" s="85"/>
      <c r="O1813" s="109"/>
      <c r="P1813" s="88" t="str">
        <f>IF(D:D&gt;800000000,_xlfn.XLOOKUP(B:B,DROPLIST!G:G,DROPLIST!H:H)&amp;RIGHT(C1813,3)&amp;"-"&amp;RIGHT(D1813,5),_xlfn.XLOOKUP(B:B,DROPLIST!G:G,DROPLIST!H:H)&amp;RIGHT(C1813,3)&amp;"-"&amp;_xlfn.XLOOKUP(D:D,Tabela2[SAP Code],Tabela2[Coluna1]))</f>
        <v>-</v>
      </c>
      <c r="Q1813" s="88" t="e">
        <f>_xlfn.XLOOKUP(B:B,DROPLIST!G:G,DROPLIST!H:H) &amp; RIGHT(C1813,3) &amp; "-" &amp; RIGHT(D1813,5) &amp; "-" &amp; IFERROR(LEFT(#REF!, FIND(" ",#REF!)-1),#REF!) &amp; "-" &amp; _xlfn.XLOOKUP(L:L,DROPLIST!D:D,DROPLIST!E:E)</f>
        <v>#REF!</v>
      </c>
      <c r="R1813" s="88" t="str">
        <f>IF(N:N&lt;&gt;"APROVADO","N/A",IF(IFERROR(_xlfn.XLOOKUP(P:P,PROJETOS!A:A,PROJETOS!A:A),"INSERIR ID DE PROJETO")="INSERIR ID DE PROJETO","INSERIR ID DE PROJETO","PROJETO INSERIDO"))</f>
        <v>N/A</v>
      </c>
    </row>
    <row r="1814" spans="1:18" ht="20.100000000000001" customHeight="1" thickTop="1" thickBot="1" x14ac:dyDescent="0.3">
      <c r="A1814" s="109"/>
      <c r="B1814" s="84"/>
      <c r="C1814" s="84"/>
      <c r="D1814" s="115"/>
      <c r="E1814" s="132" cm="1">
        <f t="array" ref="E1814">_xlfn.XLOOKUP(D1814,Tabela2[[#All],[SAP Code]],Tabela2[[#All],[Supplier Name]])</f>
        <v>0</v>
      </c>
      <c r="F1814" s="85"/>
      <c r="G1814" s="120">
        <v>0</v>
      </c>
      <c r="H1814" s="86"/>
      <c r="I1814" s="86">
        <v>0</v>
      </c>
      <c r="J1814" s="87">
        <f t="shared" si="66"/>
        <v>0</v>
      </c>
      <c r="K1814" s="87">
        <f t="shared" si="67"/>
        <v>0</v>
      </c>
      <c r="L1814" s="85"/>
      <c r="M1814" s="85"/>
      <c r="N1814" s="85"/>
      <c r="O1814" s="109"/>
      <c r="P1814" s="88" t="str">
        <f>IF(D:D&gt;800000000,_xlfn.XLOOKUP(B:B,DROPLIST!G:G,DROPLIST!H:H)&amp;RIGHT(C1814,3)&amp;"-"&amp;RIGHT(D1814,5),_xlfn.XLOOKUP(B:B,DROPLIST!G:G,DROPLIST!H:H)&amp;RIGHT(C1814,3)&amp;"-"&amp;_xlfn.XLOOKUP(D:D,Tabela2[SAP Code],Tabela2[Coluna1]))</f>
        <v>-</v>
      </c>
      <c r="Q1814" s="88" t="e">
        <f>_xlfn.XLOOKUP(B:B,DROPLIST!G:G,DROPLIST!H:H) &amp; RIGHT(C1814,3) &amp; "-" &amp; RIGHT(D1814,5) &amp; "-" &amp; IFERROR(LEFT(#REF!, FIND(" ",#REF!)-1),#REF!) &amp; "-" &amp; _xlfn.XLOOKUP(L:L,DROPLIST!D:D,DROPLIST!E:E)</f>
        <v>#REF!</v>
      </c>
      <c r="R1814" s="88" t="str">
        <f>IF(N:N&lt;&gt;"APROVADO","N/A",IF(IFERROR(_xlfn.XLOOKUP(P:P,PROJETOS!A:A,PROJETOS!A:A),"INSERIR ID DE PROJETO")="INSERIR ID DE PROJETO","INSERIR ID DE PROJETO","PROJETO INSERIDO"))</f>
        <v>N/A</v>
      </c>
    </row>
    <row r="1815" spans="1:18" ht="20.100000000000001" customHeight="1" thickTop="1" thickBot="1" x14ac:dyDescent="0.3">
      <c r="A1815" s="109"/>
      <c r="B1815" s="84"/>
      <c r="C1815" s="84"/>
      <c r="D1815" s="115"/>
      <c r="E1815" s="132" cm="1">
        <f t="array" ref="E1815">_xlfn.XLOOKUP(D1815,Tabela2[[#All],[SAP Code]],Tabela2[[#All],[Supplier Name]])</f>
        <v>0</v>
      </c>
      <c r="F1815" s="85"/>
      <c r="G1815" s="120">
        <v>0</v>
      </c>
      <c r="H1815" s="86"/>
      <c r="I1815" s="86">
        <v>0</v>
      </c>
      <c r="J1815" s="87">
        <f t="shared" si="66"/>
        <v>0</v>
      </c>
      <c r="K1815" s="87">
        <f t="shared" si="67"/>
        <v>0</v>
      </c>
      <c r="L1815" s="85"/>
      <c r="M1815" s="85"/>
      <c r="N1815" s="85"/>
      <c r="O1815" s="109"/>
      <c r="P1815" s="88" t="str">
        <f>IF(D:D&gt;800000000,_xlfn.XLOOKUP(B:B,DROPLIST!G:G,DROPLIST!H:H)&amp;RIGHT(C1815,3)&amp;"-"&amp;RIGHT(D1815,5),_xlfn.XLOOKUP(B:B,DROPLIST!G:G,DROPLIST!H:H)&amp;RIGHT(C1815,3)&amp;"-"&amp;_xlfn.XLOOKUP(D:D,Tabela2[SAP Code],Tabela2[Coluna1]))</f>
        <v>-</v>
      </c>
      <c r="Q1815" s="88" t="e">
        <f>_xlfn.XLOOKUP(B:B,DROPLIST!G:G,DROPLIST!H:H) &amp; RIGHT(C1815,3) &amp; "-" &amp; RIGHT(D1815,5) &amp; "-" &amp; IFERROR(LEFT(#REF!, FIND(" ",#REF!)-1),#REF!) &amp; "-" &amp; _xlfn.XLOOKUP(L:L,DROPLIST!D:D,DROPLIST!E:E)</f>
        <v>#REF!</v>
      </c>
      <c r="R1815" s="88" t="str">
        <f>IF(N:N&lt;&gt;"APROVADO","N/A",IF(IFERROR(_xlfn.XLOOKUP(P:P,PROJETOS!A:A,PROJETOS!A:A),"INSERIR ID DE PROJETO")="INSERIR ID DE PROJETO","INSERIR ID DE PROJETO","PROJETO INSERIDO"))</f>
        <v>N/A</v>
      </c>
    </row>
    <row r="1816" spans="1:18" ht="20.100000000000001" customHeight="1" thickTop="1" thickBot="1" x14ac:dyDescent="0.3">
      <c r="A1816" s="109"/>
      <c r="B1816" s="84"/>
      <c r="C1816" s="84"/>
      <c r="D1816" s="115"/>
      <c r="E1816" s="132" cm="1">
        <f t="array" ref="E1816">_xlfn.XLOOKUP(D1816,Tabela2[[#All],[SAP Code]],Tabela2[[#All],[Supplier Name]])</f>
        <v>0</v>
      </c>
      <c r="F1816" s="85"/>
      <c r="G1816" s="120">
        <v>0</v>
      </c>
      <c r="H1816" s="86"/>
      <c r="I1816" s="86">
        <v>0</v>
      </c>
      <c r="J1816" s="87">
        <f t="shared" si="66"/>
        <v>0</v>
      </c>
      <c r="K1816" s="87">
        <f t="shared" si="67"/>
        <v>0</v>
      </c>
      <c r="L1816" s="85"/>
      <c r="M1816" s="85"/>
      <c r="N1816" s="85"/>
      <c r="O1816" s="109"/>
      <c r="P1816" s="88" t="str">
        <f>IF(D:D&gt;800000000,_xlfn.XLOOKUP(B:B,DROPLIST!G:G,DROPLIST!H:H)&amp;RIGHT(C1816,3)&amp;"-"&amp;RIGHT(D1816,5),_xlfn.XLOOKUP(B:B,DROPLIST!G:G,DROPLIST!H:H)&amp;RIGHT(C1816,3)&amp;"-"&amp;_xlfn.XLOOKUP(D:D,Tabela2[SAP Code],Tabela2[Coluna1]))</f>
        <v>-</v>
      </c>
      <c r="Q1816" s="88" t="e">
        <f>_xlfn.XLOOKUP(B:B,DROPLIST!G:G,DROPLIST!H:H) &amp; RIGHT(C1816,3) &amp; "-" &amp; RIGHT(D1816,5) &amp; "-" &amp; IFERROR(LEFT(#REF!, FIND(" ",#REF!)-1),#REF!) &amp; "-" &amp; _xlfn.XLOOKUP(L:L,DROPLIST!D:D,DROPLIST!E:E)</f>
        <v>#REF!</v>
      </c>
      <c r="R1816" s="88" t="str">
        <f>IF(N:N&lt;&gt;"APROVADO","N/A",IF(IFERROR(_xlfn.XLOOKUP(P:P,PROJETOS!A:A,PROJETOS!A:A),"INSERIR ID DE PROJETO")="INSERIR ID DE PROJETO","INSERIR ID DE PROJETO","PROJETO INSERIDO"))</f>
        <v>N/A</v>
      </c>
    </row>
    <row r="1817" spans="1:18" ht="20.100000000000001" customHeight="1" thickTop="1" thickBot="1" x14ac:dyDescent="0.3">
      <c r="A1817" s="109"/>
      <c r="B1817" s="84"/>
      <c r="C1817" s="84"/>
      <c r="D1817" s="115"/>
      <c r="E1817" s="132" cm="1">
        <f t="array" ref="E1817">_xlfn.XLOOKUP(D1817,Tabela2[[#All],[SAP Code]],Tabela2[[#All],[Supplier Name]])</f>
        <v>0</v>
      </c>
      <c r="F1817" s="85"/>
      <c r="G1817" s="120">
        <v>0</v>
      </c>
      <c r="H1817" s="86"/>
      <c r="I1817" s="86">
        <v>0</v>
      </c>
      <c r="J1817" s="87">
        <f t="shared" si="66"/>
        <v>0</v>
      </c>
      <c r="K1817" s="87">
        <f t="shared" si="67"/>
        <v>0</v>
      </c>
      <c r="L1817" s="85"/>
      <c r="M1817" s="85"/>
      <c r="N1817" s="85"/>
      <c r="O1817" s="109"/>
      <c r="P1817" s="88" t="str">
        <f>IF(D:D&gt;800000000,_xlfn.XLOOKUP(B:B,DROPLIST!G:G,DROPLIST!H:H)&amp;RIGHT(C1817,3)&amp;"-"&amp;RIGHT(D1817,5),_xlfn.XLOOKUP(B:B,DROPLIST!G:G,DROPLIST!H:H)&amp;RIGHT(C1817,3)&amp;"-"&amp;_xlfn.XLOOKUP(D:D,Tabela2[SAP Code],Tabela2[Coluna1]))</f>
        <v>-</v>
      </c>
      <c r="Q1817" s="88" t="e">
        <f>_xlfn.XLOOKUP(B:B,DROPLIST!G:G,DROPLIST!H:H) &amp; RIGHT(C1817,3) &amp; "-" &amp; RIGHT(D1817,5) &amp; "-" &amp; IFERROR(LEFT(#REF!, FIND(" ",#REF!)-1),#REF!) &amp; "-" &amp; _xlfn.XLOOKUP(L:L,DROPLIST!D:D,DROPLIST!E:E)</f>
        <v>#REF!</v>
      </c>
      <c r="R1817" s="88" t="str">
        <f>IF(N:N&lt;&gt;"APROVADO","N/A",IF(IFERROR(_xlfn.XLOOKUP(P:P,PROJETOS!A:A,PROJETOS!A:A),"INSERIR ID DE PROJETO")="INSERIR ID DE PROJETO","INSERIR ID DE PROJETO","PROJETO INSERIDO"))</f>
        <v>N/A</v>
      </c>
    </row>
    <row r="1818" spans="1:18" ht="20.100000000000001" customHeight="1" thickTop="1" thickBot="1" x14ac:dyDescent="0.3">
      <c r="A1818" s="109"/>
      <c r="B1818" s="84"/>
      <c r="C1818" s="84"/>
      <c r="D1818" s="115"/>
      <c r="E1818" s="132" cm="1">
        <f t="array" ref="E1818">_xlfn.XLOOKUP(D1818,Tabela2[[#All],[SAP Code]],Tabela2[[#All],[Supplier Name]])</f>
        <v>0</v>
      </c>
      <c r="F1818" s="85"/>
      <c r="G1818" s="120">
        <v>0</v>
      </c>
      <c r="H1818" s="86"/>
      <c r="I1818" s="86">
        <v>0</v>
      </c>
      <c r="J1818" s="87">
        <f t="shared" si="66"/>
        <v>0</v>
      </c>
      <c r="K1818" s="87">
        <f t="shared" si="67"/>
        <v>0</v>
      </c>
      <c r="L1818" s="85"/>
      <c r="M1818" s="85"/>
      <c r="N1818" s="85"/>
      <c r="O1818" s="109"/>
      <c r="P1818" s="88" t="str">
        <f>IF(D:D&gt;800000000,_xlfn.XLOOKUP(B:B,DROPLIST!G:G,DROPLIST!H:H)&amp;RIGHT(C1818,3)&amp;"-"&amp;RIGHT(D1818,5),_xlfn.XLOOKUP(B:B,DROPLIST!G:G,DROPLIST!H:H)&amp;RIGHT(C1818,3)&amp;"-"&amp;_xlfn.XLOOKUP(D:D,Tabela2[SAP Code],Tabela2[Coluna1]))</f>
        <v>-</v>
      </c>
      <c r="Q1818" s="88" t="e">
        <f>_xlfn.XLOOKUP(B:B,DROPLIST!G:G,DROPLIST!H:H) &amp; RIGHT(C1818,3) &amp; "-" &amp; RIGHT(D1818,5) &amp; "-" &amp; IFERROR(LEFT(#REF!, FIND(" ",#REF!)-1),#REF!) &amp; "-" &amp; _xlfn.XLOOKUP(L:L,DROPLIST!D:D,DROPLIST!E:E)</f>
        <v>#REF!</v>
      </c>
      <c r="R1818" s="88" t="str">
        <f>IF(N:N&lt;&gt;"APROVADO","N/A",IF(IFERROR(_xlfn.XLOOKUP(P:P,PROJETOS!A:A,PROJETOS!A:A),"INSERIR ID DE PROJETO")="INSERIR ID DE PROJETO","INSERIR ID DE PROJETO","PROJETO INSERIDO"))</f>
        <v>N/A</v>
      </c>
    </row>
    <row r="1819" spans="1:18" ht="20.100000000000001" customHeight="1" thickTop="1" thickBot="1" x14ac:dyDescent="0.3">
      <c r="A1819" s="109"/>
      <c r="B1819" s="84"/>
      <c r="C1819" s="84"/>
      <c r="D1819" s="115"/>
      <c r="E1819" s="132" cm="1">
        <f t="array" ref="E1819">_xlfn.XLOOKUP(D1819,Tabela2[[#All],[SAP Code]],Tabela2[[#All],[Supplier Name]])</f>
        <v>0</v>
      </c>
      <c r="F1819" s="85"/>
      <c r="G1819" s="120">
        <v>0</v>
      </c>
      <c r="H1819" s="86"/>
      <c r="I1819" s="86">
        <v>0</v>
      </c>
      <c r="J1819" s="87">
        <f t="shared" si="66"/>
        <v>0</v>
      </c>
      <c r="K1819" s="87">
        <f t="shared" si="67"/>
        <v>0</v>
      </c>
      <c r="L1819" s="85"/>
      <c r="M1819" s="85"/>
      <c r="N1819" s="85"/>
      <c r="O1819" s="109"/>
      <c r="P1819" s="88" t="str">
        <f>IF(D:D&gt;800000000,_xlfn.XLOOKUP(B:B,DROPLIST!G:G,DROPLIST!H:H)&amp;RIGHT(C1819,3)&amp;"-"&amp;RIGHT(D1819,5),_xlfn.XLOOKUP(B:B,DROPLIST!G:G,DROPLIST!H:H)&amp;RIGHT(C1819,3)&amp;"-"&amp;_xlfn.XLOOKUP(D:D,Tabela2[SAP Code],Tabela2[Coluna1]))</f>
        <v>-</v>
      </c>
      <c r="Q1819" s="88" t="e">
        <f>_xlfn.XLOOKUP(B:B,DROPLIST!G:G,DROPLIST!H:H) &amp; RIGHT(C1819,3) &amp; "-" &amp; RIGHT(D1819,5) &amp; "-" &amp; IFERROR(LEFT(#REF!, FIND(" ",#REF!)-1),#REF!) &amp; "-" &amp; _xlfn.XLOOKUP(L:L,DROPLIST!D:D,DROPLIST!E:E)</f>
        <v>#REF!</v>
      </c>
      <c r="R1819" s="88" t="str">
        <f>IF(N:N&lt;&gt;"APROVADO","N/A",IF(IFERROR(_xlfn.XLOOKUP(P:P,PROJETOS!A:A,PROJETOS!A:A),"INSERIR ID DE PROJETO")="INSERIR ID DE PROJETO","INSERIR ID DE PROJETO","PROJETO INSERIDO"))</f>
        <v>N/A</v>
      </c>
    </row>
    <row r="1820" spans="1:18" ht="20.100000000000001" customHeight="1" thickTop="1" thickBot="1" x14ac:dyDescent="0.3">
      <c r="A1820" s="109"/>
      <c r="B1820" s="84"/>
      <c r="C1820" s="84"/>
      <c r="D1820" s="115"/>
      <c r="E1820" s="132" cm="1">
        <f t="array" ref="E1820">_xlfn.XLOOKUP(D1820,Tabela2[[#All],[SAP Code]],Tabela2[[#All],[Supplier Name]])</f>
        <v>0</v>
      </c>
      <c r="F1820" s="85"/>
      <c r="G1820" s="120">
        <v>0</v>
      </c>
      <c r="H1820" s="86"/>
      <c r="I1820" s="86">
        <v>0</v>
      </c>
      <c r="J1820" s="87">
        <f t="shared" si="66"/>
        <v>0</v>
      </c>
      <c r="K1820" s="87">
        <f t="shared" si="67"/>
        <v>0</v>
      </c>
      <c r="L1820" s="85"/>
      <c r="M1820" s="85"/>
      <c r="N1820" s="85"/>
      <c r="O1820" s="109"/>
      <c r="P1820" s="88" t="str">
        <f>IF(D:D&gt;800000000,_xlfn.XLOOKUP(B:B,DROPLIST!G:G,DROPLIST!H:H)&amp;RIGHT(C1820,3)&amp;"-"&amp;RIGHT(D1820,5),_xlfn.XLOOKUP(B:B,DROPLIST!G:G,DROPLIST!H:H)&amp;RIGHT(C1820,3)&amp;"-"&amp;_xlfn.XLOOKUP(D:D,Tabela2[SAP Code],Tabela2[Coluna1]))</f>
        <v>-</v>
      </c>
      <c r="Q1820" s="88" t="e">
        <f>_xlfn.XLOOKUP(B:B,DROPLIST!G:G,DROPLIST!H:H) &amp; RIGHT(C1820,3) &amp; "-" &amp; RIGHT(D1820,5) &amp; "-" &amp; IFERROR(LEFT(#REF!, FIND(" ",#REF!)-1),#REF!) &amp; "-" &amp; _xlfn.XLOOKUP(L:L,DROPLIST!D:D,DROPLIST!E:E)</f>
        <v>#REF!</v>
      </c>
      <c r="R1820" s="88" t="str">
        <f>IF(N:N&lt;&gt;"APROVADO","N/A",IF(IFERROR(_xlfn.XLOOKUP(P:P,PROJETOS!A:A,PROJETOS!A:A),"INSERIR ID DE PROJETO")="INSERIR ID DE PROJETO","INSERIR ID DE PROJETO","PROJETO INSERIDO"))</f>
        <v>N/A</v>
      </c>
    </row>
    <row r="1821" spans="1:18" ht="20.100000000000001" customHeight="1" thickTop="1" thickBot="1" x14ac:dyDescent="0.3">
      <c r="A1821" s="109"/>
      <c r="B1821" s="84"/>
      <c r="C1821" s="84"/>
      <c r="D1821" s="115"/>
      <c r="E1821" s="132" cm="1">
        <f t="array" ref="E1821">_xlfn.XLOOKUP(D1821,Tabela2[[#All],[SAP Code]],Tabela2[[#All],[Supplier Name]])</f>
        <v>0</v>
      </c>
      <c r="F1821" s="85"/>
      <c r="G1821" s="120">
        <v>0</v>
      </c>
      <c r="H1821" s="86"/>
      <c r="I1821" s="86">
        <v>0</v>
      </c>
      <c r="J1821" s="87">
        <f t="shared" si="66"/>
        <v>0</v>
      </c>
      <c r="K1821" s="87">
        <f t="shared" si="67"/>
        <v>0</v>
      </c>
      <c r="L1821" s="85"/>
      <c r="M1821" s="85"/>
      <c r="N1821" s="85"/>
      <c r="O1821" s="109"/>
      <c r="P1821" s="88" t="str">
        <f>IF(D:D&gt;800000000,_xlfn.XLOOKUP(B:B,DROPLIST!G:G,DROPLIST!H:H)&amp;RIGHT(C1821,3)&amp;"-"&amp;RIGHT(D1821,5),_xlfn.XLOOKUP(B:B,DROPLIST!G:G,DROPLIST!H:H)&amp;RIGHT(C1821,3)&amp;"-"&amp;_xlfn.XLOOKUP(D:D,Tabela2[SAP Code],Tabela2[Coluna1]))</f>
        <v>-</v>
      </c>
      <c r="Q1821" s="88" t="e">
        <f>_xlfn.XLOOKUP(B:B,DROPLIST!G:G,DROPLIST!H:H) &amp; RIGHT(C1821,3) &amp; "-" &amp; RIGHT(D1821,5) &amp; "-" &amp; IFERROR(LEFT(#REF!, FIND(" ",#REF!)-1),#REF!) &amp; "-" &amp; _xlfn.XLOOKUP(L:L,DROPLIST!D:D,DROPLIST!E:E)</f>
        <v>#REF!</v>
      </c>
      <c r="R1821" s="88" t="str">
        <f>IF(N:N&lt;&gt;"APROVADO","N/A",IF(IFERROR(_xlfn.XLOOKUP(P:P,PROJETOS!A:A,PROJETOS!A:A),"INSERIR ID DE PROJETO")="INSERIR ID DE PROJETO","INSERIR ID DE PROJETO","PROJETO INSERIDO"))</f>
        <v>N/A</v>
      </c>
    </row>
    <row r="1822" spans="1:18" ht="20.100000000000001" customHeight="1" thickTop="1" thickBot="1" x14ac:dyDescent="0.3">
      <c r="A1822" s="109"/>
      <c r="B1822" s="84"/>
      <c r="C1822" s="84"/>
      <c r="D1822" s="115"/>
      <c r="E1822" s="132" cm="1">
        <f t="array" ref="E1822">_xlfn.XLOOKUP(D1822,Tabela2[[#All],[SAP Code]],Tabela2[[#All],[Supplier Name]])</f>
        <v>0</v>
      </c>
      <c r="F1822" s="85"/>
      <c r="G1822" s="120">
        <v>0</v>
      </c>
      <c r="H1822" s="86"/>
      <c r="I1822" s="86">
        <v>0</v>
      </c>
      <c r="J1822" s="87">
        <f t="shared" si="66"/>
        <v>0</v>
      </c>
      <c r="K1822" s="87">
        <f t="shared" si="67"/>
        <v>0</v>
      </c>
      <c r="L1822" s="85"/>
      <c r="M1822" s="85"/>
      <c r="N1822" s="85"/>
      <c r="O1822" s="109"/>
      <c r="P1822" s="88" t="str">
        <f>IF(D:D&gt;800000000,_xlfn.XLOOKUP(B:B,DROPLIST!G:G,DROPLIST!H:H)&amp;RIGHT(C1822,3)&amp;"-"&amp;RIGHT(D1822,5),_xlfn.XLOOKUP(B:B,DROPLIST!G:G,DROPLIST!H:H)&amp;RIGHT(C1822,3)&amp;"-"&amp;_xlfn.XLOOKUP(D:D,Tabela2[SAP Code],Tabela2[Coluna1]))</f>
        <v>-</v>
      </c>
      <c r="Q1822" s="88" t="e">
        <f>_xlfn.XLOOKUP(B:B,DROPLIST!G:G,DROPLIST!H:H) &amp; RIGHT(C1822,3) &amp; "-" &amp; RIGHT(D1822,5) &amp; "-" &amp; IFERROR(LEFT(#REF!, FIND(" ",#REF!)-1),#REF!) &amp; "-" &amp; _xlfn.XLOOKUP(L:L,DROPLIST!D:D,DROPLIST!E:E)</f>
        <v>#REF!</v>
      </c>
      <c r="R1822" s="88" t="str">
        <f>IF(N:N&lt;&gt;"APROVADO","N/A",IF(IFERROR(_xlfn.XLOOKUP(P:P,PROJETOS!A:A,PROJETOS!A:A),"INSERIR ID DE PROJETO")="INSERIR ID DE PROJETO","INSERIR ID DE PROJETO","PROJETO INSERIDO"))</f>
        <v>N/A</v>
      </c>
    </row>
    <row r="1823" spans="1:18" ht="20.100000000000001" customHeight="1" thickTop="1" thickBot="1" x14ac:dyDescent="0.3">
      <c r="A1823" s="109"/>
      <c r="B1823" s="84"/>
      <c r="C1823" s="84"/>
      <c r="D1823" s="115"/>
      <c r="E1823" s="132" cm="1">
        <f t="array" ref="E1823">_xlfn.XLOOKUP(D1823,Tabela2[[#All],[SAP Code]],Tabela2[[#All],[Supplier Name]])</f>
        <v>0</v>
      </c>
      <c r="F1823" s="85"/>
      <c r="G1823" s="120">
        <v>0</v>
      </c>
      <c r="H1823" s="86"/>
      <c r="I1823" s="86">
        <v>0</v>
      </c>
      <c r="J1823" s="87">
        <f t="shared" si="66"/>
        <v>0</v>
      </c>
      <c r="K1823" s="87">
        <f t="shared" si="67"/>
        <v>0</v>
      </c>
      <c r="L1823" s="85"/>
      <c r="M1823" s="85"/>
      <c r="N1823" s="85"/>
      <c r="O1823" s="109"/>
      <c r="P1823" s="88" t="str">
        <f>IF(D:D&gt;800000000,_xlfn.XLOOKUP(B:B,DROPLIST!G:G,DROPLIST!H:H)&amp;RIGHT(C1823,3)&amp;"-"&amp;RIGHT(D1823,5),_xlfn.XLOOKUP(B:B,DROPLIST!G:G,DROPLIST!H:H)&amp;RIGHT(C1823,3)&amp;"-"&amp;_xlfn.XLOOKUP(D:D,Tabela2[SAP Code],Tabela2[Coluna1]))</f>
        <v>-</v>
      </c>
      <c r="Q1823" s="88" t="e">
        <f>_xlfn.XLOOKUP(B:B,DROPLIST!G:G,DROPLIST!H:H) &amp; RIGHT(C1823,3) &amp; "-" &amp; RIGHT(D1823,5) &amp; "-" &amp; IFERROR(LEFT(#REF!, FIND(" ",#REF!)-1),#REF!) &amp; "-" &amp; _xlfn.XLOOKUP(L:L,DROPLIST!D:D,DROPLIST!E:E)</f>
        <v>#REF!</v>
      </c>
      <c r="R1823" s="88" t="str">
        <f>IF(N:N&lt;&gt;"APROVADO","N/A",IF(IFERROR(_xlfn.XLOOKUP(P:P,PROJETOS!A:A,PROJETOS!A:A),"INSERIR ID DE PROJETO")="INSERIR ID DE PROJETO","INSERIR ID DE PROJETO","PROJETO INSERIDO"))</f>
        <v>N/A</v>
      </c>
    </row>
    <row r="1824" spans="1:18" ht="20.100000000000001" customHeight="1" thickTop="1" thickBot="1" x14ac:dyDescent="0.3">
      <c r="A1824" s="109"/>
      <c r="B1824" s="84"/>
      <c r="C1824" s="84"/>
      <c r="D1824" s="115"/>
      <c r="E1824" s="132" cm="1">
        <f t="array" ref="E1824">_xlfn.XLOOKUP(D1824,Tabela2[[#All],[SAP Code]],Tabela2[[#All],[Supplier Name]])</f>
        <v>0</v>
      </c>
      <c r="F1824" s="85"/>
      <c r="G1824" s="120">
        <v>0</v>
      </c>
      <c r="H1824" s="86"/>
      <c r="I1824" s="86">
        <v>0</v>
      </c>
      <c r="J1824" s="87">
        <f t="shared" si="66"/>
        <v>0</v>
      </c>
      <c r="K1824" s="87">
        <f t="shared" si="67"/>
        <v>0</v>
      </c>
      <c r="L1824" s="85"/>
      <c r="M1824" s="85"/>
      <c r="N1824" s="85"/>
      <c r="O1824" s="109"/>
      <c r="P1824" s="88" t="str">
        <f>IF(D:D&gt;800000000,_xlfn.XLOOKUP(B:B,DROPLIST!G:G,DROPLIST!H:H)&amp;RIGHT(C1824,3)&amp;"-"&amp;RIGHT(D1824,5),_xlfn.XLOOKUP(B:B,DROPLIST!G:G,DROPLIST!H:H)&amp;RIGHT(C1824,3)&amp;"-"&amp;_xlfn.XLOOKUP(D:D,Tabela2[SAP Code],Tabela2[Coluna1]))</f>
        <v>-</v>
      </c>
      <c r="Q1824" s="88" t="e">
        <f>_xlfn.XLOOKUP(B:B,DROPLIST!G:G,DROPLIST!H:H) &amp; RIGHT(C1824,3) &amp; "-" &amp; RIGHT(D1824,5) &amp; "-" &amp; IFERROR(LEFT(#REF!, FIND(" ",#REF!)-1),#REF!) &amp; "-" &amp; _xlfn.XLOOKUP(L:L,DROPLIST!D:D,DROPLIST!E:E)</f>
        <v>#REF!</v>
      </c>
      <c r="R1824" s="88" t="str">
        <f>IF(N:N&lt;&gt;"APROVADO","N/A",IF(IFERROR(_xlfn.XLOOKUP(P:P,PROJETOS!A:A,PROJETOS!A:A),"INSERIR ID DE PROJETO")="INSERIR ID DE PROJETO","INSERIR ID DE PROJETO","PROJETO INSERIDO"))</f>
        <v>N/A</v>
      </c>
    </row>
    <row r="1825" spans="1:18" ht="20.100000000000001" customHeight="1" thickTop="1" thickBot="1" x14ac:dyDescent="0.3">
      <c r="A1825" s="109"/>
      <c r="B1825" s="84"/>
      <c r="C1825" s="84"/>
      <c r="D1825" s="115"/>
      <c r="E1825" s="132" cm="1">
        <f t="array" ref="E1825">_xlfn.XLOOKUP(D1825,Tabela2[[#All],[SAP Code]],Tabela2[[#All],[Supplier Name]])</f>
        <v>0</v>
      </c>
      <c r="F1825" s="85"/>
      <c r="G1825" s="120">
        <v>0</v>
      </c>
      <c r="H1825" s="86"/>
      <c r="I1825" s="86">
        <v>0</v>
      </c>
      <c r="J1825" s="87">
        <f t="shared" si="66"/>
        <v>0</v>
      </c>
      <c r="K1825" s="87">
        <f t="shared" si="67"/>
        <v>0</v>
      </c>
      <c r="L1825" s="85"/>
      <c r="M1825" s="85"/>
      <c r="N1825" s="85"/>
      <c r="O1825" s="109"/>
      <c r="P1825" s="88" t="str">
        <f>IF(D:D&gt;800000000,_xlfn.XLOOKUP(B:B,DROPLIST!G:G,DROPLIST!H:H)&amp;RIGHT(C1825,3)&amp;"-"&amp;RIGHT(D1825,5),_xlfn.XLOOKUP(B:B,DROPLIST!G:G,DROPLIST!H:H)&amp;RIGHT(C1825,3)&amp;"-"&amp;_xlfn.XLOOKUP(D:D,Tabela2[SAP Code],Tabela2[Coluna1]))</f>
        <v>-</v>
      </c>
      <c r="Q1825" s="88" t="e">
        <f>_xlfn.XLOOKUP(B:B,DROPLIST!G:G,DROPLIST!H:H) &amp; RIGHT(C1825,3) &amp; "-" &amp; RIGHT(D1825,5) &amp; "-" &amp; IFERROR(LEFT(#REF!, FIND(" ",#REF!)-1),#REF!) &amp; "-" &amp; _xlfn.XLOOKUP(L:L,DROPLIST!D:D,DROPLIST!E:E)</f>
        <v>#REF!</v>
      </c>
      <c r="R1825" s="88" t="str">
        <f>IF(N:N&lt;&gt;"APROVADO","N/A",IF(IFERROR(_xlfn.XLOOKUP(P:P,PROJETOS!A:A,PROJETOS!A:A),"INSERIR ID DE PROJETO")="INSERIR ID DE PROJETO","INSERIR ID DE PROJETO","PROJETO INSERIDO"))</f>
        <v>N/A</v>
      </c>
    </row>
    <row r="1826" spans="1:18" ht="20.100000000000001" customHeight="1" thickTop="1" thickBot="1" x14ac:dyDescent="0.3">
      <c r="A1826" s="109"/>
      <c r="B1826" s="84"/>
      <c r="C1826" s="84"/>
      <c r="D1826" s="115"/>
      <c r="E1826" s="132" cm="1">
        <f t="array" ref="E1826">_xlfn.XLOOKUP(D1826,Tabela2[[#All],[SAP Code]],Tabela2[[#All],[Supplier Name]])</f>
        <v>0</v>
      </c>
      <c r="F1826" s="85"/>
      <c r="G1826" s="120">
        <v>0</v>
      </c>
      <c r="H1826" s="86"/>
      <c r="I1826" s="86">
        <v>0</v>
      </c>
      <c r="J1826" s="87">
        <f t="shared" si="66"/>
        <v>0</v>
      </c>
      <c r="K1826" s="87">
        <f t="shared" si="67"/>
        <v>0</v>
      </c>
      <c r="L1826" s="85"/>
      <c r="M1826" s="85"/>
      <c r="N1826" s="85"/>
      <c r="O1826" s="109"/>
      <c r="P1826" s="88" t="str">
        <f>IF(D:D&gt;800000000,_xlfn.XLOOKUP(B:B,DROPLIST!G:G,DROPLIST!H:H)&amp;RIGHT(C1826,3)&amp;"-"&amp;RIGHT(D1826,5),_xlfn.XLOOKUP(B:B,DROPLIST!G:G,DROPLIST!H:H)&amp;RIGHT(C1826,3)&amp;"-"&amp;_xlfn.XLOOKUP(D:D,Tabela2[SAP Code],Tabela2[Coluna1]))</f>
        <v>-</v>
      </c>
      <c r="Q1826" s="88" t="e">
        <f>_xlfn.XLOOKUP(B:B,DROPLIST!G:G,DROPLIST!H:H) &amp; RIGHT(C1826,3) &amp; "-" &amp; RIGHT(D1826,5) &amp; "-" &amp; IFERROR(LEFT(#REF!, FIND(" ",#REF!)-1),#REF!) &amp; "-" &amp; _xlfn.XLOOKUP(L:L,DROPLIST!D:D,DROPLIST!E:E)</f>
        <v>#REF!</v>
      </c>
      <c r="R1826" s="88" t="str">
        <f>IF(N:N&lt;&gt;"APROVADO","N/A",IF(IFERROR(_xlfn.XLOOKUP(P:P,PROJETOS!A:A,PROJETOS!A:A),"INSERIR ID DE PROJETO")="INSERIR ID DE PROJETO","INSERIR ID DE PROJETO","PROJETO INSERIDO"))</f>
        <v>N/A</v>
      </c>
    </row>
    <row r="1827" spans="1:18" ht="20.100000000000001" customHeight="1" thickTop="1" thickBot="1" x14ac:dyDescent="0.3">
      <c r="A1827" s="109"/>
      <c r="B1827" s="84"/>
      <c r="C1827" s="84"/>
      <c r="D1827" s="115"/>
      <c r="E1827" s="132" cm="1">
        <f t="array" ref="E1827">_xlfn.XLOOKUP(D1827,Tabela2[[#All],[SAP Code]],Tabela2[[#All],[Supplier Name]])</f>
        <v>0</v>
      </c>
      <c r="F1827" s="85"/>
      <c r="G1827" s="120">
        <v>0</v>
      </c>
      <c r="H1827" s="86"/>
      <c r="I1827" s="86">
        <v>0</v>
      </c>
      <c r="J1827" s="87">
        <f t="shared" si="66"/>
        <v>0</v>
      </c>
      <c r="K1827" s="87">
        <f t="shared" si="67"/>
        <v>0</v>
      </c>
      <c r="L1827" s="85"/>
      <c r="M1827" s="85"/>
      <c r="N1827" s="85"/>
      <c r="O1827" s="109"/>
      <c r="P1827" s="88" t="str">
        <f>IF(D:D&gt;800000000,_xlfn.XLOOKUP(B:B,DROPLIST!G:G,DROPLIST!H:H)&amp;RIGHT(C1827,3)&amp;"-"&amp;RIGHT(D1827,5),_xlfn.XLOOKUP(B:B,DROPLIST!G:G,DROPLIST!H:H)&amp;RIGHT(C1827,3)&amp;"-"&amp;_xlfn.XLOOKUP(D:D,Tabela2[SAP Code],Tabela2[Coluna1]))</f>
        <v>-</v>
      </c>
      <c r="Q1827" s="88" t="e">
        <f>_xlfn.XLOOKUP(B:B,DROPLIST!G:G,DROPLIST!H:H) &amp; RIGHT(C1827,3) &amp; "-" &amp; RIGHT(D1827,5) &amp; "-" &amp; IFERROR(LEFT(#REF!, FIND(" ",#REF!)-1),#REF!) &amp; "-" &amp; _xlfn.XLOOKUP(L:L,DROPLIST!D:D,DROPLIST!E:E)</f>
        <v>#REF!</v>
      </c>
      <c r="R1827" s="88" t="str">
        <f>IF(N:N&lt;&gt;"APROVADO","N/A",IF(IFERROR(_xlfn.XLOOKUP(P:P,PROJETOS!A:A,PROJETOS!A:A),"INSERIR ID DE PROJETO")="INSERIR ID DE PROJETO","INSERIR ID DE PROJETO","PROJETO INSERIDO"))</f>
        <v>N/A</v>
      </c>
    </row>
    <row r="1828" spans="1:18" ht="20.100000000000001" customHeight="1" thickTop="1" thickBot="1" x14ac:dyDescent="0.3">
      <c r="A1828" s="109"/>
      <c r="B1828" s="84"/>
      <c r="C1828" s="84"/>
      <c r="D1828" s="115"/>
      <c r="E1828" s="132" cm="1">
        <f t="array" ref="E1828">_xlfn.XLOOKUP(D1828,Tabela2[[#All],[SAP Code]],Tabela2[[#All],[Supplier Name]])</f>
        <v>0</v>
      </c>
      <c r="F1828" s="85"/>
      <c r="G1828" s="120">
        <v>0</v>
      </c>
      <c r="H1828" s="86"/>
      <c r="I1828" s="86">
        <v>0</v>
      </c>
      <c r="J1828" s="87">
        <f t="shared" si="66"/>
        <v>0</v>
      </c>
      <c r="K1828" s="87">
        <f t="shared" si="67"/>
        <v>0</v>
      </c>
      <c r="L1828" s="85"/>
      <c r="M1828" s="85"/>
      <c r="N1828" s="85"/>
      <c r="O1828" s="109"/>
      <c r="P1828" s="88" t="str">
        <f>IF(D:D&gt;800000000,_xlfn.XLOOKUP(B:B,DROPLIST!G:G,DROPLIST!H:H)&amp;RIGHT(C1828,3)&amp;"-"&amp;RIGHT(D1828,5),_xlfn.XLOOKUP(B:B,DROPLIST!G:G,DROPLIST!H:H)&amp;RIGHT(C1828,3)&amp;"-"&amp;_xlfn.XLOOKUP(D:D,Tabela2[SAP Code],Tabela2[Coluna1]))</f>
        <v>-</v>
      </c>
      <c r="Q1828" s="88" t="e">
        <f>_xlfn.XLOOKUP(B:B,DROPLIST!G:G,DROPLIST!H:H) &amp; RIGHT(C1828,3) &amp; "-" &amp; RIGHT(D1828,5) &amp; "-" &amp; IFERROR(LEFT(#REF!, FIND(" ",#REF!)-1),#REF!) &amp; "-" &amp; _xlfn.XLOOKUP(L:L,DROPLIST!D:D,DROPLIST!E:E)</f>
        <v>#REF!</v>
      </c>
      <c r="R1828" s="88" t="str">
        <f>IF(N:N&lt;&gt;"APROVADO","N/A",IF(IFERROR(_xlfn.XLOOKUP(P:P,PROJETOS!A:A,PROJETOS!A:A),"INSERIR ID DE PROJETO")="INSERIR ID DE PROJETO","INSERIR ID DE PROJETO","PROJETO INSERIDO"))</f>
        <v>N/A</v>
      </c>
    </row>
    <row r="1829" spans="1:18" ht="20.100000000000001" customHeight="1" thickTop="1" thickBot="1" x14ac:dyDescent="0.3">
      <c r="A1829" s="109"/>
      <c r="B1829" s="84"/>
      <c r="C1829" s="84"/>
      <c r="D1829" s="115"/>
      <c r="E1829" s="132" cm="1">
        <f t="array" ref="E1829">_xlfn.XLOOKUP(D1829,Tabela2[[#All],[SAP Code]],Tabela2[[#All],[Supplier Name]])</f>
        <v>0</v>
      </c>
      <c r="F1829" s="85"/>
      <c r="G1829" s="120">
        <v>0</v>
      </c>
      <c r="H1829" s="86"/>
      <c r="I1829" s="86">
        <v>0</v>
      </c>
      <c r="J1829" s="87">
        <f t="shared" si="66"/>
        <v>0</v>
      </c>
      <c r="K1829" s="87">
        <f t="shared" si="67"/>
        <v>0</v>
      </c>
      <c r="L1829" s="85"/>
      <c r="M1829" s="85"/>
      <c r="N1829" s="85"/>
      <c r="O1829" s="109"/>
      <c r="P1829" s="88" t="str">
        <f>IF(D:D&gt;800000000,_xlfn.XLOOKUP(B:B,DROPLIST!G:G,DROPLIST!H:H)&amp;RIGHT(C1829,3)&amp;"-"&amp;RIGHT(D1829,5),_xlfn.XLOOKUP(B:B,DROPLIST!G:G,DROPLIST!H:H)&amp;RIGHT(C1829,3)&amp;"-"&amp;_xlfn.XLOOKUP(D:D,Tabela2[SAP Code],Tabela2[Coluna1]))</f>
        <v>-</v>
      </c>
      <c r="Q1829" s="88" t="e">
        <f>_xlfn.XLOOKUP(B:B,DROPLIST!G:G,DROPLIST!H:H) &amp; RIGHT(C1829,3) &amp; "-" &amp; RIGHT(D1829,5) &amp; "-" &amp; IFERROR(LEFT(#REF!, FIND(" ",#REF!)-1),#REF!) &amp; "-" &amp; _xlfn.XLOOKUP(L:L,DROPLIST!D:D,DROPLIST!E:E)</f>
        <v>#REF!</v>
      </c>
      <c r="R1829" s="88" t="str">
        <f>IF(N:N&lt;&gt;"APROVADO","N/A",IF(IFERROR(_xlfn.XLOOKUP(P:P,PROJETOS!A:A,PROJETOS!A:A),"INSERIR ID DE PROJETO")="INSERIR ID DE PROJETO","INSERIR ID DE PROJETO","PROJETO INSERIDO"))</f>
        <v>N/A</v>
      </c>
    </row>
    <row r="1830" spans="1:18" ht="20.100000000000001" customHeight="1" thickTop="1" thickBot="1" x14ac:dyDescent="0.3">
      <c r="A1830" s="109"/>
      <c r="B1830" s="84"/>
      <c r="C1830" s="84"/>
      <c r="D1830" s="115"/>
      <c r="E1830" s="132" cm="1">
        <f t="array" ref="E1830">_xlfn.XLOOKUP(D1830,Tabela2[[#All],[SAP Code]],Tabela2[[#All],[Supplier Name]])</f>
        <v>0</v>
      </c>
      <c r="F1830" s="85"/>
      <c r="G1830" s="120">
        <v>0</v>
      </c>
      <c r="H1830" s="86"/>
      <c r="I1830" s="86">
        <v>0</v>
      </c>
      <c r="J1830" s="87">
        <f t="shared" si="66"/>
        <v>0</v>
      </c>
      <c r="K1830" s="87">
        <f t="shared" si="67"/>
        <v>0</v>
      </c>
      <c r="L1830" s="85"/>
      <c r="M1830" s="85"/>
      <c r="N1830" s="85"/>
      <c r="O1830" s="109"/>
      <c r="P1830" s="88" t="str">
        <f>IF(D:D&gt;800000000,_xlfn.XLOOKUP(B:B,DROPLIST!G:G,DROPLIST!H:H)&amp;RIGHT(C1830,3)&amp;"-"&amp;RIGHT(D1830,5),_xlfn.XLOOKUP(B:B,DROPLIST!G:G,DROPLIST!H:H)&amp;RIGHT(C1830,3)&amp;"-"&amp;_xlfn.XLOOKUP(D:D,Tabela2[SAP Code],Tabela2[Coluna1]))</f>
        <v>-</v>
      </c>
      <c r="Q1830" s="88" t="e">
        <f>_xlfn.XLOOKUP(B:B,DROPLIST!G:G,DROPLIST!H:H) &amp; RIGHT(C1830,3) &amp; "-" &amp; RIGHT(D1830,5) &amp; "-" &amp; IFERROR(LEFT(#REF!, FIND(" ",#REF!)-1),#REF!) &amp; "-" &amp; _xlfn.XLOOKUP(L:L,DROPLIST!D:D,DROPLIST!E:E)</f>
        <v>#REF!</v>
      </c>
      <c r="R1830" s="88" t="str">
        <f>IF(N:N&lt;&gt;"APROVADO","N/A",IF(IFERROR(_xlfn.XLOOKUP(P:P,PROJETOS!A:A,PROJETOS!A:A),"INSERIR ID DE PROJETO")="INSERIR ID DE PROJETO","INSERIR ID DE PROJETO","PROJETO INSERIDO"))</f>
        <v>N/A</v>
      </c>
    </row>
    <row r="1831" spans="1:18" ht="20.100000000000001" customHeight="1" thickTop="1" thickBot="1" x14ac:dyDescent="0.3">
      <c r="A1831" s="109"/>
      <c r="B1831" s="84"/>
      <c r="C1831" s="84"/>
      <c r="D1831" s="115"/>
      <c r="E1831" s="132" cm="1">
        <f t="array" ref="E1831">_xlfn.XLOOKUP(D1831,Tabela2[[#All],[SAP Code]],Tabela2[[#All],[Supplier Name]])</f>
        <v>0</v>
      </c>
      <c r="F1831" s="85"/>
      <c r="G1831" s="120">
        <v>0</v>
      </c>
      <c r="H1831" s="86"/>
      <c r="I1831" s="86">
        <v>0</v>
      </c>
      <c r="J1831" s="87">
        <f t="shared" si="66"/>
        <v>0</v>
      </c>
      <c r="K1831" s="87">
        <f t="shared" si="67"/>
        <v>0</v>
      </c>
      <c r="L1831" s="85"/>
      <c r="M1831" s="85"/>
      <c r="N1831" s="85"/>
      <c r="O1831" s="109"/>
      <c r="P1831" s="88" t="str">
        <f>IF(D:D&gt;800000000,_xlfn.XLOOKUP(B:B,DROPLIST!G:G,DROPLIST!H:H)&amp;RIGHT(C1831,3)&amp;"-"&amp;RIGHT(D1831,5),_xlfn.XLOOKUP(B:B,DROPLIST!G:G,DROPLIST!H:H)&amp;RIGHT(C1831,3)&amp;"-"&amp;_xlfn.XLOOKUP(D:D,Tabela2[SAP Code],Tabela2[Coluna1]))</f>
        <v>-</v>
      </c>
      <c r="Q1831" s="88" t="e">
        <f>_xlfn.XLOOKUP(B:B,DROPLIST!G:G,DROPLIST!H:H) &amp; RIGHT(C1831,3) &amp; "-" &amp; RIGHT(D1831,5) &amp; "-" &amp; IFERROR(LEFT(#REF!, FIND(" ",#REF!)-1),#REF!) &amp; "-" &amp; _xlfn.XLOOKUP(L:L,DROPLIST!D:D,DROPLIST!E:E)</f>
        <v>#REF!</v>
      </c>
      <c r="R1831" s="88" t="str">
        <f>IF(N:N&lt;&gt;"APROVADO","N/A",IF(IFERROR(_xlfn.XLOOKUP(P:P,PROJETOS!A:A,PROJETOS!A:A),"INSERIR ID DE PROJETO")="INSERIR ID DE PROJETO","INSERIR ID DE PROJETO","PROJETO INSERIDO"))</f>
        <v>N/A</v>
      </c>
    </row>
    <row r="1832" spans="1:18" ht="20.100000000000001" customHeight="1" thickTop="1" thickBot="1" x14ac:dyDescent="0.3">
      <c r="A1832" s="109"/>
      <c r="B1832" s="84"/>
      <c r="C1832" s="84"/>
      <c r="D1832" s="115"/>
      <c r="E1832" s="132" cm="1">
        <f t="array" ref="E1832">_xlfn.XLOOKUP(D1832,Tabela2[[#All],[SAP Code]],Tabela2[[#All],[Supplier Name]])</f>
        <v>0</v>
      </c>
      <c r="F1832" s="85"/>
      <c r="G1832" s="120">
        <v>0</v>
      </c>
      <c r="H1832" s="86"/>
      <c r="I1832" s="86">
        <v>0</v>
      </c>
      <c r="J1832" s="87">
        <f t="shared" si="66"/>
        <v>0</v>
      </c>
      <c r="K1832" s="87">
        <f t="shared" si="67"/>
        <v>0</v>
      </c>
      <c r="L1832" s="85"/>
      <c r="M1832" s="85"/>
      <c r="N1832" s="85"/>
      <c r="O1832" s="109"/>
      <c r="P1832" s="88" t="str">
        <f>IF(D:D&gt;800000000,_xlfn.XLOOKUP(B:B,DROPLIST!G:G,DROPLIST!H:H)&amp;RIGHT(C1832,3)&amp;"-"&amp;RIGHT(D1832,5),_xlfn.XLOOKUP(B:B,DROPLIST!G:G,DROPLIST!H:H)&amp;RIGHT(C1832,3)&amp;"-"&amp;_xlfn.XLOOKUP(D:D,Tabela2[SAP Code],Tabela2[Coluna1]))</f>
        <v>-</v>
      </c>
      <c r="Q1832" s="88" t="e">
        <f>_xlfn.XLOOKUP(B:B,DROPLIST!G:G,DROPLIST!H:H) &amp; RIGHT(C1832,3) &amp; "-" &amp; RIGHT(D1832,5) &amp; "-" &amp; IFERROR(LEFT(#REF!, FIND(" ",#REF!)-1),#REF!) &amp; "-" &amp; _xlfn.XLOOKUP(L:L,DROPLIST!D:D,DROPLIST!E:E)</f>
        <v>#REF!</v>
      </c>
      <c r="R1832" s="88" t="str">
        <f>IF(N:N&lt;&gt;"APROVADO","N/A",IF(IFERROR(_xlfn.XLOOKUP(P:P,PROJETOS!A:A,PROJETOS!A:A),"INSERIR ID DE PROJETO")="INSERIR ID DE PROJETO","INSERIR ID DE PROJETO","PROJETO INSERIDO"))</f>
        <v>N/A</v>
      </c>
    </row>
    <row r="1833" spans="1:18" ht="20.100000000000001" customHeight="1" thickTop="1" thickBot="1" x14ac:dyDescent="0.3">
      <c r="A1833" s="109"/>
      <c r="B1833" s="84"/>
      <c r="C1833" s="84"/>
      <c r="D1833" s="115"/>
      <c r="E1833" s="132" cm="1">
        <f t="array" ref="E1833">_xlfn.XLOOKUP(D1833,Tabela2[[#All],[SAP Code]],Tabela2[[#All],[Supplier Name]])</f>
        <v>0</v>
      </c>
      <c r="F1833" s="85"/>
      <c r="G1833" s="120">
        <v>0</v>
      </c>
      <c r="H1833" s="86"/>
      <c r="I1833" s="86">
        <v>0</v>
      </c>
      <c r="J1833" s="87">
        <f t="shared" si="66"/>
        <v>0</v>
      </c>
      <c r="K1833" s="87">
        <f t="shared" si="67"/>
        <v>0</v>
      </c>
      <c r="L1833" s="85"/>
      <c r="M1833" s="85"/>
      <c r="N1833" s="85"/>
      <c r="O1833" s="109"/>
      <c r="P1833" s="88" t="str">
        <f>IF(D:D&gt;800000000,_xlfn.XLOOKUP(B:B,DROPLIST!G:G,DROPLIST!H:H)&amp;RIGHT(C1833,3)&amp;"-"&amp;RIGHT(D1833,5),_xlfn.XLOOKUP(B:B,DROPLIST!G:G,DROPLIST!H:H)&amp;RIGHT(C1833,3)&amp;"-"&amp;_xlfn.XLOOKUP(D:D,Tabela2[SAP Code],Tabela2[Coluna1]))</f>
        <v>-</v>
      </c>
      <c r="Q1833" s="88" t="e">
        <f>_xlfn.XLOOKUP(B:B,DROPLIST!G:G,DROPLIST!H:H) &amp; RIGHT(C1833,3) &amp; "-" &amp; RIGHT(D1833,5) &amp; "-" &amp; IFERROR(LEFT(#REF!, FIND(" ",#REF!)-1),#REF!) &amp; "-" &amp; _xlfn.XLOOKUP(L:L,DROPLIST!D:D,DROPLIST!E:E)</f>
        <v>#REF!</v>
      </c>
      <c r="R1833" s="88" t="str">
        <f>IF(N:N&lt;&gt;"APROVADO","N/A",IF(IFERROR(_xlfn.XLOOKUP(P:P,PROJETOS!A:A,PROJETOS!A:A),"INSERIR ID DE PROJETO")="INSERIR ID DE PROJETO","INSERIR ID DE PROJETO","PROJETO INSERIDO"))</f>
        <v>N/A</v>
      </c>
    </row>
    <row r="1834" spans="1:18" ht="20.100000000000001" customHeight="1" thickTop="1" thickBot="1" x14ac:dyDescent="0.3">
      <c r="A1834" s="109"/>
      <c r="B1834" s="84"/>
      <c r="C1834" s="84"/>
      <c r="D1834" s="115"/>
      <c r="E1834" s="132" cm="1">
        <f t="array" ref="E1834">_xlfn.XLOOKUP(D1834,Tabela2[[#All],[SAP Code]],Tabela2[[#All],[Supplier Name]])</f>
        <v>0</v>
      </c>
      <c r="F1834" s="85"/>
      <c r="G1834" s="120">
        <v>0</v>
      </c>
      <c r="H1834" s="86"/>
      <c r="I1834" s="86">
        <v>0</v>
      </c>
      <c r="J1834" s="87">
        <f t="shared" si="66"/>
        <v>0</v>
      </c>
      <c r="K1834" s="87">
        <f t="shared" si="67"/>
        <v>0</v>
      </c>
      <c r="L1834" s="85"/>
      <c r="M1834" s="85"/>
      <c r="N1834" s="85"/>
      <c r="O1834" s="109"/>
      <c r="P1834" s="88" t="str">
        <f>IF(D:D&gt;800000000,_xlfn.XLOOKUP(B:B,DROPLIST!G:G,DROPLIST!H:H)&amp;RIGHT(C1834,3)&amp;"-"&amp;RIGHT(D1834,5),_xlfn.XLOOKUP(B:B,DROPLIST!G:G,DROPLIST!H:H)&amp;RIGHT(C1834,3)&amp;"-"&amp;_xlfn.XLOOKUP(D:D,Tabela2[SAP Code],Tabela2[Coluna1]))</f>
        <v>-</v>
      </c>
      <c r="Q1834" s="88" t="e">
        <f>_xlfn.XLOOKUP(B:B,DROPLIST!G:G,DROPLIST!H:H) &amp; RIGHT(C1834,3) &amp; "-" &amp; RIGHT(D1834,5) &amp; "-" &amp; IFERROR(LEFT(#REF!, FIND(" ",#REF!)-1),#REF!) &amp; "-" &amp; _xlfn.XLOOKUP(L:L,DROPLIST!D:D,DROPLIST!E:E)</f>
        <v>#REF!</v>
      </c>
      <c r="R1834" s="88" t="str">
        <f>IF(N:N&lt;&gt;"APROVADO","N/A",IF(IFERROR(_xlfn.XLOOKUP(P:P,PROJETOS!A:A,PROJETOS!A:A),"INSERIR ID DE PROJETO")="INSERIR ID DE PROJETO","INSERIR ID DE PROJETO","PROJETO INSERIDO"))</f>
        <v>N/A</v>
      </c>
    </row>
    <row r="1835" spans="1:18" ht="20.100000000000001" customHeight="1" thickTop="1" thickBot="1" x14ac:dyDescent="0.3">
      <c r="A1835" s="109"/>
      <c r="B1835" s="84"/>
      <c r="C1835" s="84"/>
      <c r="D1835" s="115"/>
      <c r="E1835" s="132" cm="1">
        <f t="array" ref="E1835">_xlfn.XLOOKUP(D1835,Tabela2[[#All],[SAP Code]],Tabela2[[#All],[Supplier Name]])</f>
        <v>0</v>
      </c>
      <c r="F1835" s="85"/>
      <c r="G1835" s="120">
        <v>0</v>
      </c>
      <c r="H1835" s="86"/>
      <c r="I1835" s="86">
        <v>0</v>
      </c>
      <c r="J1835" s="87">
        <f t="shared" si="66"/>
        <v>0</v>
      </c>
      <c r="K1835" s="87">
        <f t="shared" si="67"/>
        <v>0</v>
      </c>
      <c r="L1835" s="85"/>
      <c r="M1835" s="85"/>
      <c r="N1835" s="85"/>
      <c r="O1835" s="109"/>
      <c r="P1835" s="88" t="str">
        <f>IF(D:D&gt;800000000,_xlfn.XLOOKUP(B:B,DROPLIST!G:G,DROPLIST!H:H)&amp;RIGHT(C1835,3)&amp;"-"&amp;RIGHT(D1835,5),_xlfn.XLOOKUP(B:B,DROPLIST!G:G,DROPLIST!H:H)&amp;RIGHT(C1835,3)&amp;"-"&amp;_xlfn.XLOOKUP(D:D,Tabela2[SAP Code],Tabela2[Coluna1]))</f>
        <v>-</v>
      </c>
      <c r="Q1835" s="88" t="e">
        <f>_xlfn.XLOOKUP(B:B,DROPLIST!G:G,DROPLIST!H:H) &amp; RIGHT(C1835,3) &amp; "-" &amp; RIGHT(D1835,5) &amp; "-" &amp; IFERROR(LEFT(#REF!, FIND(" ",#REF!)-1),#REF!) &amp; "-" &amp; _xlfn.XLOOKUP(L:L,DROPLIST!D:D,DROPLIST!E:E)</f>
        <v>#REF!</v>
      </c>
      <c r="R1835" s="88" t="str">
        <f>IF(N:N&lt;&gt;"APROVADO","N/A",IF(IFERROR(_xlfn.XLOOKUP(P:P,PROJETOS!A:A,PROJETOS!A:A),"INSERIR ID DE PROJETO")="INSERIR ID DE PROJETO","INSERIR ID DE PROJETO","PROJETO INSERIDO"))</f>
        <v>N/A</v>
      </c>
    </row>
    <row r="1836" spans="1:18" ht="20.100000000000001" customHeight="1" thickTop="1" thickBot="1" x14ac:dyDescent="0.3">
      <c r="A1836" s="109"/>
      <c r="B1836" s="84"/>
      <c r="C1836" s="84"/>
      <c r="D1836" s="115"/>
      <c r="E1836" s="132" cm="1">
        <f t="array" ref="E1836">_xlfn.XLOOKUP(D1836,Tabela2[[#All],[SAP Code]],Tabela2[[#All],[Supplier Name]])</f>
        <v>0</v>
      </c>
      <c r="F1836" s="85"/>
      <c r="G1836" s="120">
        <v>0</v>
      </c>
      <c r="H1836" s="86"/>
      <c r="I1836" s="86">
        <v>0</v>
      </c>
      <c r="J1836" s="87">
        <f t="shared" si="66"/>
        <v>0</v>
      </c>
      <c r="K1836" s="87">
        <f t="shared" si="67"/>
        <v>0</v>
      </c>
      <c r="L1836" s="85"/>
      <c r="M1836" s="85"/>
      <c r="N1836" s="85"/>
      <c r="O1836" s="109"/>
      <c r="P1836" s="88" t="str">
        <f>IF(D:D&gt;800000000,_xlfn.XLOOKUP(B:B,DROPLIST!G:G,DROPLIST!H:H)&amp;RIGHT(C1836,3)&amp;"-"&amp;RIGHT(D1836,5),_xlfn.XLOOKUP(B:B,DROPLIST!G:G,DROPLIST!H:H)&amp;RIGHT(C1836,3)&amp;"-"&amp;_xlfn.XLOOKUP(D:D,Tabela2[SAP Code],Tabela2[Coluna1]))</f>
        <v>-</v>
      </c>
      <c r="Q1836" s="88" t="e">
        <f>_xlfn.XLOOKUP(B:B,DROPLIST!G:G,DROPLIST!H:H) &amp; RIGHT(C1836,3) &amp; "-" &amp; RIGHT(D1836,5) &amp; "-" &amp; IFERROR(LEFT(#REF!, FIND(" ",#REF!)-1),#REF!) &amp; "-" &amp; _xlfn.XLOOKUP(L:L,DROPLIST!D:D,DROPLIST!E:E)</f>
        <v>#REF!</v>
      </c>
      <c r="R1836" s="88" t="str">
        <f>IF(N:N&lt;&gt;"APROVADO","N/A",IF(IFERROR(_xlfn.XLOOKUP(P:P,PROJETOS!A:A,PROJETOS!A:A),"INSERIR ID DE PROJETO")="INSERIR ID DE PROJETO","INSERIR ID DE PROJETO","PROJETO INSERIDO"))</f>
        <v>N/A</v>
      </c>
    </row>
    <row r="1837" spans="1:18" ht="20.100000000000001" customHeight="1" thickTop="1" thickBot="1" x14ac:dyDescent="0.3">
      <c r="A1837" s="109"/>
      <c r="B1837" s="84"/>
      <c r="C1837" s="84"/>
      <c r="D1837" s="115"/>
      <c r="E1837" s="132" cm="1">
        <f t="array" ref="E1837">_xlfn.XLOOKUP(D1837,Tabela2[[#All],[SAP Code]],Tabela2[[#All],[Supplier Name]])</f>
        <v>0</v>
      </c>
      <c r="F1837" s="85"/>
      <c r="G1837" s="120">
        <v>0</v>
      </c>
      <c r="H1837" s="86"/>
      <c r="I1837" s="86">
        <v>0</v>
      </c>
      <c r="J1837" s="87">
        <f t="shared" si="66"/>
        <v>0</v>
      </c>
      <c r="K1837" s="87">
        <f t="shared" si="67"/>
        <v>0</v>
      </c>
      <c r="L1837" s="85"/>
      <c r="M1837" s="85"/>
      <c r="N1837" s="85"/>
      <c r="O1837" s="109"/>
      <c r="P1837" s="88" t="str">
        <f>IF(D:D&gt;800000000,_xlfn.XLOOKUP(B:B,DROPLIST!G:G,DROPLIST!H:H)&amp;RIGHT(C1837,3)&amp;"-"&amp;RIGHT(D1837,5),_xlfn.XLOOKUP(B:B,DROPLIST!G:G,DROPLIST!H:H)&amp;RIGHT(C1837,3)&amp;"-"&amp;_xlfn.XLOOKUP(D:D,Tabela2[SAP Code],Tabela2[Coluna1]))</f>
        <v>-</v>
      </c>
      <c r="Q1837" s="88" t="e">
        <f>_xlfn.XLOOKUP(B:B,DROPLIST!G:G,DROPLIST!H:H) &amp; RIGHT(C1837,3) &amp; "-" &amp; RIGHT(D1837,5) &amp; "-" &amp; IFERROR(LEFT(#REF!, FIND(" ",#REF!)-1),#REF!) &amp; "-" &amp; _xlfn.XLOOKUP(L:L,DROPLIST!D:D,DROPLIST!E:E)</f>
        <v>#REF!</v>
      </c>
      <c r="R1837" s="88" t="str">
        <f>IF(N:N&lt;&gt;"APROVADO","N/A",IF(IFERROR(_xlfn.XLOOKUP(P:P,PROJETOS!A:A,PROJETOS!A:A),"INSERIR ID DE PROJETO")="INSERIR ID DE PROJETO","INSERIR ID DE PROJETO","PROJETO INSERIDO"))</f>
        <v>N/A</v>
      </c>
    </row>
    <row r="1838" spans="1:18" ht="20.100000000000001" customHeight="1" thickTop="1" thickBot="1" x14ac:dyDescent="0.3">
      <c r="A1838" s="109"/>
      <c r="B1838" s="84"/>
      <c r="C1838" s="84"/>
      <c r="D1838" s="115"/>
      <c r="E1838" s="132" cm="1">
        <f t="array" ref="E1838">_xlfn.XLOOKUP(D1838,Tabela2[[#All],[SAP Code]],Tabela2[[#All],[Supplier Name]])</f>
        <v>0</v>
      </c>
      <c r="F1838" s="85"/>
      <c r="G1838" s="120">
        <v>0</v>
      </c>
      <c r="H1838" s="86"/>
      <c r="I1838" s="86">
        <v>0</v>
      </c>
      <c r="J1838" s="87">
        <f t="shared" si="66"/>
        <v>0</v>
      </c>
      <c r="K1838" s="87">
        <f t="shared" si="67"/>
        <v>0</v>
      </c>
      <c r="L1838" s="85"/>
      <c r="M1838" s="85"/>
      <c r="N1838" s="85"/>
      <c r="O1838" s="109"/>
      <c r="P1838" s="88" t="str">
        <f>IF(D:D&gt;800000000,_xlfn.XLOOKUP(B:B,DROPLIST!G:G,DROPLIST!H:H)&amp;RIGHT(C1838,3)&amp;"-"&amp;RIGHT(D1838,5),_xlfn.XLOOKUP(B:B,DROPLIST!G:G,DROPLIST!H:H)&amp;RIGHT(C1838,3)&amp;"-"&amp;_xlfn.XLOOKUP(D:D,Tabela2[SAP Code],Tabela2[Coluna1]))</f>
        <v>-</v>
      </c>
      <c r="Q1838" s="88" t="e">
        <f>_xlfn.XLOOKUP(B:B,DROPLIST!G:G,DROPLIST!H:H) &amp; RIGHT(C1838,3) &amp; "-" &amp; RIGHT(D1838,5) &amp; "-" &amp; IFERROR(LEFT(#REF!, FIND(" ",#REF!)-1),#REF!) &amp; "-" &amp; _xlfn.XLOOKUP(L:L,DROPLIST!D:D,DROPLIST!E:E)</f>
        <v>#REF!</v>
      </c>
      <c r="R1838" s="88" t="str">
        <f>IF(N:N&lt;&gt;"APROVADO","N/A",IF(IFERROR(_xlfn.XLOOKUP(P:P,PROJETOS!A:A,PROJETOS!A:A),"INSERIR ID DE PROJETO")="INSERIR ID DE PROJETO","INSERIR ID DE PROJETO","PROJETO INSERIDO"))</f>
        <v>N/A</v>
      </c>
    </row>
    <row r="1839" spans="1:18" ht="20.100000000000001" customHeight="1" thickTop="1" thickBot="1" x14ac:dyDescent="0.3">
      <c r="A1839" s="109"/>
      <c r="B1839" s="84"/>
      <c r="C1839" s="84"/>
      <c r="D1839" s="115"/>
      <c r="E1839" s="132" cm="1">
        <f t="array" ref="E1839">_xlfn.XLOOKUP(D1839,Tabela2[[#All],[SAP Code]],Tabela2[[#All],[Supplier Name]])</f>
        <v>0</v>
      </c>
      <c r="F1839" s="85"/>
      <c r="G1839" s="120">
        <v>0</v>
      </c>
      <c r="H1839" s="86"/>
      <c r="I1839" s="86">
        <v>0</v>
      </c>
      <c r="J1839" s="87">
        <f t="shared" si="66"/>
        <v>0</v>
      </c>
      <c r="K1839" s="87">
        <f t="shared" si="67"/>
        <v>0</v>
      </c>
      <c r="L1839" s="85"/>
      <c r="M1839" s="85"/>
      <c r="N1839" s="85"/>
      <c r="O1839" s="109"/>
      <c r="P1839" s="88" t="str">
        <f>IF(D:D&gt;800000000,_xlfn.XLOOKUP(B:B,DROPLIST!G:G,DROPLIST!H:H)&amp;RIGHT(C1839,3)&amp;"-"&amp;RIGHT(D1839,5),_xlfn.XLOOKUP(B:B,DROPLIST!G:G,DROPLIST!H:H)&amp;RIGHT(C1839,3)&amp;"-"&amp;_xlfn.XLOOKUP(D:D,Tabela2[SAP Code],Tabela2[Coluna1]))</f>
        <v>-</v>
      </c>
      <c r="Q1839" s="88" t="e">
        <f>_xlfn.XLOOKUP(B:B,DROPLIST!G:G,DROPLIST!H:H) &amp; RIGHT(C1839,3) &amp; "-" &amp; RIGHT(D1839,5) &amp; "-" &amp; IFERROR(LEFT(#REF!, FIND(" ",#REF!)-1),#REF!) &amp; "-" &amp; _xlfn.XLOOKUP(L:L,DROPLIST!D:D,DROPLIST!E:E)</f>
        <v>#REF!</v>
      </c>
      <c r="R1839" s="88" t="str">
        <f>IF(N:N&lt;&gt;"APROVADO","N/A",IF(IFERROR(_xlfn.XLOOKUP(P:P,PROJETOS!A:A,PROJETOS!A:A),"INSERIR ID DE PROJETO")="INSERIR ID DE PROJETO","INSERIR ID DE PROJETO","PROJETO INSERIDO"))</f>
        <v>N/A</v>
      </c>
    </row>
    <row r="1840" spans="1:18" ht="20.100000000000001" customHeight="1" thickTop="1" thickBot="1" x14ac:dyDescent="0.3">
      <c r="A1840" s="109"/>
      <c r="B1840" s="84"/>
      <c r="C1840" s="84"/>
      <c r="D1840" s="115"/>
      <c r="E1840" s="132" cm="1">
        <f t="array" ref="E1840">_xlfn.XLOOKUP(D1840,Tabela2[[#All],[SAP Code]],Tabela2[[#All],[Supplier Name]])</f>
        <v>0</v>
      </c>
      <c r="F1840" s="85"/>
      <c r="G1840" s="120">
        <v>0</v>
      </c>
      <c r="H1840" s="86"/>
      <c r="I1840" s="86">
        <v>0</v>
      </c>
      <c r="J1840" s="87">
        <f t="shared" si="66"/>
        <v>0</v>
      </c>
      <c r="K1840" s="87">
        <f t="shared" si="67"/>
        <v>0</v>
      </c>
      <c r="L1840" s="85"/>
      <c r="M1840" s="85"/>
      <c r="N1840" s="85"/>
      <c r="O1840" s="109"/>
      <c r="P1840" s="88" t="str">
        <f>IF(D:D&gt;800000000,_xlfn.XLOOKUP(B:B,DROPLIST!G:G,DROPLIST!H:H)&amp;RIGHT(C1840,3)&amp;"-"&amp;RIGHT(D1840,5),_xlfn.XLOOKUP(B:B,DROPLIST!G:G,DROPLIST!H:H)&amp;RIGHT(C1840,3)&amp;"-"&amp;_xlfn.XLOOKUP(D:D,Tabela2[SAP Code],Tabela2[Coluna1]))</f>
        <v>-</v>
      </c>
      <c r="Q1840" s="88" t="e">
        <f>_xlfn.XLOOKUP(B:B,DROPLIST!G:G,DROPLIST!H:H) &amp; RIGHT(C1840,3) &amp; "-" &amp; RIGHT(D1840,5) &amp; "-" &amp; IFERROR(LEFT(#REF!, FIND(" ",#REF!)-1),#REF!) &amp; "-" &amp; _xlfn.XLOOKUP(L:L,DROPLIST!D:D,DROPLIST!E:E)</f>
        <v>#REF!</v>
      </c>
      <c r="R1840" s="88" t="str">
        <f>IF(N:N&lt;&gt;"APROVADO","N/A",IF(IFERROR(_xlfn.XLOOKUP(P:P,PROJETOS!A:A,PROJETOS!A:A),"INSERIR ID DE PROJETO")="INSERIR ID DE PROJETO","INSERIR ID DE PROJETO","PROJETO INSERIDO"))</f>
        <v>N/A</v>
      </c>
    </row>
    <row r="1841" spans="1:18" ht="20.100000000000001" customHeight="1" thickTop="1" thickBot="1" x14ac:dyDescent="0.3">
      <c r="A1841" s="109"/>
      <c r="B1841" s="84"/>
      <c r="C1841" s="84"/>
      <c r="D1841" s="115"/>
      <c r="E1841" s="132" cm="1">
        <f t="array" ref="E1841">_xlfn.XLOOKUP(D1841,Tabela2[[#All],[SAP Code]],Tabela2[[#All],[Supplier Name]])</f>
        <v>0</v>
      </c>
      <c r="F1841" s="85"/>
      <c r="G1841" s="120">
        <v>0</v>
      </c>
      <c r="H1841" s="86"/>
      <c r="I1841" s="86">
        <v>0</v>
      </c>
      <c r="J1841" s="87">
        <f t="shared" si="66"/>
        <v>0</v>
      </c>
      <c r="K1841" s="87">
        <f t="shared" si="67"/>
        <v>0</v>
      </c>
      <c r="L1841" s="85"/>
      <c r="M1841" s="85"/>
      <c r="N1841" s="85"/>
      <c r="O1841" s="109"/>
      <c r="P1841" s="88" t="str">
        <f>IF(D:D&gt;800000000,_xlfn.XLOOKUP(B:B,DROPLIST!G:G,DROPLIST!H:H)&amp;RIGHT(C1841,3)&amp;"-"&amp;RIGHT(D1841,5),_xlfn.XLOOKUP(B:B,DROPLIST!G:G,DROPLIST!H:H)&amp;RIGHT(C1841,3)&amp;"-"&amp;_xlfn.XLOOKUP(D:D,Tabela2[SAP Code],Tabela2[Coluna1]))</f>
        <v>-</v>
      </c>
      <c r="Q1841" s="88" t="e">
        <f>_xlfn.XLOOKUP(B:B,DROPLIST!G:G,DROPLIST!H:H) &amp; RIGHT(C1841,3) &amp; "-" &amp; RIGHT(D1841,5) &amp; "-" &amp; IFERROR(LEFT(#REF!, FIND(" ",#REF!)-1),#REF!) &amp; "-" &amp; _xlfn.XLOOKUP(L:L,DROPLIST!D:D,DROPLIST!E:E)</f>
        <v>#REF!</v>
      </c>
      <c r="R1841" s="88" t="str">
        <f>IF(N:N&lt;&gt;"APROVADO","N/A",IF(IFERROR(_xlfn.XLOOKUP(P:P,PROJETOS!A:A,PROJETOS!A:A),"INSERIR ID DE PROJETO")="INSERIR ID DE PROJETO","INSERIR ID DE PROJETO","PROJETO INSERIDO"))</f>
        <v>N/A</v>
      </c>
    </row>
    <row r="1842" spans="1:18" ht="20.100000000000001" customHeight="1" thickTop="1" thickBot="1" x14ac:dyDescent="0.3">
      <c r="A1842" s="109"/>
      <c r="B1842" s="84"/>
      <c r="C1842" s="84"/>
      <c r="D1842" s="115"/>
      <c r="E1842" s="132" cm="1">
        <f t="array" ref="E1842">_xlfn.XLOOKUP(D1842,Tabela2[[#All],[SAP Code]],Tabela2[[#All],[Supplier Name]])</f>
        <v>0</v>
      </c>
      <c r="F1842" s="85"/>
      <c r="G1842" s="120">
        <v>0</v>
      </c>
      <c r="H1842" s="86"/>
      <c r="I1842" s="86">
        <v>0</v>
      </c>
      <c r="J1842" s="87">
        <f t="shared" si="66"/>
        <v>0</v>
      </c>
      <c r="K1842" s="87">
        <f t="shared" si="67"/>
        <v>0</v>
      </c>
      <c r="L1842" s="85"/>
      <c r="M1842" s="85"/>
      <c r="N1842" s="85"/>
      <c r="O1842" s="109"/>
      <c r="P1842" s="88" t="str">
        <f>IF(D:D&gt;800000000,_xlfn.XLOOKUP(B:B,DROPLIST!G:G,DROPLIST!H:H)&amp;RIGHT(C1842,3)&amp;"-"&amp;RIGHT(D1842,5),_xlfn.XLOOKUP(B:B,DROPLIST!G:G,DROPLIST!H:H)&amp;RIGHT(C1842,3)&amp;"-"&amp;_xlfn.XLOOKUP(D:D,Tabela2[SAP Code],Tabela2[Coluna1]))</f>
        <v>-</v>
      </c>
      <c r="Q1842" s="88" t="e">
        <f>_xlfn.XLOOKUP(B:B,DROPLIST!G:G,DROPLIST!H:H) &amp; RIGHT(C1842,3) &amp; "-" &amp; RIGHT(D1842,5) &amp; "-" &amp; IFERROR(LEFT(#REF!, FIND(" ",#REF!)-1),#REF!) &amp; "-" &amp; _xlfn.XLOOKUP(L:L,DROPLIST!D:D,DROPLIST!E:E)</f>
        <v>#REF!</v>
      </c>
      <c r="R1842" s="88" t="str">
        <f>IF(N:N&lt;&gt;"APROVADO","N/A",IF(IFERROR(_xlfn.XLOOKUP(P:P,PROJETOS!A:A,PROJETOS!A:A),"INSERIR ID DE PROJETO")="INSERIR ID DE PROJETO","INSERIR ID DE PROJETO","PROJETO INSERIDO"))</f>
        <v>N/A</v>
      </c>
    </row>
    <row r="1843" spans="1:18" ht="20.100000000000001" customHeight="1" thickTop="1" thickBot="1" x14ac:dyDescent="0.3">
      <c r="A1843" s="109"/>
      <c r="B1843" s="84"/>
      <c r="C1843" s="84"/>
      <c r="D1843" s="115"/>
      <c r="E1843" s="132" cm="1">
        <f t="array" ref="E1843">_xlfn.XLOOKUP(D1843,Tabela2[[#All],[SAP Code]],Tabela2[[#All],[Supplier Name]])</f>
        <v>0</v>
      </c>
      <c r="F1843" s="85"/>
      <c r="G1843" s="120">
        <v>0</v>
      </c>
      <c r="H1843" s="86"/>
      <c r="I1843" s="86">
        <v>0</v>
      </c>
      <c r="J1843" s="87">
        <f t="shared" si="66"/>
        <v>0</v>
      </c>
      <c r="K1843" s="87">
        <f t="shared" si="67"/>
        <v>0</v>
      </c>
      <c r="L1843" s="85"/>
      <c r="M1843" s="85"/>
      <c r="N1843" s="85"/>
      <c r="O1843" s="109"/>
      <c r="P1843" s="88" t="str">
        <f>IF(D:D&gt;800000000,_xlfn.XLOOKUP(B:B,DROPLIST!G:G,DROPLIST!H:H)&amp;RIGHT(C1843,3)&amp;"-"&amp;RIGHT(D1843,5),_xlfn.XLOOKUP(B:B,DROPLIST!G:G,DROPLIST!H:H)&amp;RIGHT(C1843,3)&amp;"-"&amp;_xlfn.XLOOKUP(D:D,Tabela2[SAP Code],Tabela2[Coluna1]))</f>
        <v>-</v>
      </c>
      <c r="Q1843" s="88" t="e">
        <f>_xlfn.XLOOKUP(B:B,DROPLIST!G:G,DROPLIST!H:H) &amp; RIGHT(C1843,3) &amp; "-" &amp; RIGHT(D1843,5) &amp; "-" &amp; IFERROR(LEFT(#REF!, FIND(" ",#REF!)-1),#REF!) &amp; "-" &amp; _xlfn.XLOOKUP(L:L,DROPLIST!D:D,DROPLIST!E:E)</f>
        <v>#REF!</v>
      </c>
      <c r="R1843" s="88" t="str">
        <f>IF(N:N&lt;&gt;"APROVADO","N/A",IF(IFERROR(_xlfn.XLOOKUP(P:P,PROJETOS!A:A,PROJETOS!A:A),"INSERIR ID DE PROJETO")="INSERIR ID DE PROJETO","INSERIR ID DE PROJETO","PROJETO INSERIDO"))</f>
        <v>N/A</v>
      </c>
    </row>
    <row r="1844" spans="1:18" ht="20.100000000000001" customHeight="1" thickTop="1" thickBot="1" x14ac:dyDescent="0.3">
      <c r="A1844" s="109"/>
      <c r="B1844" s="84"/>
      <c r="C1844" s="84"/>
      <c r="D1844" s="115"/>
      <c r="E1844" s="132" cm="1">
        <f t="array" ref="E1844">_xlfn.XLOOKUP(D1844,Tabela2[[#All],[SAP Code]],Tabela2[[#All],[Supplier Name]])</f>
        <v>0</v>
      </c>
      <c r="F1844" s="85"/>
      <c r="G1844" s="120">
        <v>0</v>
      </c>
      <c r="H1844" s="86"/>
      <c r="I1844" s="86">
        <v>0</v>
      </c>
      <c r="J1844" s="87">
        <f t="shared" si="66"/>
        <v>0</v>
      </c>
      <c r="K1844" s="87">
        <f t="shared" si="67"/>
        <v>0</v>
      </c>
      <c r="L1844" s="85"/>
      <c r="M1844" s="85"/>
      <c r="N1844" s="85"/>
      <c r="O1844" s="109"/>
      <c r="P1844" s="88" t="str">
        <f>IF(D:D&gt;800000000,_xlfn.XLOOKUP(B:B,DROPLIST!G:G,DROPLIST!H:H)&amp;RIGHT(C1844,3)&amp;"-"&amp;RIGHT(D1844,5),_xlfn.XLOOKUP(B:B,DROPLIST!G:G,DROPLIST!H:H)&amp;RIGHT(C1844,3)&amp;"-"&amp;_xlfn.XLOOKUP(D:D,Tabela2[SAP Code],Tabela2[Coluna1]))</f>
        <v>-</v>
      </c>
      <c r="Q1844" s="88" t="e">
        <f>_xlfn.XLOOKUP(B:B,DROPLIST!G:G,DROPLIST!H:H) &amp; RIGHT(C1844,3) &amp; "-" &amp; RIGHT(D1844,5) &amp; "-" &amp; IFERROR(LEFT(#REF!, FIND(" ",#REF!)-1),#REF!) &amp; "-" &amp; _xlfn.XLOOKUP(L:L,DROPLIST!D:D,DROPLIST!E:E)</f>
        <v>#REF!</v>
      </c>
      <c r="R1844" s="88" t="str">
        <f>IF(N:N&lt;&gt;"APROVADO","N/A",IF(IFERROR(_xlfn.XLOOKUP(P:P,PROJETOS!A:A,PROJETOS!A:A),"INSERIR ID DE PROJETO")="INSERIR ID DE PROJETO","INSERIR ID DE PROJETO","PROJETO INSERIDO"))</f>
        <v>N/A</v>
      </c>
    </row>
    <row r="1845" spans="1:18" ht="20.100000000000001" customHeight="1" thickTop="1" thickBot="1" x14ac:dyDescent="0.3">
      <c r="A1845" s="109"/>
      <c r="B1845" s="84"/>
      <c r="C1845" s="84"/>
      <c r="D1845" s="115"/>
      <c r="E1845" s="132" cm="1">
        <f t="array" ref="E1845">_xlfn.XLOOKUP(D1845,Tabela2[[#All],[SAP Code]],Tabela2[[#All],[Supplier Name]])</f>
        <v>0</v>
      </c>
      <c r="F1845" s="85"/>
      <c r="G1845" s="120">
        <v>0</v>
      </c>
      <c r="H1845" s="86"/>
      <c r="I1845" s="86">
        <v>0</v>
      </c>
      <c r="J1845" s="87">
        <f t="shared" si="66"/>
        <v>0</v>
      </c>
      <c r="K1845" s="87">
        <f t="shared" si="67"/>
        <v>0</v>
      </c>
      <c r="L1845" s="85"/>
      <c r="M1845" s="85"/>
      <c r="N1845" s="85"/>
      <c r="O1845" s="109"/>
      <c r="P1845" s="88" t="str">
        <f>IF(D:D&gt;800000000,_xlfn.XLOOKUP(B:B,DROPLIST!G:G,DROPLIST!H:H)&amp;RIGHT(C1845,3)&amp;"-"&amp;RIGHT(D1845,5),_xlfn.XLOOKUP(B:B,DROPLIST!G:G,DROPLIST!H:H)&amp;RIGHT(C1845,3)&amp;"-"&amp;_xlfn.XLOOKUP(D:D,Tabela2[SAP Code],Tabela2[Coluna1]))</f>
        <v>-</v>
      </c>
      <c r="Q1845" s="88" t="e">
        <f>_xlfn.XLOOKUP(B:B,DROPLIST!G:G,DROPLIST!H:H) &amp; RIGHT(C1845,3) &amp; "-" &amp; RIGHT(D1845,5) &amp; "-" &amp; IFERROR(LEFT(#REF!, FIND(" ",#REF!)-1),#REF!) &amp; "-" &amp; _xlfn.XLOOKUP(L:L,DROPLIST!D:D,DROPLIST!E:E)</f>
        <v>#REF!</v>
      </c>
      <c r="R1845" s="88" t="str">
        <f>IF(N:N&lt;&gt;"APROVADO","N/A",IF(IFERROR(_xlfn.XLOOKUP(P:P,PROJETOS!A:A,PROJETOS!A:A),"INSERIR ID DE PROJETO")="INSERIR ID DE PROJETO","INSERIR ID DE PROJETO","PROJETO INSERIDO"))</f>
        <v>N/A</v>
      </c>
    </row>
    <row r="1846" spans="1:18" ht="20.100000000000001" customHeight="1" thickTop="1" thickBot="1" x14ac:dyDescent="0.3">
      <c r="A1846" s="109"/>
      <c r="B1846" s="84"/>
      <c r="C1846" s="84"/>
      <c r="D1846" s="115"/>
      <c r="E1846" s="132" cm="1">
        <f t="array" ref="E1846">_xlfn.XLOOKUP(D1846,Tabela2[[#All],[SAP Code]],Tabela2[[#All],[Supplier Name]])</f>
        <v>0</v>
      </c>
      <c r="F1846" s="85"/>
      <c r="G1846" s="120">
        <v>0</v>
      </c>
      <c r="H1846" s="86"/>
      <c r="I1846" s="86">
        <v>0</v>
      </c>
      <c r="J1846" s="87">
        <f t="shared" si="66"/>
        <v>0</v>
      </c>
      <c r="K1846" s="87">
        <f t="shared" si="67"/>
        <v>0</v>
      </c>
      <c r="L1846" s="85"/>
      <c r="M1846" s="85"/>
      <c r="N1846" s="85"/>
      <c r="O1846" s="109"/>
      <c r="P1846" s="88" t="str">
        <f>IF(D:D&gt;800000000,_xlfn.XLOOKUP(B:B,DROPLIST!G:G,DROPLIST!H:H)&amp;RIGHT(C1846,3)&amp;"-"&amp;RIGHT(D1846,5),_xlfn.XLOOKUP(B:B,DROPLIST!G:G,DROPLIST!H:H)&amp;RIGHT(C1846,3)&amp;"-"&amp;_xlfn.XLOOKUP(D:D,Tabela2[SAP Code],Tabela2[Coluna1]))</f>
        <v>-</v>
      </c>
      <c r="Q1846" s="88" t="e">
        <f>_xlfn.XLOOKUP(B:B,DROPLIST!G:G,DROPLIST!H:H) &amp; RIGHT(C1846,3) &amp; "-" &amp; RIGHT(D1846,5) &amp; "-" &amp; IFERROR(LEFT(#REF!, FIND(" ",#REF!)-1),#REF!) &amp; "-" &amp; _xlfn.XLOOKUP(L:L,DROPLIST!D:D,DROPLIST!E:E)</f>
        <v>#REF!</v>
      </c>
      <c r="R1846" s="88" t="str">
        <f>IF(N:N&lt;&gt;"APROVADO","N/A",IF(IFERROR(_xlfn.XLOOKUP(P:P,PROJETOS!A:A,PROJETOS!A:A),"INSERIR ID DE PROJETO")="INSERIR ID DE PROJETO","INSERIR ID DE PROJETO","PROJETO INSERIDO"))</f>
        <v>N/A</v>
      </c>
    </row>
    <row r="1847" spans="1:18" ht="20.100000000000001" customHeight="1" thickTop="1" thickBot="1" x14ac:dyDescent="0.3">
      <c r="A1847" s="109"/>
      <c r="B1847" s="84"/>
      <c r="C1847" s="84"/>
      <c r="D1847" s="115"/>
      <c r="E1847" s="132" cm="1">
        <f t="array" ref="E1847">_xlfn.XLOOKUP(D1847,Tabela2[[#All],[SAP Code]],Tabela2[[#All],[Supplier Name]])</f>
        <v>0</v>
      </c>
      <c r="F1847" s="85"/>
      <c r="G1847" s="120">
        <v>0</v>
      </c>
      <c r="H1847" s="86"/>
      <c r="I1847" s="86">
        <v>0</v>
      </c>
      <c r="J1847" s="87">
        <f t="shared" si="66"/>
        <v>0</v>
      </c>
      <c r="K1847" s="87">
        <f t="shared" si="67"/>
        <v>0</v>
      </c>
      <c r="L1847" s="85"/>
      <c r="M1847" s="85"/>
      <c r="N1847" s="85"/>
      <c r="O1847" s="109"/>
      <c r="P1847" s="88" t="str">
        <f>IF(D:D&gt;800000000,_xlfn.XLOOKUP(B:B,DROPLIST!G:G,DROPLIST!H:H)&amp;RIGHT(C1847,3)&amp;"-"&amp;RIGHT(D1847,5),_xlfn.XLOOKUP(B:B,DROPLIST!G:G,DROPLIST!H:H)&amp;RIGHT(C1847,3)&amp;"-"&amp;_xlfn.XLOOKUP(D:D,Tabela2[SAP Code],Tabela2[Coluna1]))</f>
        <v>-</v>
      </c>
      <c r="Q1847" s="88" t="e">
        <f>_xlfn.XLOOKUP(B:B,DROPLIST!G:G,DROPLIST!H:H) &amp; RIGHT(C1847,3) &amp; "-" &amp; RIGHT(D1847,5) &amp; "-" &amp; IFERROR(LEFT(#REF!, FIND(" ",#REF!)-1),#REF!) &amp; "-" &amp; _xlfn.XLOOKUP(L:L,DROPLIST!D:D,DROPLIST!E:E)</f>
        <v>#REF!</v>
      </c>
      <c r="R1847" s="88" t="str">
        <f>IF(N:N&lt;&gt;"APROVADO","N/A",IF(IFERROR(_xlfn.XLOOKUP(P:P,PROJETOS!A:A,PROJETOS!A:A),"INSERIR ID DE PROJETO")="INSERIR ID DE PROJETO","INSERIR ID DE PROJETO","PROJETO INSERIDO"))</f>
        <v>N/A</v>
      </c>
    </row>
    <row r="1848" spans="1:18" ht="20.100000000000001" customHeight="1" thickTop="1" thickBot="1" x14ac:dyDescent="0.3">
      <c r="A1848" s="109"/>
      <c r="B1848" s="84"/>
      <c r="C1848" s="84"/>
      <c r="D1848" s="115"/>
      <c r="E1848" s="132" cm="1">
        <f t="array" ref="E1848">_xlfn.XLOOKUP(D1848,Tabela2[[#All],[SAP Code]],Tabela2[[#All],[Supplier Name]])</f>
        <v>0</v>
      </c>
      <c r="F1848" s="85"/>
      <c r="G1848" s="120">
        <v>0</v>
      </c>
      <c r="H1848" s="86"/>
      <c r="I1848" s="86">
        <v>0</v>
      </c>
      <c r="J1848" s="87">
        <f t="shared" si="66"/>
        <v>0</v>
      </c>
      <c r="K1848" s="87">
        <f t="shared" si="67"/>
        <v>0</v>
      </c>
      <c r="L1848" s="85"/>
      <c r="M1848" s="85"/>
      <c r="N1848" s="85"/>
      <c r="O1848" s="109"/>
      <c r="P1848" s="88" t="str">
        <f>IF(D:D&gt;800000000,_xlfn.XLOOKUP(B:B,DROPLIST!G:G,DROPLIST!H:H)&amp;RIGHT(C1848,3)&amp;"-"&amp;RIGHT(D1848,5),_xlfn.XLOOKUP(B:B,DROPLIST!G:G,DROPLIST!H:H)&amp;RIGHT(C1848,3)&amp;"-"&amp;_xlfn.XLOOKUP(D:D,Tabela2[SAP Code],Tabela2[Coluna1]))</f>
        <v>-</v>
      </c>
      <c r="Q1848" s="88" t="e">
        <f>_xlfn.XLOOKUP(B:B,DROPLIST!G:G,DROPLIST!H:H) &amp; RIGHT(C1848,3) &amp; "-" &amp; RIGHT(D1848,5) &amp; "-" &amp; IFERROR(LEFT(#REF!, FIND(" ",#REF!)-1),#REF!) &amp; "-" &amp; _xlfn.XLOOKUP(L:L,DROPLIST!D:D,DROPLIST!E:E)</f>
        <v>#REF!</v>
      </c>
      <c r="R1848" s="88" t="str">
        <f>IF(N:N&lt;&gt;"APROVADO","N/A",IF(IFERROR(_xlfn.XLOOKUP(P:P,PROJETOS!A:A,PROJETOS!A:A),"INSERIR ID DE PROJETO")="INSERIR ID DE PROJETO","INSERIR ID DE PROJETO","PROJETO INSERIDO"))</f>
        <v>N/A</v>
      </c>
    </row>
    <row r="1849" spans="1:18" ht="20.100000000000001" customHeight="1" thickTop="1" thickBot="1" x14ac:dyDescent="0.3">
      <c r="A1849" s="109"/>
      <c r="B1849" s="84"/>
      <c r="C1849" s="84"/>
      <c r="D1849" s="115"/>
      <c r="E1849" s="132" cm="1">
        <f t="array" ref="E1849">_xlfn.XLOOKUP(D1849,Tabela2[[#All],[SAP Code]],Tabela2[[#All],[Supplier Name]])</f>
        <v>0</v>
      </c>
      <c r="F1849" s="85"/>
      <c r="G1849" s="120">
        <v>0</v>
      </c>
      <c r="H1849" s="86"/>
      <c r="I1849" s="86">
        <v>0</v>
      </c>
      <c r="J1849" s="87">
        <f t="shared" si="66"/>
        <v>0</v>
      </c>
      <c r="K1849" s="87">
        <f t="shared" si="67"/>
        <v>0</v>
      </c>
      <c r="L1849" s="85"/>
      <c r="M1849" s="85"/>
      <c r="N1849" s="85"/>
      <c r="O1849" s="109"/>
      <c r="P1849" s="88" t="str">
        <f>IF(D:D&gt;800000000,_xlfn.XLOOKUP(B:B,DROPLIST!G:G,DROPLIST!H:H)&amp;RIGHT(C1849,3)&amp;"-"&amp;RIGHT(D1849,5),_xlfn.XLOOKUP(B:B,DROPLIST!G:G,DROPLIST!H:H)&amp;RIGHT(C1849,3)&amp;"-"&amp;_xlfn.XLOOKUP(D:D,Tabela2[SAP Code],Tabela2[Coluna1]))</f>
        <v>-</v>
      </c>
      <c r="Q1849" s="88" t="e">
        <f>_xlfn.XLOOKUP(B:B,DROPLIST!G:G,DROPLIST!H:H) &amp; RIGHT(C1849,3) &amp; "-" &amp; RIGHT(D1849,5) &amp; "-" &amp; IFERROR(LEFT(#REF!, FIND(" ",#REF!)-1),#REF!) &amp; "-" &amp; _xlfn.XLOOKUP(L:L,DROPLIST!D:D,DROPLIST!E:E)</f>
        <v>#REF!</v>
      </c>
      <c r="R1849" s="88" t="str">
        <f>IF(N:N&lt;&gt;"APROVADO","N/A",IF(IFERROR(_xlfn.XLOOKUP(P:P,PROJETOS!A:A,PROJETOS!A:A),"INSERIR ID DE PROJETO")="INSERIR ID DE PROJETO","INSERIR ID DE PROJETO","PROJETO INSERIDO"))</f>
        <v>N/A</v>
      </c>
    </row>
    <row r="1850" spans="1:18" ht="20.100000000000001" customHeight="1" thickTop="1" thickBot="1" x14ac:dyDescent="0.3">
      <c r="A1850" s="109"/>
      <c r="B1850" s="84"/>
      <c r="C1850" s="84"/>
      <c r="D1850" s="115"/>
      <c r="E1850" s="132" cm="1">
        <f t="array" ref="E1850">_xlfn.XLOOKUP(D1850,Tabela2[[#All],[SAP Code]],Tabela2[[#All],[Supplier Name]])</f>
        <v>0</v>
      </c>
      <c r="F1850" s="85"/>
      <c r="G1850" s="120">
        <v>0</v>
      </c>
      <c r="H1850" s="86"/>
      <c r="I1850" s="86">
        <v>0</v>
      </c>
      <c r="J1850" s="87">
        <f t="shared" si="66"/>
        <v>0</v>
      </c>
      <c r="K1850" s="87">
        <f t="shared" si="67"/>
        <v>0</v>
      </c>
      <c r="L1850" s="85"/>
      <c r="M1850" s="85"/>
      <c r="N1850" s="85"/>
      <c r="O1850" s="109"/>
      <c r="P1850" s="88" t="str">
        <f>IF(D:D&gt;800000000,_xlfn.XLOOKUP(B:B,DROPLIST!G:G,DROPLIST!H:H)&amp;RIGHT(C1850,3)&amp;"-"&amp;RIGHT(D1850,5),_xlfn.XLOOKUP(B:B,DROPLIST!G:G,DROPLIST!H:H)&amp;RIGHT(C1850,3)&amp;"-"&amp;_xlfn.XLOOKUP(D:D,Tabela2[SAP Code],Tabela2[Coluna1]))</f>
        <v>-</v>
      </c>
      <c r="Q1850" s="88" t="e">
        <f>_xlfn.XLOOKUP(B:B,DROPLIST!G:G,DROPLIST!H:H) &amp; RIGHT(C1850,3) &amp; "-" &amp; RIGHT(D1850,5) &amp; "-" &amp; IFERROR(LEFT(#REF!, FIND(" ",#REF!)-1),#REF!) &amp; "-" &amp; _xlfn.XLOOKUP(L:L,DROPLIST!D:D,DROPLIST!E:E)</f>
        <v>#REF!</v>
      </c>
      <c r="R1850" s="88" t="str">
        <f>IF(N:N&lt;&gt;"APROVADO","N/A",IF(IFERROR(_xlfn.XLOOKUP(P:P,PROJETOS!A:A,PROJETOS!A:A),"INSERIR ID DE PROJETO")="INSERIR ID DE PROJETO","INSERIR ID DE PROJETO","PROJETO INSERIDO"))</f>
        <v>N/A</v>
      </c>
    </row>
    <row r="1851" spans="1:18" ht="20.100000000000001" customHeight="1" thickTop="1" thickBot="1" x14ac:dyDescent="0.3">
      <c r="A1851" s="109"/>
      <c r="B1851" s="84"/>
      <c r="C1851" s="84"/>
      <c r="D1851" s="115"/>
      <c r="E1851" s="132" cm="1">
        <f t="array" ref="E1851">_xlfn.XLOOKUP(D1851,Tabela2[[#All],[SAP Code]],Tabela2[[#All],[Supplier Name]])</f>
        <v>0</v>
      </c>
      <c r="F1851" s="85"/>
      <c r="G1851" s="120">
        <v>0</v>
      </c>
      <c r="H1851" s="86"/>
      <c r="I1851" s="86">
        <v>0</v>
      </c>
      <c r="J1851" s="87">
        <f t="shared" si="66"/>
        <v>0</v>
      </c>
      <c r="K1851" s="87">
        <f t="shared" si="67"/>
        <v>0</v>
      </c>
      <c r="L1851" s="85"/>
      <c r="M1851" s="85"/>
      <c r="N1851" s="85"/>
      <c r="O1851" s="109"/>
      <c r="P1851" s="88" t="str">
        <f>IF(D:D&gt;800000000,_xlfn.XLOOKUP(B:B,DROPLIST!G:G,DROPLIST!H:H)&amp;RIGHT(C1851,3)&amp;"-"&amp;RIGHT(D1851,5),_xlfn.XLOOKUP(B:B,DROPLIST!G:G,DROPLIST!H:H)&amp;RIGHT(C1851,3)&amp;"-"&amp;_xlfn.XLOOKUP(D:D,Tabela2[SAP Code],Tabela2[Coluna1]))</f>
        <v>-</v>
      </c>
      <c r="Q1851" s="88" t="e">
        <f>_xlfn.XLOOKUP(B:B,DROPLIST!G:G,DROPLIST!H:H) &amp; RIGHT(C1851,3) &amp; "-" &amp; RIGHT(D1851,5) &amp; "-" &amp; IFERROR(LEFT(#REF!, FIND(" ",#REF!)-1),#REF!) &amp; "-" &amp; _xlfn.XLOOKUP(L:L,DROPLIST!D:D,DROPLIST!E:E)</f>
        <v>#REF!</v>
      </c>
      <c r="R1851" s="88" t="str">
        <f>IF(N:N&lt;&gt;"APROVADO","N/A",IF(IFERROR(_xlfn.XLOOKUP(P:P,PROJETOS!A:A,PROJETOS!A:A),"INSERIR ID DE PROJETO")="INSERIR ID DE PROJETO","INSERIR ID DE PROJETO","PROJETO INSERIDO"))</f>
        <v>N/A</v>
      </c>
    </row>
    <row r="1852" spans="1:18" ht="20.100000000000001" customHeight="1" thickTop="1" thickBot="1" x14ac:dyDescent="0.3">
      <c r="A1852" s="109"/>
      <c r="B1852" s="84"/>
      <c r="C1852" s="84"/>
      <c r="D1852" s="115"/>
      <c r="E1852" s="132" cm="1">
        <f t="array" ref="E1852">_xlfn.XLOOKUP(D1852,Tabela2[[#All],[SAP Code]],Tabela2[[#All],[Supplier Name]])</f>
        <v>0</v>
      </c>
      <c r="F1852" s="85"/>
      <c r="G1852" s="120">
        <v>0</v>
      </c>
      <c r="H1852" s="86"/>
      <c r="I1852" s="86">
        <v>0</v>
      </c>
      <c r="J1852" s="87">
        <f t="shared" ref="J1852:J1915" si="68">H1852-I1852</f>
        <v>0</v>
      </c>
      <c r="K1852" s="87">
        <f t="shared" si="67"/>
        <v>0</v>
      </c>
      <c r="L1852" s="85"/>
      <c r="M1852" s="85"/>
      <c r="N1852" s="85"/>
      <c r="O1852" s="109"/>
      <c r="P1852" s="88" t="str">
        <f>IF(D:D&gt;800000000,_xlfn.XLOOKUP(B:B,DROPLIST!G:G,DROPLIST!H:H)&amp;RIGHT(C1852,3)&amp;"-"&amp;RIGHT(D1852,5),_xlfn.XLOOKUP(B:B,DROPLIST!G:G,DROPLIST!H:H)&amp;RIGHT(C1852,3)&amp;"-"&amp;_xlfn.XLOOKUP(D:D,Tabela2[SAP Code],Tabela2[Coluna1]))</f>
        <v>-</v>
      </c>
      <c r="Q1852" s="88" t="e">
        <f>_xlfn.XLOOKUP(B:B,DROPLIST!G:G,DROPLIST!H:H) &amp; RIGHT(C1852,3) &amp; "-" &amp; RIGHT(D1852,5) &amp; "-" &amp; IFERROR(LEFT(#REF!, FIND(" ",#REF!)-1),#REF!) &amp; "-" &amp; _xlfn.XLOOKUP(L:L,DROPLIST!D:D,DROPLIST!E:E)</f>
        <v>#REF!</v>
      </c>
      <c r="R1852" s="88" t="str">
        <f>IF(N:N&lt;&gt;"APROVADO","N/A",IF(IFERROR(_xlfn.XLOOKUP(P:P,PROJETOS!A:A,PROJETOS!A:A),"INSERIR ID DE PROJETO")="INSERIR ID DE PROJETO","INSERIR ID DE PROJETO","PROJETO INSERIDO"))</f>
        <v>N/A</v>
      </c>
    </row>
    <row r="1853" spans="1:18" ht="20.100000000000001" customHeight="1" thickTop="1" thickBot="1" x14ac:dyDescent="0.3">
      <c r="A1853" s="109"/>
      <c r="B1853" s="84"/>
      <c r="C1853" s="84"/>
      <c r="D1853" s="115"/>
      <c r="E1853" s="132" cm="1">
        <f t="array" ref="E1853">_xlfn.XLOOKUP(D1853,Tabela2[[#All],[SAP Code]],Tabela2[[#All],[Supplier Name]])</f>
        <v>0</v>
      </c>
      <c r="F1853" s="85"/>
      <c r="G1853" s="120">
        <v>0</v>
      </c>
      <c r="H1853" s="86"/>
      <c r="I1853" s="86">
        <v>0</v>
      </c>
      <c r="J1853" s="87">
        <f t="shared" si="68"/>
        <v>0</v>
      </c>
      <c r="K1853" s="87">
        <f t="shared" si="67"/>
        <v>0</v>
      </c>
      <c r="L1853" s="85"/>
      <c r="M1853" s="85"/>
      <c r="N1853" s="85"/>
      <c r="O1853" s="109"/>
      <c r="P1853" s="88" t="str">
        <f>IF(D:D&gt;800000000,_xlfn.XLOOKUP(B:B,DROPLIST!G:G,DROPLIST!H:H)&amp;RIGHT(C1853,3)&amp;"-"&amp;RIGHT(D1853,5),_xlfn.XLOOKUP(B:B,DROPLIST!G:G,DROPLIST!H:H)&amp;RIGHT(C1853,3)&amp;"-"&amp;_xlfn.XLOOKUP(D:D,Tabela2[SAP Code],Tabela2[Coluna1]))</f>
        <v>-</v>
      </c>
      <c r="Q1853" s="88" t="e">
        <f>_xlfn.XLOOKUP(B:B,DROPLIST!G:G,DROPLIST!H:H) &amp; RIGHT(C1853,3) &amp; "-" &amp; RIGHT(D1853,5) &amp; "-" &amp; IFERROR(LEFT(#REF!, FIND(" ",#REF!)-1),#REF!) &amp; "-" &amp; _xlfn.XLOOKUP(L:L,DROPLIST!D:D,DROPLIST!E:E)</f>
        <v>#REF!</v>
      </c>
      <c r="R1853" s="88" t="str">
        <f>IF(N:N&lt;&gt;"APROVADO","N/A",IF(IFERROR(_xlfn.XLOOKUP(P:P,PROJETOS!A:A,PROJETOS!A:A),"INSERIR ID DE PROJETO")="INSERIR ID DE PROJETO","INSERIR ID DE PROJETO","PROJETO INSERIDO"))</f>
        <v>N/A</v>
      </c>
    </row>
    <row r="1854" spans="1:18" ht="20.100000000000001" customHeight="1" thickTop="1" thickBot="1" x14ac:dyDescent="0.3">
      <c r="A1854" s="109"/>
      <c r="B1854" s="84"/>
      <c r="C1854" s="84"/>
      <c r="D1854" s="115"/>
      <c r="E1854" s="132" cm="1">
        <f t="array" ref="E1854">_xlfn.XLOOKUP(D1854,Tabela2[[#All],[SAP Code]],Tabela2[[#All],[Supplier Name]])</f>
        <v>0</v>
      </c>
      <c r="F1854" s="85"/>
      <c r="G1854" s="120">
        <v>0</v>
      </c>
      <c r="H1854" s="86"/>
      <c r="I1854" s="86">
        <v>0</v>
      </c>
      <c r="J1854" s="87">
        <f t="shared" si="68"/>
        <v>0</v>
      </c>
      <c r="K1854" s="87">
        <f t="shared" si="67"/>
        <v>0</v>
      </c>
      <c r="L1854" s="85"/>
      <c r="M1854" s="85"/>
      <c r="N1854" s="85"/>
      <c r="O1854" s="109"/>
      <c r="P1854" s="88" t="str">
        <f>IF(D:D&gt;800000000,_xlfn.XLOOKUP(B:B,DROPLIST!G:G,DROPLIST!H:H)&amp;RIGHT(C1854,3)&amp;"-"&amp;RIGHT(D1854,5),_xlfn.XLOOKUP(B:B,DROPLIST!G:G,DROPLIST!H:H)&amp;RIGHT(C1854,3)&amp;"-"&amp;_xlfn.XLOOKUP(D:D,Tabela2[SAP Code],Tabela2[Coluna1]))</f>
        <v>-</v>
      </c>
      <c r="Q1854" s="88" t="e">
        <f>_xlfn.XLOOKUP(B:B,DROPLIST!G:G,DROPLIST!H:H) &amp; RIGHT(C1854,3) &amp; "-" &amp; RIGHT(D1854,5) &amp; "-" &amp; IFERROR(LEFT(#REF!, FIND(" ",#REF!)-1),#REF!) &amp; "-" &amp; _xlfn.XLOOKUP(L:L,DROPLIST!D:D,DROPLIST!E:E)</f>
        <v>#REF!</v>
      </c>
      <c r="R1854" s="88" t="str">
        <f>IF(N:N&lt;&gt;"APROVADO","N/A",IF(IFERROR(_xlfn.XLOOKUP(P:P,PROJETOS!A:A,PROJETOS!A:A),"INSERIR ID DE PROJETO")="INSERIR ID DE PROJETO","INSERIR ID DE PROJETO","PROJETO INSERIDO"))</f>
        <v>N/A</v>
      </c>
    </row>
    <row r="1855" spans="1:18" ht="20.100000000000001" customHeight="1" thickTop="1" thickBot="1" x14ac:dyDescent="0.3">
      <c r="A1855" s="109"/>
      <c r="B1855" s="84"/>
      <c r="C1855" s="84"/>
      <c r="D1855" s="115"/>
      <c r="E1855" s="132" cm="1">
        <f t="array" ref="E1855">_xlfn.XLOOKUP(D1855,Tabela2[[#All],[SAP Code]],Tabela2[[#All],[Supplier Name]])</f>
        <v>0</v>
      </c>
      <c r="F1855" s="85"/>
      <c r="G1855" s="120">
        <v>0</v>
      </c>
      <c r="H1855" s="86"/>
      <c r="I1855" s="86">
        <v>0</v>
      </c>
      <c r="J1855" s="87">
        <f t="shared" si="68"/>
        <v>0</v>
      </c>
      <c r="K1855" s="87">
        <f t="shared" si="67"/>
        <v>0</v>
      </c>
      <c r="L1855" s="85"/>
      <c r="M1855" s="85"/>
      <c r="N1855" s="85"/>
      <c r="O1855" s="109"/>
      <c r="P1855" s="88" t="str">
        <f>IF(D:D&gt;800000000,_xlfn.XLOOKUP(B:B,DROPLIST!G:G,DROPLIST!H:H)&amp;RIGHT(C1855,3)&amp;"-"&amp;RIGHT(D1855,5),_xlfn.XLOOKUP(B:B,DROPLIST!G:G,DROPLIST!H:H)&amp;RIGHT(C1855,3)&amp;"-"&amp;_xlfn.XLOOKUP(D:D,Tabela2[SAP Code],Tabela2[Coluna1]))</f>
        <v>-</v>
      </c>
      <c r="Q1855" s="88" t="e">
        <f>_xlfn.XLOOKUP(B:B,DROPLIST!G:G,DROPLIST!H:H) &amp; RIGHT(C1855,3) &amp; "-" &amp; RIGHT(D1855,5) &amp; "-" &amp; IFERROR(LEFT(#REF!, FIND(" ",#REF!)-1),#REF!) &amp; "-" &amp; _xlfn.XLOOKUP(L:L,DROPLIST!D:D,DROPLIST!E:E)</f>
        <v>#REF!</v>
      </c>
      <c r="R1855" s="88" t="str">
        <f>IF(N:N&lt;&gt;"APROVADO","N/A",IF(IFERROR(_xlfn.XLOOKUP(P:P,PROJETOS!A:A,PROJETOS!A:A),"INSERIR ID DE PROJETO")="INSERIR ID DE PROJETO","INSERIR ID DE PROJETO","PROJETO INSERIDO"))</f>
        <v>N/A</v>
      </c>
    </row>
    <row r="1856" spans="1:18" ht="20.100000000000001" customHeight="1" thickTop="1" thickBot="1" x14ac:dyDescent="0.3">
      <c r="A1856" s="109"/>
      <c r="B1856" s="84"/>
      <c r="C1856" s="84"/>
      <c r="D1856" s="115"/>
      <c r="E1856" s="132" cm="1">
        <f t="array" ref="E1856">_xlfn.XLOOKUP(D1856,Tabela2[[#All],[SAP Code]],Tabela2[[#All],[Supplier Name]])</f>
        <v>0</v>
      </c>
      <c r="F1856" s="85"/>
      <c r="G1856" s="120">
        <v>0</v>
      </c>
      <c r="H1856" s="86"/>
      <c r="I1856" s="86">
        <v>0</v>
      </c>
      <c r="J1856" s="87">
        <f t="shared" si="68"/>
        <v>0</v>
      </c>
      <c r="K1856" s="87">
        <f t="shared" si="67"/>
        <v>0</v>
      </c>
      <c r="L1856" s="85"/>
      <c r="M1856" s="85"/>
      <c r="N1856" s="85"/>
      <c r="O1856" s="109"/>
      <c r="P1856" s="88" t="str">
        <f>IF(D:D&gt;800000000,_xlfn.XLOOKUP(B:B,DROPLIST!G:G,DROPLIST!H:H)&amp;RIGHT(C1856,3)&amp;"-"&amp;RIGHT(D1856,5),_xlfn.XLOOKUP(B:B,DROPLIST!G:G,DROPLIST!H:H)&amp;RIGHT(C1856,3)&amp;"-"&amp;_xlfn.XLOOKUP(D:D,Tabela2[SAP Code],Tabela2[Coluna1]))</f>
        <v>-</v>
      </c>
      <c r="Q1856" s="88" t="e">
        <f>_xlfn.XLOOKUP(B:B,DROPLIST!G:G,DROPLIST!H:H) &amp; RIGHT(C1856,3) &amp; "-" &amp; RIGHT(D1856,5) &amp; "-" &amp; IFERROR(LEFT(#REF!, FIND(" ",#REF!)-1),#REF!) &amp; "-" &amp; _xlfn.XLOOKUP(L:L,DROPLIST!D:D,DROPLIST!E:E)</f>
        <v>#REF!</v>
      </c>
      <c r="R1856" s="88" t="str">
        <f>IF(N:N&lt;&gt;"APROVADO","N/A",IF(IFERROR(_xlfn.XLOOKUP(P:P,PROJETOS!A:A,PROJETOS!A:A),"INSERIR ID DE PROJETO")="INSERIR ID DE PROJETO","INSERIR ID DE PROJETO","PROJETO INSERIDO"))</f>
        <v>N/A</v>
      </c>
    </row>
    <row r="1857" spans="1:18" ht="20.100000000000001" customHeight="1" thickTop="1" thickBot="1" x14ac:dyDescent="0.3">
      <c r="A1857" s="109"/>
      <c r="B1857" s="84"/>
      <c r="C1857" s="84"/>
      <c r="D1857" s="115"/>
      <c r="E1857" s="132" cm="1">
        <f t="array" ref="E1857">_xlfn.XLOOKUP(D1857,Tabela2[[#All],[SAP Code]],Tabela2[[#All],[Supplier Name]])</f>
        <v>0</v>
      </c>
      <c r="F1857" s="85"/>
      <c r="G1857" s="120">
        <v>0</v>
      </c>
      <c r="H1857" s="86"/>
      <c r="I1857" s="86">
        <v>0</v>
      </c>
      <c r="J1857" s="87">
        <f t="shared" si="68"/>
        <v>0</v>
      </c>
      <c r="K1857" s="87">
        <f t="shared" si="67"/>
        <v>0</v>
      </c>
      <c r="L1857" s="85"/>
      <c r="M1857" s="85"/>
      <c r="N1857" s="85"/>
      <c r="O1857" s="109"/>
      <c r="P1857" s="88" t="str">
        <f>IF(D:D&gt;800000000,_xlfn.XLOOKUP(B:B,DROPLIST!G:G,DROPLIST!H:H)&amp;RIGHT(C1857,3)&amp;"-"&amp;RIGHT(D1857,5),_xlfn.XLOOKUP(B:B,DROPLIST!G:G,DROPLIST!H:H)&amp;RIGHT(C1857,3)&amp;"-"&amp;_xlfn.XLOOKUP(D:D,Tabela2[SAP Code],Tabela2[Coluna1]))</f>
        <v>-</v>
      </c>
      <c r="Q1857" s="88" t="e">
        <f>_xlfn.XLOOKUP(B:B,DROPLIST!G:G,DROPLIST!H:H) &amp; RIGHT(C1857,3) &amp; "-" &amp; RIGHT(D1857,5) &amp; "-" &amp; IFERROR(LEFT(#REF!, FIND(" ",#REF!)-1),#REF!) &amp; "-" &amp; _xlfn.XLOOKUP(L:L,DROPLIST!D:D,DROPLIST!E:E)</f>
        <v>#REF!</v>
      </c>
      <c r="R1857" s="88" t="str">
        <f>IF(N:N&lt;&gt;"APROVADO","N/A",IF(IFERROR(_xlfn.XLOOKUP(P:P,PROJETOS!A:A,PROJETOS!A:A),"INSERIR ID DE PROJETO")="INSERIR ID DE PROJETO","INSERIR ID DE PROJETO","PROJETO INSERIDO"))</f>
        <v>N/A</v>
      </c>
    </row>
    <row r="1858" spans="1:18" ht="20.100000000000001" customHeight="1" thickTop="1" thickBot="1" x14ac:dyDescent="0.3">
      <c r="A1858" s="109"/>
      <c r="B1858" s="84"/>
      <c r="C1858" s="84"/>
      <c r="D1858" s="115"/>
      <c r="E1858" s="132" cm="1">
        <f t="array" ref="E1858">_xlfn.XLOOKUP(D1858,Tabela2[[#All],[SAP Code]],Tabela2[[#All],[Supplier Name]])</f>
        <v>0</v>
      </c>
      <c r="F1858" s="85"/>
      <c r="G1858" s="120">
        <v>0</v>
      </c>
      <c r="H1858" s="86"/>
      <c r="I1858" s="86">
        <v>0</v>
      </c>
      <c r="J1858" s="87">
        <f t="shared" si="68"/>
        <v>0</v>
      </c>
      <c r="K1858" s="87">
        <f t="shared" si="67"/>
        <v>0</v>
      </c>
      <c r="L1858" s="85"/>
      <c r="M1858" s="85"/>
      <c r="N1858" s="85"/>
      <c r="O1858" s="109"/>
      <c r="P1858" s="88" t="str">
        <f>IF(D:D&gt;800000000,_xlfn.XLOOKUP(B:B,DROPLIST!G:G,DROPLIST!H:H)&amp;RIGHT(C1858,3)&amp;"-"&amp;RIGHT(D1858,5),_xlfn.XLOOKUP(B:B,DROPLIST!G:G,DROPLIST!H:H)&amp;RIGHT(C1858,3)&amp;"-"&amp;_xlfn.XLOOKUP(D:D,Tabela2[SAP Code],Tabela2[Coluna1]))</f>
        <v>-</v>
      </c>
      <c r="Q1858" s="88" t="e">
        <f>_xlfn.XLOOKUP(B:B,DROPLIST!G:G,DROPLIST!H:H) &amp; RIGHT(C1858,3) &amp; "-" &amp; RIGHT(D1858,5) &amp; "-" &amp; IFERROR(LEFT(#REF!, FIND(" ",#REF!)-1),#REF!) &amp; "-" &amp; _xlfn.XLOOKUP(L:L,DROPLIST!D:D,DROPLIST!E:E)</f>
        <v>#REF!</v>
      </c>
      <c r="R1858" s="88" t="str">
        <f>IF(N:N&lt;&gt;"APROVADO","N/A",IF(IFERROR(_xlfn.XLOOKUP(P:P,PROJETOS!A:A,PROJETOS!A:A),"INSERIR ID DE PROJETO")="INSERIR ID DE PROJETO","INSERIR ID DE PROJETO","PROJETO INSERIDO"))</f>
        <v>N/A</v>
      </c>
    </row>
    <row r="1859" spans="1:18" ht="20.100000000000001" customHeight="1" thickTop="1" thickBot="1" x14ac:dyDescent="0.3">
      <c r="A1859" s="109"/>
      <c r="B1859" s="84"/>
      <c r="C1859" s="84"/>
      <c r="D1859" s="115"/>
      <c r="E1859" s="132" cm="1">
        <f t="array" ref="E1859">_xlfn.XLOOKUP(D1859,Tabela2[[#All],[SAP Code]],Tabela2[[#All],[Supplier Name]])</f>
        <v>0</v>
      </c>
      <c r="F1859" s="85"/>
      <c r="G1859" s="120">
        <v>0</v>
      </c>
      <c r="H1859" s="86"/>
      <c r="I1859" s="86">
        <v>0</v>
      </c>
      <c r="J1859" s="87">
        <f t="shared" si="68"/>
        <v>0</v>
      </c>
      <c r="K1859" s="87">
        <f t="shared" si="67"/>
        <v>0</v>
      </c>
      <c r="L1859" s="85"/>
      <c r="M1859" s="85"/>
      <c r="N1859" s="85"/>
      <c r="O1859" s="109"/>
      <c r="P1859" s="88" t="str">
        <f>IF(D:D&gt;800000000,_xlfn.XLOOKUP(B:B,DROPLIST!G:G,DROPLIST!H:H)&amp;RIGHT(C1859,3)&amp;"-"&amp;RIGHT(D1859,5),_xlfn.XLOOKUP(B:B,DROPLIST!G:G,DROPLIST!H:H)&amp;RIGHT(C1859,3)&amp;"-"&amp;_xlfn.XLOOKUP(D:D,Tabela2[SAP Code],Tabela2[Coluna1]))</f>
        <v>-</v>
      </c>
      <c r="Q1859" s="88" t="e">
        <f>_xlfn.XLOOKUP(B:B,DROPLIST!G:G,DROPLIST!H:H) &amp; RIGHT(C1859,3) &amp; "-" &amp; RIGHT(D1859,5) &amp; "-" &amp; IFERROR(LEFT(#REF!, FIND(" ",#REF!)-1),#REF!) &amp; "-" &amp; _xlfn.XLOOKUP(L:L,DROPLIST!D:D,DROPLIST!E:E)</f>
        <v>#REF!</v>
      </c>
      <c r="R1859" s="88" t="str">
        <f>IF(N:N&lt;&gt;"APROVADO","N/A",IF(IFERROR(_xlfn.XLOOKUP(P:P,PROJETOS!A:A,PROJETOS!A:A),"INSERIR ID DE PROJETO")="INSERIR ID DE PROJETO","INSERIR ID DE PROJETO","PROJETO INSERIDO"))</f>
        <v>N/A</v>
      </c>
    </row>
    <row r="1860" spans="1:18" ht="20.100000000000001" customHeight="1" thickTop="1" thickBot="1" x14ac:dyDescent="0.3">
      <c r="A1860" s="109"/>
      <c r="B1860" s="84"/>
      <c r="C1860" s="84"/>
      <c r="D1860" s="115"/>
      <c r="E1860" s="132" cm="1">
        <f t="array" ref="E1860">_xlfn.XLOOKUP(D1860,Tabela2[[#All],[SAP Code]],Tabela2[[#All],[Supplier Name]])</f>
        <v>0</v>
      </c>
      <c r="F1860" s="85"/>
      <c r="G1860" s="120">
        <v>0</v>
      </c>
      <c r="H1860" s="86"/>
      <c r="I1860" s="86">
        <v>0</v>
      </c>
      <c r="J1860" s="87">
        <f t="shared" si="68"/>
        <v>0</v>
      </c>
      <c r="K1860" s="87">
        <f t="shared" si="67"/>
        <v>0</v>
      </c>
      <c r="L1860" s="85"/>
      <c r="M1860" s="85"/>
      <c r="N1860" s="85"/>
      <c r="O1860" s="109"/>
      <c r="P1860" s="88" t="str">
        <f>IF(D:D&gt;800000000,_xlfn.XLOOKUP(B:B,DROPLIST!G:G,DROPLIST!H:H)&amp;RIGHT(C1860,3)&amp;"-"&amp;RIGHT(D1860,5),_xlfn.XLOOKUP(B:B,DROPLIST!G:G,DROPLIST!H:H)&amp;RIGHT(C1860,3)&amp;"-"&amp;_xlfn.XLOOKUP(D:D,Tabela2[SAP Code],Tabela2[Coluna1]))</f>
        <v>-</v>
      </c>
      <c r="Q1860" s="88" t="e">
        <f>_xlfn.XLOOKUP(B:B,DROPLIST!G:G,DROPLIST!H:H) &amp; RIGHT(C1860,3) &amp; "-" &amp; RIGHT(D1860,5) &amp; "-" &amp; IFERROR(LEFT(#REF!, FIND(" ",#REF!)-1),#REF!) &amp; "-" &amp; _xlfn.XLOOKUP(L:L,DROPLIST!D:D,DROPLIST!E:E)</f>
        <v>#REF!</v>
      </c>
      <c r="R1860" s="88" t="str">
        <f>IF(N:N&lt;&gt;"APROVADO","N/A",IF(IFERROR(_xlfn.XLOOKUP(P:P,PROJETOS!A:A,PROJETOS!A:A),"INSERIR ID DE PROJETO")="INSERIR ID DE PROJETO","INSERIR ID DE PROJETO","PROJETO INSERIDO"))</f>
        <v>N/A</v>
      </c>
    </row>
    <row r="1861" spans="1:18" ht="20.100000000000001" customHeight="1" thickTop="1" thickBot="1" x14ac:dyDescent="0.3">
      <c r="A1861" s="109"/>
      <c r="B1861" s="84"/>
      <c r="C1861" s="84"/>
      <c r="D1861" s="115"/>
      <c r="E1861" s="132" cm="1">
        <f t="array" ref="E1861">_xlfn.XLOOKUP(D1861,Tabela2[[#All],[SAP Code]],Tabela2[[#All],[Supplier Name]])</f>
        <v>0</v>
      </c>
      <c r="F1861" s="85"/>
      <c r="G1861" s="120">
        <v>0</v>
      </c>
      <c r="H1861" s="86"/>
      <c r="I1861" s="86">
        <v>0</v>
      </c>
      <c r="J1861" s="87">
        <f t="shared" si="68"/>
        <v>0</v>
      </c>
      <c r="K1861" s="87">
        <f t="shared" si="67"/>
        <v>0</v>
      </c>
      <c r="L1861" s="85"/>
      <c r="M1861" s="85"/>
      <c r="N1861" s="85"/>
      <c r="O1861" s="109"/>
      <c r="P1861" s="88" t="str">
        <f>IF(D:D&gt;800000000,_xlfn.XLOOKUP(B:B,DROPLIST!G:G,DROPLIST!H:H)&amp;RIGHT(C1861,3)&amp;"-"&amp;RIGHT(D1861,5),_xlfn.XLOOKUP(B:B,DROPLIST!G:G,DROPLIST!H:H)&amp;RIGHT(C1861,3)&amp;"-"&amp;_xlfn.XLOOKUP(D:D,Tabela2[SAP Code],Tabela2[Coluna1]))</f>
        <v>-</v>
      </c>
      <c r="Q1861" s="88" t="e">
        <f>_xlfn.XLOOKUP(B:B,DROPLIST!G:G,DROPLIST!H:H) &amp; RIGHT(C1861,3) &amp; "-" &amp; RIGHT(D1861,5) &amp; "-" &amp; IFERROR(LEFT(#REF!, FIND(" ",#REF!)-1),#REF!) &amp; "-" &amp; _xlfn.XLOOKUP(L:L,DROPLIST!D:D,DROPLIST!E:E)</f>
        <v>#REF!</v>
      </c>
      <c r="R1861" s="88" t="str">
        <f>IF(N:N&lt;&gt;"APROVADO","N/A",IF(IFERROR(_xlfn.XLOOKUP(P:P,PROJETOS!A:A,PROJETOS!A:A),"INSERIR ID DE PROJETO")="INSERIR ID DE PROJETO","INSERIR ID DE PROJETO","PROJETO INSERIDO"))</f>
        <v>N/A</v>
      </c>
    </row>
    <row r="1862" spans="1:18" ht="20.100000000000001" customHeight="1" thickTop="1" thickBot="1" x14ac:dyDescent="0.3">
      <c r="A1862" s="109"/>
      <c r="B1862" s="84"/>
      <c r="C1862" s="84"/>
      <c r="D1862" s="115"/>
      <c r="E1862" s="132" cm="1">
        <f t="array" ref="E1862">_xlfn.XLOOKUP(D1862,Tabela2[[#All],[SAP Code]],Tabela2[[#All],[Supplier Name]])</f>
        <v>0</v>
      </c>
      <c r="F1862" s="85"/>
      <c r="G1862" s="120">
        <v>0</v>
      </c>
      <c r="H1862" s="86"/>
      <c r="I1862" s="86">
        <v>0</v>
      </c>
      <c r="J1862" s="87">
        <f t="shared" si="68"/>
        <v>0</v>
      </c>
      <c r="K1862" s="87">
        <f t="shared" si="67"/>
        <v>0</v>
      </c>
      <c r="L1862" s="85"/>
      <c r="M1862" s="85"/>
      <c r="N1862" s="85"/>
      <c r="O1862" s="109"/>
      <c r="P1862" s="88" t="str">
        <f>IF(D:D&gt;800000000,_xlfn.XLOOKUP(B:B,DROPLIST!G:G,DROPLIST!H:H)&amp;RIGHT(C1862,3)&amp;"-"&amp;RIGHT(D1862,5),_xlfn.XLOOKUP(B:B,DROPLIST!G:G,DROPLIST!H:H)&amp;RIGHT(C1862,3)&amp;"-"&amp;_xlfn.XLOOKUP(D:D,Tabela2[SAP Code],Tabela2[Coluna1]))</f>
        <v>-</v>
      </c>
      <c r="Q1862" s="88" t="e">
        <f>_xlfn.XLOOKUP(B:B,DROPLIST!G:G,DROPLIST!H:H) &amp; RIGHT(C1862,3) &amp; "-" &amp; RIGHT(D1862,5) &amp; "-" &amp; IFERROR(LEFT(#REF!, FIND(" ",#REF!)-1),#REF!) &amp; "-" &amp; _xlfn.XLOOKUP(L:L,DROPLIST!D:D,DROPLIST!E:E)</f>
        <v>#REF!</v>
      </c>
      <c r="R1862" s="88" t="str">
        <f>IF(N:N&lt;&gt;"APROVADO","N/A",IF(IFERROR(_xlfn.XLOOKUP(P:P,PROJETOS!A:A,PROJETOS!A:A),"INSERIR ID DE PROJETO")="INSERIR ID DE PROJETO","INSERIR ID DE PROJETO","PROJETO INSERIDO"))</f>
        <v>N/A</v>
      </c>
    </row>
    <row r="1863" spans="1:18" ht="20.100000000000001" customHeight="1" thickTop="1" thickBot="1" x14ac:dyDescent="0.3">
      <c r="A1863" s="109"/>
      <c r="B1863" s="84"/>
      <c r="C1863" s="84"/>
      <c r="D1863" s="115"/>
      <c r="E1863" s="132" cm="1">
        <f t="array" ref="E1863">_xlfn.XLOOKUP(D1863,Tabela2[[#All],[SAP Code]],Tabela2[[#All],[Supplier Name]])</f>
        <v>0</v>
      </c>
      <c r="F1863" s="85"/>
      <c r="G1863" s="120">
        <v>0</v>
      </c>
      <c r="H1863" s="86"/>
      <c r="I1863" s="86">
        <v>0</v>
      </c>
      <c r="J1863" s="87">
        <f t="shared" si="68"/>
        <v>0</v>
      </c>
      <c r="K1863" s="87">
        <f t="shared" si="67"/>
        <v>0</v>
      </c>
      <c r="L1863" s="85"/>
      <c r="M1863" s="85"/>
      <c r="N1863" s="85"/>
      <c r="O1863" s="109"/>
      <c r="P1863" s="88" t="str">
        <f>IF(D:D&gt;800000000,_xlfn.XLOOKUP(B:B,DROPLIST!G:G,DROPLIST!H:H)&amp;RIGHT(C1863,3)&amp;"-"&amp;RIGHT(D1863,5),_xlfn.XLOOKUP(B:B,DROPLIST!G:G,DROPLIST!H:H)&amp;RIGHT(C1863,3)&amp;"-"&amp;_xlfn.XLOOKUP(D:D,Tabela2[SAP Code],Tabela2[Coluna1]))</f>
        <v>-</v>
      </c>
      <c r="Q1863" s="88" t="e">
        <f>_xlfn.XLOOKUP(B:B,DROPLIST!G:G,DROPLIST!H:H) &amp; RIGHT(C1863,3) &amp; "-" &amp; RIGHT(D1863,5) &amp; "-" &amp; IFERROR(LEFT(#REF!, FIND(" ",#REF!)-1),#REF!) &amp; "-" &amp; _xlfn.XLOOKUP(L:L,DROPLIST!D:D,DROPLIST!E:E)</f>
        <v>#REF!</v>
      </c>
      <c r="R1863" s="88" t="str">
        <f>IF(N:N&lt;&gt;"APROVADO","N/A",IF(IFERROR(_xlfn.XLOOKUP(P:P,PROJETOS!A:A,PROJETOS!A:A),"INSERIR ID DE PROJETO")="INSERIR ID DE PROJETO","INSERIR ID DE PROJETO","PROJETO INSERIDO"))</f>
        <v>N/A</v>
      </c>
    </row>
    <row r="1864" spans="1:18" ht="20.100000000000001" customHeight="1" thickTop="1" thickBot="1" x14ac:dyDescent="0.3">
      <c r="A1864" s="109"/>
      <c r="B1864" s="84"/>
      <c r="C1864" s="84"/>
      <c r="D1864" s="115"/>
      <c r="E1864" s="132" cm="1">
        <f t="array" ref="E1864">_xlfn.XLOOKUP(D1864,Tabela2[[#All],[SAP Code]],Tabela2[[#All],[Supplier Name]])</f>
        <v>0</v>
      </c>
      <c r="F1864" s="85"/>
      <c r="G1864" s="120">
        <v>0</v>
      </c>
      <c r="H1864" s="86"/>
      <c r="I1864" s="86">
        <v>0</v>
      </c>
      <c r="J1864" s="87">
        <f t="shared" si="68"/>
        <v>0</v>
      </c>
      <c r="K1864" s="87">
        <f t="shared" si="67"/>
        <v>0</v>
      </c>
      <c r="L1864" s="85"/>
      <c r="M1864" s="85"/>
      <c r="N1864" s="85"/>
      <c r="O1864" s="109"/>
      <c r="P1864" s="88" t="str">
        <f>IF(D:D&gt;800000000,_xlfn.XLOOKUP(B:B,DROPLIST!G:G,DROPLIST!H:H)&amp;RIGHT(C1864,3)&amp;"-"&amp;RIGHT(D1864,5),_xlfn.XLOOKUP(B:B,DROPLIST!G:G,DROPLIST!H:H)&amp;RIGHT(C1864,3)&amp;"-"&amp;_xlfn.XLOOKUP(D:D,Tabela2[SAP Code],Tabela2[Coluna1]))</f>
        <v>-</v>
      </c>
      <c r="Q1864" s="88" t="e">
        <f>_xlfn.XLOOKUP(B:B,DROPLIST!G:G,DROPLIST!H:H) &amp; RIGHT(C1864,3) &amp; "-" &amp; RIGHT(D1864,5) &amp; "-" &amp; IFERROR(LEFT(#REF!, FIND(" ",#REF!)-1),#REF!) &amp; "-" &amp; _xlfn.XLOOKUP(L:L,DROPLIST!D:D,DROPLIST!E:E)</f>
        <v>#REF!</v>
      </c>
      <c r="R1864" s="88" t="str">
        <f>IF(N:N&lt;&gt;"APROVADO","N/A",IF(IFERROR(_xlfn.XLOOKUP(P:P,PROJETOS!A:A,PROJETOS!A:A),"INSERIR ID DE PROJETO")="INSERIR ID DE PROJETO","INSERIR ID DE PROJETO","PROJETO INSERIDO"))</f>
        <v>N/A</v>
      </c>
    </row>
    <row r="1865" spans="1:18" ht="20.100000000000001" customHeight="1" thickTop="1" thickBot="1" x14ac:dyDescent="0.3">
      <c r="A1865" s="109"/>
      <c r="B1865" s="84"/>
      <c r="C1865" s="84"/>
      <c r="D1865" s="115"/>
      <c r="E1865" s="132" cm="1">
        <f t="array" ref="E1865">_xlfn.XLOOKUP(D1865,Tabela2[[#All],[SAP Code]],Tabela2[[#All],[Supplier Name]])</f>
        <v>0</v>
      </c>
      <c r="F1865" s="85"/>
      <c r="G1865" s="120">
        <v>0</v>
      </c>
      <c r="H1865" s="86"/>
      <c r="I1865" s="86">
        <v>0</v>
      </c>
      <c r="J1865" s="87">
        <f t="shared" si="68"/>
        <v>0</v>
      </c>
      <c r="K1865" s="87">
        <f t="shared" si="67"/>
        <v>0</v>
      </c>
      <c r="L1865" s="85"/>
      <c r="M1865" s="85"/>
      <c r="N1865" s="85"/>
      <c r="O1865" s="109"/>
      <c r="P1865" s="88" t="str">
        <f>IF(D:D&gt;800000000,_xlfn.XLOOKUP(B:B,DROPLIST!G:G,DROPLIST!H:H)&amp;RIGHT(C1865,3)&amp;"-"&amp;RIGHT(D1865,5),_xlfn.XLOOKUP(B:B,DROPLIST!G:G,DROPLIST!H:H)&amp;RIGHT(C1865,3)&amp;"-"&amp;_xlfn.XLOOKUP(D:D,Tabela2[SAP Code],Tabela2[Coluna1]))</f>
        <v>-</v>
      </c>
      <c r="Q1865" s="88" t="e">
        <f>_xlfn.XLOOKUP(B:B,DROPLIST!G:G,DROPLIST!H:H) &amp; RIGHT(C1865,3) &amp; "-" &amp; RIGHT(D1865,5) &amp; "-" &amp; IFERROR(LEFT(#REF!, FIND(" ",#REF!)-1),#REF!) &amp; "-" &amp; _xlfn.XLOOKUP(L:L,DROPLIST!D:D,DROPLIST!E:E)</f>
        <v>#REF!</v>
      </c>
      <c r="R1865" s="88" t="str">
        <f>IF(N:N&lt;&gt;"APROVADO","N/A",IF(IFERROR(_xlfn.XLOOKUP(P:P,PROJETOS!A:A,PROJETOS!A:A),"INSERIR ID DE PROJETO")="INSERIR ID DE PROJETO","INSERIR ID DE PROJETO","PROJETO INSERIDO"))</f>
        <v>N/A</v>
      </c>
    </row>
    <row r="1866" spans="1:18" ht="20.100000000000001" customHeight="1" thickTop="1" thickBot="1" x14ac:dyDescent="0.3">
      <c r="A1866" s="109"/>
      <c r="B1866" s="84"/>
      <c r="C1866" s="84"/>
      <c r="D1866" s="115"/>
      <c r="E1866" s="132" cm="1">
        <f t="array" ref="E1866">_xlfn.XLOOKUP(D1866,Tabela2[[#All],[SAP Code]],Tabela2[[#All],[Supplier Name]])</f>
        <v>0</v>
      </c>
      <c r="F1866" s="85"/>
      <c r="G1866" s="120">
        <v>0</v>
      </c>
      <c r="H1866" s="86"/>
      <c r="I1866" s="86">
        <v>0</v>
      </c>
      <c r="J1866" s="87">
        <f t="shared" si="68"/>
        <v>0</v>
      </c>
      <c r="K1866" s="87">
        <f t="shared" ref="K1866:K1929" si="69">IF(I1866=0,H1866,J1866)</f>
        <v>0</v>
      </c>
      <c r="L1866" s="85"/>
      <c r="M1866" s="85"/>
      <c r="N1866" s="85"/>
      <c r="O1866" s="109"/>
      <c r="P1866" s="88" t="str">
        <f>IF(D:D&gt;800000000,_xlfn.XLOOKUP(B:B,DROPLIST!G:G,DROPLIST!H:H)&amp;RIGHT(C1866,3)&amp;"-"&amp;RIGHT(D1866,5),_xlfn.XLOOKUP(B:B,DROPLIST!G:G,DROPLIST!H:H)&amp;RIGHT(C1866,3)&amp;"-"&amp;_xlfn.XLOOKUP(D:D,Tabela2[SAP Code],Tabela2[Coluna1]))</f>
        <v>-</v>
      </c>
      <c r="Q1866" s="88" t="e">
        <f>_xlfn.XLOOKUP(B:B,DROPLIST!G:G,DROPLIST!H:H) &amp; RIGHT(C1866,3) &amp; "-" &amp; RIGHT(D1866,5) &amp; "-" &amp; IFERROR(LEFT(#REF!, FIND(" ",#REF!)-1),#REF!) &amp; "-" &amp; _xlfn.XLOOKUP(L:L,DROPLIST!D:D,DROPLIST!E:E)</f>
        <v>#REF!</v>
      </c>
      <c r="R1866" s="88" t="str">
        <f>IF(N:N&lt;&gt;"APROVADO","N/A",IF(IFERROR(_xlfn.XLOOKUP(P:P,PROJETOS!A:A,PROJETOS!A:A),"INSERIR ID DE PROJETO")="INSERIR ID DE PROJETO","INSERIR ID DE PROJETO","PROJETO INSERIDO"))</f>
        <v>N/A</v>
      </c>
    </row>
    <row r="1867" spans="1:18" ht="20.100000000000001" customHeight="1" thickTop="1" thickBot="1" x14ac:dyDescent="0.3">
      <c r="A1867" s="109"/>
      <c r="B1867" s="84"/>
      <c r="C1867" s="84"/>
      <c r="D1867" s="115"/>
      <c r="E1867" s="132" cm="1">
        <f t="array" ref="E1867">_xlfn.XLOOKUP(D1867,Tabela2[[#All],[SAP Code]],Tabela2[[#All],[Supplier Name]])</f>
        <v>0</v>
      </c>
      <c r="F1867" s="85"/>
      <c r="G1867" s="120">
        <v>0</v>
      </c>
      <c r="H1867" s="86"/>
      <c r="I1867" s="86">
        <v>0</v>
      </c>
      <c r="J1867" s="87">
        <f t="shared" si="68"/>
        <v>0</v>
      </c>
      <c r="K1867" s="87">
        <f t="shared" si="69"/>
        <v>0</v>
      </c>
      <c r="L1867" s="85"/>
      <c r="M1867" s="85"/>
      <c r="N1867" s="85"/>
      <c r="O1867" s="109"/>
      <c r="P1867" s="88" t="str">
        <f>IF(D:D&gt;800000000,_xlfn.XLOOKUP(B:B,DROPLIST!G:G,DROPLIST!H:H)&amp;RIGHT(C1867,3)&amp;"-"&amp;RIGHT(D1867,5),_xlfn.XLOOKUP(B:B,DROPLIST!G:G,DROPLIST!H:H)&amp;RIGHT(C1867,3)&amp;"-"&amp;_xlfn.XLOOKUP(D:D,Tabela2[SAP Code],Tabela2[Coluna1]))</f>
        <v>-</v>
      </c>
      <c r="Q1867" s="88" t="e">
        <f>_xlfn.XLOOKUP(B:B,DROPLIST!G:G,DROPLIST!H:H) &amp; RIGHT(C1867,3) &amp; "-" &amp; RIGHT(D1867,5) &amp; "-" &amp; IFERROR(LEFT(#REF!, FIND(" ",#REF!)-1),#REF!) &amp; "-" &amp; _xlfn.XLOOKUP(L:L,DROPLIST!D:D,DROPLIST!E:E)</f>
        <v>#REF!</v>
      </c>
      <c r="R1867" s="88" t="str">
        <f>IF(N:N&lt;&gt;"APROVADO","N/A",IF(IFERROR(_xlfn.XLOOKUP(P:P,PROJETOS!A:A,PROJETOS!A:A),"INSERIR ID DE PROJETO")="INSERIR ID DE PROJETO","INSERIR ID DE PROJETO","PROJETO INSERIDO"))</f>
        <v>N/A</v>
      </c>
    </row>
    <row r="1868" spans="1:18" ht="20.100000000000001" customHeight="1" thickTop="1" thickBot="1" x14ac:dyDescent="0.3">
      <c r="A1868" s="109"/>
      <c r="B1868" s="84"/>
      <c r="C1868" s="84"/>
      <c r="D1868" s="115"/>
      <c r="E1868" s="132" cm="1">
        <f t="array" ref="E1868">_xlfn.XLOOKUP(D1868,Tabela2[[#All],[SAP Code]],Tabela2[[#All],[Supplier Name]])</f>
        <v>0</v>
      </c>
      <c r="F1868" s="85"/>
      <c r="G1868" s="120">
        <v>0</v>
      </c>
      <c r="H1868" s="86"/>
      <c r="I1868" s="86">
        <v>0</v>
      </c>
      <c r="J1868" s="87">
        <f t="shared" si="68"/>
        <v>0</v>
      </c>
      <c r="K1868" s="87">
        <f t="shared" si="69"/>
        <v>0</v>
      </c>
      <c r="L1868" s="85"/>
      <c r="M1868" s="85"/>
      <c r="N1868" s="85"/>
      <c r="O1868" s="109"/>
      <c r="P1868" s="88" t="str">
        <f>IF(D:D&gt;800000000,_xlfn.XLOOKUP(B:B,DROPLIST!G:G,DROPLIST!H:H)&amp;RIGHT(C1868,3)&amp;"-"&amp;RIGHT(D1868,5),_xlfn.XLOOKUP(B:B,DROPLIST!G:G,DROPLIST!H:H)&amp;RIGHT(C1868,3)&amp;"-"&amp;_xlfn.XLOOKUP(D:D,Tabela2[SAP Code],Tabela2[Coluna1]))</f>
        <v>-</v>
      </c>
      <c r="Q1868" s="88" t="e">
        <f>_xlfn.XLOOKUP(B:B,DROPLIST!G:G,DROPLIST!H:H) &amp; RIGHT(C1868,3) &amp; "-" &amp; RIGHT(D1868,5) &amp; "-" &amp; IFERROR(LEFT(#REF!, FIND(" ",#REF!)-1),#REF!) &amp; "-" &amp; _xlfn.XLOOKUP(L:L,DROPLIST!D:D,DROPLIST!E:E)</f>
        <v>#REF!</v>
      </c>
      <c r="R1868" s="88" t="str">
        <f>IF(N:N&lt;&gt;"APROVADO","N/A",IF(IFERROR(_xlfn.XLOOKUP(P:P,PROJETOS!A:A,PROJETOS!A:A),"INSERIR ID DE PROJETO")="INSERIR ID DE PROJETO","INSERIR ID DE PROJETO","PROJETO INSERIDO"))</f>
        <v>N/A</v>
      </c>
    </row>
    <row r="1869" spans="1:18" ht="20.100000000000001" customHeight="1" thickTop="1" thickBot="1" x14ac:dyDescent="0.3">
      <c r="A1869" s="109"/>
      <c r="B1869" s="84"/>
      <c r="C1869" s="84"/>
      <c r="D1869" s="115"/>
      <c r="E1869" s="132" cm="1">
        <f t="array" ref="E1869">_xlfn.XLOOKUP(D1869,Tabela2[[#All],[SAP Code]],Tabela2[[#All],[Supplier Name]])</f>
        <v>0</v>
      </c>
      <c r="F1869" s="85"/>
      <c r="G1869" s="120">
        <v>0</v>
      </c>
      <c r="H1869" s="86"/>
      <c r="I1869" s="86">
        <v>0</v>
      </c>
      <c r="J1869" s="87">
        <f t="shared" si="68"/>
        <v>0</v>
      </c>
      <c r="K1869" s="87">
        <f t="shared" si="69"/>
        <v>0</v>
      </c>
      <c r="L1869" s="85"/>
      <c r="M1869" s="85"/>
      <c r="N1869" s="85"/>
      <c r="O1869" s="109"/>
      <c r="P1869" s="88" t="str">
        <f>IF(D:D&gt;800000000,_xlfn.XLOOKUP(B:B,DROPLIST!G:G,DROPLIST!H:H)&amp;RIGHT(C1869,3)&amp;"-"&amp;RIGHT(D1869,5),_xlfn.XLOOKUP(B:B,DROPLIST!G:G,DROPLIST!H:H)&amp;RIGHT(C1869,3)&amp;"-"&amp;_xlfn.XLOOKUP(D:D,Tabela2[SAP Code],Tabela2[Coluna1]))</f>
        <v>-</v>
      </c>
      <c r="Q1869" s="88" t="e">
        <f>_xlfn.XLOOKUP(B:B,DROPLIST!G:G,DROPLIST!H:H) &amp; RIGHT(C1869,3) &amp; "-" &amp; RIGHT(D1869,5) &amp; "-" &amp; IFERROR(LEFT(#REF!, FIND(" ",#REF!)-1),#REF!) &amp; "-" &amp; _xlfn.XLOOKUP(L:L,DROPLIST!D:D,DROPLIST!E:E)</f>
        <v>#REF!</v>
      </c>
      <c r="R1869" s="88" t="str">
        <f>IF(N:N&lt;&gt;"APROVADO","N/A",IF(IFERROR(_xlfn.XLOOKUP(P:P,PROJETOS!A:A,PROJETOS!A:A),"INSERIR ID DE PROJETO")="INSERIR ID DE PROJETO","INSERIR ID DE PROJETO","PROJETO INSERIDO"))</f>
        <v>N/A</v>
      </c>
    </row>
    <row r="1870" spans="1:18" ht="20.100000000000001" customHeight="1" thickTop="1" thickBot="1" x14ac:dyDescent="0.3">
      <c r="A1870" s="109"/>
      <c r="B1870" s="84"/>
      <c r="C1870" s="84"/>
      <c r="D1870" s="115"/>
      <c r="E1870" s="132" cm="1">
        <f t="array" ref="E1870">_xlfn.XLOOKUP(D1870,Tabela2[[#All],[SAP Code]],Tabela2[[#All],[Supplier Name]])</f>
        <v>0</v>
      </c>
      <c r="F1870" s="85"/>
      <c r="G1870" s="120">
        <v>0</v>
      </c>
      <c r="H1870" s="86"/>
      <c r="I1870" s="86">
        <v>0</v>
      </c>
      <c r="J1870" s="87">
        <f t="shared" si="68"/>
        <v>0</v>
      </c>
      <c r="K1870" s="87">
        <f t="shared" si="69"/>
        <v>0</v>
      </c>
      <c r="L1870" s="85"/>
      <c r="M1870" s="85"/>
      <c r="N1870" s="85"/>
      <c r="O1870" s="109"/>
      <c r="P1870" s="88" t="str">
        <f>IF(D:D&gt;800000000,_xlfn.XLOOKUP(B:B,DROPLIST!G:G,DROPLIST!H:H)&amp;RIGHT(C1870,3)&amp;"-"&amp;RIGHT(D1870,5),_xlfn.XLOOKUP(B:B,DROPLIST!G:G,DROPLIST!H:H)&amp;RIGHT(C1870,3)&amp;"-"&amp;_xlfn.XLOOKUP(D:D,Tabela2[SAP Code],Tabela2[Coluna1]))</f>
        <v>-</v>
      </c>
      <c r="Q1870" s="88" t="e">
        <f>_xlfn.XLOOKUP(B:B,DROPLIST!G:G,DROPLIST!H:H) &amp; RIGHT(C1870,3) &amp; "-" &amp; RIGHT(D1870,5) &amp; "-" &amp; IFERROR(LEFT(#REF!, FIND(" ",#REF!)-1),#REF!) &amp; "-" &amp; _xlfn.XLOOKUP(L:L,DROPLIST!D:D,DROPLIST!E:E)</f>
        <v>#REF!</v>
      </c>
      <c r="R1870" s="88" t="str">
        <f>IF(N:N&lt;&gt;"APROVADO","N/A",IF(IFERROR(_xlfn.XLOOKUP(P:P,PROJETOS!A:A,PROJETOS!A:A),"INSERIR ID DE PROJETO")="INSERIR ID DE PROJETO","INSERIR ID DE PROJETO","PROJETO INSERIDO"))</f>
        <v>N/A</v>
      </c>
    </row>
    <row r="1871" spans="1:18" ht="20.100000000000001" customHeight="1" thickTop="1" thickBot="1" x14ac:dyDescent="0.3">
      <c r="A1871" s="109"/>
      <c r="B1871" s="84"/>
      <c r="C1871" s="84"/>
      <c r="D1871" s="115"/>
      <c r="E1871" s="132" cm="1">
        <f t="array" ref="E1871">_xlfn.XLOOKUP(D1871,Tabela2[[#All],[SAP Code]],Tabela2[[#All],[Supplier Name]])</f>
        <v>0</v>
      </c>
      <c r="F1871" s="85"/>
      <c r="G1871" s="120">
        <v>0</v>
      </c>
      <c r="H1871" s="86"/>
      <c r="I1871" s="86">
        <v>0</v>
      </c>
      <c r="J1871" s="87">
        <f t="shared" si="68"/>
        <v>0</v>
      </c>
      <c r="K1871" s="87">
        <f t="shared" si="69"/>
        <v>0</v>
      </c>
      <c r="L1871" s="85"/>
      <c r="M1871" s="85"/>
      <c r="N1871" s="85"/>
      <c r="O1871" s="109"/>
      <c r="P1871" s="88" t="str">
        <f>IF(D:D&gt;800000000,_xlfn.XLOOKUP(B:B,DROPLIST!G:G,DROPLIST!H:H)&amp;RIGHT(C1871,3)&amp;"-"&amp;RIGHT(D1871,5),_xlfn.XLOOKUP(B:B,DROPLIST!G:G,DROPLIST!H:H)&amp;RIGHT(C1871,3)&amp;"-"&amp;_xlfn.XLOOKUP(D:D,Tabela2[SAP Code],Tabela2[Coluna1]))</f>
        <v>-</v>
      </c>
      <c r="Q1871" s="88" t="e">
        <f>_xlfn.XLOOKUP(B:B,DROPLIST!G:G,DROPLIST!H:H) &amp; RIGHT(C1871,3) &amp; "-" &amp; RIGHT(D1871,5) &amp; "-" &amp; IFERROR(LEFT(#REF!, FIND(" ",#REF!)-1),#REF!) &amp; "-" &amp; _xlfn.XLOOKUP(L:L,DROPLIST!D:D,DROPLIST!E:E)</f>
        <v>#REF!</v>
      </c>
      <c r="R1871" s="88" t="str">
        <f>IF(N:N&lt;&gt;"APROVADO","N/A",IF(IFERROR(_xlfn.XLOOKUP(P:P,PROJETOS!A:A,PROJETOS!A:A),"INSERIR ID DE PROJETO")="INSERIR ID DE PROJETO","INSERIR ID DE PROJETO","PROJETO INSERIDO"))</f>
        <v>N/A</v>
      </c>
    </row>
    <row r="1872" spans="1:18" ht="20.100000000000001" customHeight="1" thickTop="1" thickBot="1" x14ac:dyDescent="0.3">
      <c r="A1872" s="109"/>
      <c r="B1872" s="84"/>
      <c r="C1872" s="84"/>
      <c r="D1872" s="115"/>
      <c r="E1872" s="132" cm="1">
        <f t="array" ref="E1872">_xlfn.XLOOKUP(D1872,Tabela2[[#All],[SAP Code]],Tabela2[[#All],[Supplier Name]])</f>
        <v>0</v>
      </c>
      <c r="F1872" s="85"/>
      <c r="G1872" s="120">
        <v>0</v>
      </c>
      <c r="H1872" s="86"/>
      <c r="I1872" s="86">
        <v>0</v>
      </c>
      <c r="J1872" s="87">
        <f t="shared" si="68"/>
        <v>0</v>
      </c>
      <c r="K1872" s="87">
        <f t="shared" si="69"/>
        <v>0</v>
      </c>
      <c r="L1872" s="85"/>
      <c r="M1872" s="85"/>
      <c r="N1872" s="85"/>
      <c r="O1872" s="109"/>
      <c r="P1872" s="88" t="str">
        <f>IF(D:D&gt;800000000,_xlfn.XLOOKUP(B:B,DROPLIST!G:G,DROPLIST!H:H)&amp;RIGHT(C1872,3)&amp;"-"&amp;RIGHT(D1872,5),_xlfn.XLOOKUP(B:B,DROPLIST!G:G,DROPLIST!H:H)&amp;RIGHT(C1872,3)&amp;"-"&amp;_xlfn.XLOOKUP(D:D,Tabela2[SAP Code],Tabela2[Coluna1]))</f>
        <v>-</v>
      </c>
      <c r="Q1872" s="88" t="e">
        <f>_xlfn.XLOOKUP(B:B,DROPLIST!G:G,DROPLIST!H:H) &amp; RIGHT(C1872,3) &amp; "-" &amp; RIGHT(D1872,5) &amp; "-" &amp; IFERROR(LEFT(#REF!, FIND(" ",#REF!)-1),#REF!) &amp; "-" &amp; _xlfn.XLOOKUP(L:L,DROPLIST!D:D,DROPLIST!E:E)</f>
        <v>#REF!</v>
      </c>
      <c r="R1872" s="88" t="str">
        <f>IF(N:N&lt;&gt;"APROVADO","N/A",IF(IFERROR(_xlfn.XLOOKUP(P:P,PROJETOS!A:A,PROJETOS!A:A),"INSERIR ID DE PROJETO")="INSERIR ID DE PROJETO","INSERIR ID DE PROJETO","PROJETO INSERIDO"))</f>
        <v>N/A</v>
      </c>
    </row>
    <row r="1873" spans="1:18" ht="20.100000000000001" customHeight="1" thickTop="1" thickBot="1" x14ac:dyDescent="0.3">
      <c r="A1873" s="109"/>
      <c r="B1873" s="84"/>
      <c r="C1873" s="84"/>
      <c r="D1873" s="115"/>
      <c r="E1873" s="132" cm="1">
        <f t="array" ref="E1873">_xlfn.XLOOKUP(D1873,Tabela2[[#All],[SAP Code]],Tabela2[[#All],[Supplier Name]])</f>
        <v>0</v>
      </c>
      <c r="F1873" s="85"/>
      <c r="G1873" s="120">
        <v>0</v>
      </c>
      <c r="H1873" s="86"/>
      <c r="I1873" s="86">
        <v>0</v>
      </c>
      <c r="J1873" s="87">
        <f t="shared" si="68"/>
        <v>0</v>
      </c>
      <c r="K1873" s="87">
        <f t="shared" si="69"/>
        <v>0</v>
      </c>
      <c r="L1873" s="85"/>
      <c r="M1873" s="85"/>
      <c r="N1873" s="85"/>
      <c r="O1873" s="109"/>
      <c r="P1873" s="88" t="str">
        <f>IF(D:D&gt;800000000,_xlfn.XLOOKUP(B:B,DROPLIST!G:G,DROPLIST!H:H)&amp;RIGHT(C1873,3)&amp;"-"&amp;RIGHT(D1873,5),_xlfn.XLOOKUP(B:B,DROPLIST!G:G,DROPLIST!H:H)&amp;RIGHT(C1873,3)&amp;"-"&amp;_xlfn.XLOOKUP(D:D,Tabela2[SAP Code],Tabela2[Coluna1]))</f>
        <v>-</v>
      </c>
      <c r="Q1873" s="88" t="e">
        <f>_xlfn.XLOOKUP(B:B,DROPLIST!G:G,DROPLIST!H:H) &amp; RIGHT(C1873,3) &amp; "-" &amp; RIGHT(D1873,5) &amp; "-" &amp; IFERROR(LEFT(#REF!, FIND(" ",#REF!)-1),#REF!) &amp; "-" &amp; _xlfn.XLOOKUP(L:L,DROPLIST!D:D,DROPLIST!E:E)</f>
        <v>#REF!</v>
      </c>
      <c r="R1873" s="88" t="str">
        <f>IF(N:N&lt;&gt;"APROVADO","N/A",IF(IFERROR(_xlfn.XLOOKUP(P:P,PROJETOS!A:A,PROJETOS!A:A),"INSERIR ID DE PROJETO")="INSERIR ID DE PROJETO","INSERIR ID DE PROJETO","PROJETO INSERIDO"))</f>
        <v>N/A</v>
      </c>
    </row>
    <row r="1874" spans="1:18" ht="20.100000000000001" customHeight="1" thickTop="1" thickBot="1" x14ac:dyDescent="0.3">
      <c r="A1874" s="109"/>
      <c r="B1874" s="84"/>
      <c r="C1874" s="84"/>
      <c r="D1874" s="115"/>
      <c r="E1874" s="132" cm="1">
        <f t="array" ref="E1874">_xlfn.XLOOKUP(D1874,Tabela2[[#All],[SAP Code]],Tabela2[[#All],[Supplier Name]])</f>
        <v>0</v>
      </c>
      <c r="F1874" s="85"/>
      <c r="G1874" s="120">
        <v>0</v>
      </c>
      <c r="H1874" s="86"/>
      <c r="I1874" s="86">
        <v>0</v>
      </c>
      <c r="J1874" s="87">
        <f t="shared" si="68"/>
        <v>0</v>
      </c>
      <c r="K1874" s="87">
        <f t="shared" si="69"/>
        <v>0</v>
      </c>
      <c r="L1874" s="85"/>
      <c r="M1874" s="85"/>
      <c r="N1874" s="85"/>
      <c r="O1874" s="109"/>
      <c r="P1874" s="88" t="str">
        <f>IF(D:D&gt;800000000,_xlfn.XLOOKUP(B:B,DROPLIST!G:G,DROPLIST!H:H)&amp;RIGHT(C1874,3)&amp;"-"&amp;RIGHT(D1874,5),_xlfn.XLOOKUP(B:B,DROPLIST!G:G,DROPLIST!H:H)&amp;RIGHT(C1874,3)&amp;"-"&amp;_xlfn.XLOOKUP(D:D,Tabela2[SAP Code],Tabela2[Coluna1]))</f>
        <v>-</v>
      </c>
      <c r="Q1874" s="88" t="e">
        <f>_xlfn.XLOOKUP(B:B,DROPLIST!G:G,DROPLIST!H:H) &amp; RIGHT(C1874,3) &amp; "-" &amp; RIGHT(D1874,5) &amp; "-" &amp; IFERROR(LEFT(#REF!, FIND(" ",#REF!)-1),#REF!) &amp; "-" &amp; _xlfn.XLOOKUP(L:L,DROPLIST!D:D,DROPLIST!E:E)</f>
        <v>#REF!</v>
      </c>
      <c r="R1874" s="88" t="str">
        <f>IF(N:N&lt;&gt;"APROVADO","N/A",IF(IFERROR(_xlfn.XLOOKUP(P:P,PROJETOS!A:A,PROJETOS!A:A),"INSERIR ID DE PROJETO")="INSERIR ID DE PROJETO","INSERIR ID DE PROJETO","PROJETO INSERIDO"))</f>
        <v>N/A</v>
      </c>
    </row>
    <row r="1875" spans="1:18" ht="20.100000000000001" customHeight="1" thickTop="1" thickBot="1" x14ac:dyDescent="0.3">
      <c r="A1875" s="109"/>
      <c r="B1875" s="84"/>
      <c r="C1875" s="84"/>
      <c r="D1875" s="115"/>
      <c r="E1875" s="132" cm="1">
        <f t="array" ref="E1875">_xlfn.XLOOKUP(D1875,Tabela2[[#All],[SAP Code]],Tabela2[[#All],[Supplier Name]])</f>
        <v>0</v>
      </c>
      <c r="F1875" s="85"/>
      <c r="G1875" s="120">
        <v>0</v>
      </c>
      <c r="H1875" s="86"/>
      <c r="I1875" s="86">
        <v>0</v>
      </c>
      <c r="J1875" s="87">
        <f t="shared" si="68"/>
        <v>0</v>
      </c>
      <c r="K1875" s="87">
        <f t="shared" si="69"/>
        <v>0</v>
      </c>
      <c r="L1875" s="85"/>
      <c r="M1875" s="85"/>
      <c r="N1875" s="85"/>
      <c r="O1875" s="109"/>
      <c r="P1875" s="88" t="str">
        <f>IF(D:D&gt;800000000,_xlfn.XLOOKUP(B:B,DROPLIST!G:G,DROPLIST!H:H)&amp;RIGHT(C1875,3)&amp;"-"&amp;RIGHT(D1875,5),_xlfn.XLOOKUP(B:B,DROPLIST!G:G,DROPLIST!H:H)&amp;RIGHT(C1875,3)&amp;"-"&amp;_xlfn.XLOOKUP(D:D,Tabela2[SAP Code],Tabela2[Coluna1]))</f>
        <v>-</v>
      </c>
      <c r="Q1875" s="88" t="e">
        <f>_xlfn.XLOOKUP(B:B,DROPLIST!G:G,DROPLIST!H:H) &amp; RIGHT(C1875,3) &amp; "-" &amp; RIGHT(D1875,5) &amp; "-" &amp; IFERROR(LEFT(#REF!, FIND(" ",#REF!)-1),#REF!) &amp; "-" &amp; _xlfn.XLOOKUP(L:L,DROPLIST!D:D,DROPLIST!E:E)</f>
        <v>#REF!</v>
      </c>
      <c r="R1875" s="88" t="str">
        <f>IF(N:N&lt;&gt;"APROVADO","N/A",IF(IFERROR(_xlfn.XLOOKUP(P:P,PROJETOS!A:A,PROJETOS!A:A),"INSERIR ID DE PROJETO")="INSERIR ID DE PROJETO","INSERIR ID DE PROJETO","PROJETO INSERIDO"))</f>
        <v>N/A</v>
      </c>
    </row>
    <row r="1876" spans="1:18" ht="20.100000000000001" customHeight="1" thickTop="1" thickBot="1" x14ac:dyDescent="0.3">
      <c r="A1876" s="109"/>
      <c r="B1876" s="84"/>
      <c r="C1876" s="84"/>
      <c r="D1876" s="115"/>
      <c r="E1876" s="132" cm="1">
        <f t="array" ref="E1876">_xlfn.XLOOKUP(D1876,Tabela2[[#All],[SAP Code]],Tabela2[[#All],[Supplier Name]])</f>
        <v>0</v>
      </c>
      <c r="F1876" s="85"/>
      <c r="G1876" s="120">
        <v>0</v>
      </c>
      <c r="H1876" s="86"/>
      <c r="I1876" s="86">
        <v>0</v>
      </c>
      <c r="J1876" s="87">
        <f t="shared" si="68"/>
        <v>0</v>
      </c>
      <c r="K1876" s="87">
        <f t="shared" si="69"/>
        <v>0</v>
      </c>
      <c r="L1876" s="85"/>
      <c r="M1876" s="85"/>
      <c r="N1876" s="85"/>
      <c r="O1876" s="109"/>
      <c r="P1876" s="88" t="str">
        <f>IF(D:D&gt;800000000,_xlfn.XLOOKUP(B:B,DROPLIST!G:G,DROPLIST!H:H)&amp;RIGHT(C1876,3)&amp;"-"&amp;RIGHT(D1876,5),_xlfn.XLOOKUP(B:B,DROPLIST!G:G,DROPLIST!H:H)&amp;RIGHT(C1876,3)&amp;"-"&amp;_xlfn.XLOOKUP(D:D,Tabela2[SAP Code],Tabela2[Coluna1]))</f>
        <v>-</v>
      </c>
      <c r="Q1876" s="88" t="e">
        <f>_xlfn.XLOOKUP(B:B,DROPLIST!G:G,DROPLIST!H:H) &amp; RIGHT(C1876,3) &amp; "-" &amp; RIGHT(D1876,5) &amp; "-" &amp; IFERROR(LEFT(#REF!, FIND(" ",#REF!)-1),#REF!) &amp; "-" &amp; _xlfn.XLOOKUP(L:L,DROPLIST!D:D,DROPLIST!E:E)</f>
        <v>#REF!</v>
      </c>
      <c r="R1876" s="88" t="str">
        <f>IF(N:N&lt;&gt;"APROVADO","N/A",IF(IFERROR(_xlfn.XLOOKUP(P:P,PROJETOS!A:A,PROJETOS!A:A),"INSERIR ID DE PROJETO")="INSERIR ID DE PROJETO","INSERIR ID DE PROJETO","PROJETO INSERIDO"))</f>
        <v>N/A</v>
      </c>
    </row>
    <row r="1877" spans="1:18" ht="20.100000000000001" customHeight="1" thickTop="1" thickBot="1" x14ac:dyDescent="0.3">
      <c r="A1877" s="109"/>
      <c r="B1877" s="84"/>
      <c r="C1877" s="84"/>
      <c r="D1877" s="115"/>
      <c r="E1877" s="132" cm="1">
        <f t="array" ref="E1877">_xlfn.XLOOKUP(D1877,Tabela2[[#All],[SAP Code]],Tabela2[[#All],[Supplier Name]])</f>
        <v>0</v>
      </c>
      <c r="F1877" s="85"/>
      <c r="G1877" s="120">
        <v>0</v>
      </c>
      <c r="H1877" s="86"/>
      <c r="I1877" s="86">
        <v>0</v>
      </c>
      <c r="J1877" s="87">
        <f t="shared" si="68"/>
        <v>0</v>
      </c>
      <c r="K1877" s="87">
        <f t="shared" si="69"/>
        <v>0</v>
      </c>
      <c r="L1877" s="85"/>
      <c r="M1877" s="85"/>
      <c r="N1877" s="85"/>
      <c r="O1877" s="109"/>
      <c r="P1877" s="88" t="str">
        <f>IF(D:D&gt;800000000,_xlfn.XLOOKUP(B:B,DROPLIST!G:G,DROPLIST!H:H)&amp;RIGHT(C1877,3)&amp;"-"&amp;RIGHT(D1877,5),_xlfn.XLOOKUP(B:B,DROPLIST!G:G,DROPLIST!H:H)&amp;RIGHT(C1877,3)&amp;"-"&amp;_xlfn.XLOOKUP(D:D,Tabela2[SAP Code],Tabela2[Coluna1]))</f>
        <v>-</v>
      </c>
      <c r="Q1877" s="88" t="e">
        <f>_xlfn.XLOOKUP(B:B,DROPLIST!G:G,DROPLIST!H:H) &amp; RIGHT(C1877,3) &amp; "-" &amp; RIGHT(D1877,5) &amp; "-" &amp; IFERROR(LEFT(#REF!, FIND(" ",#REF!)-1),#REF!) &amp; "-" &amp; _xlfn.XLOOKUP(L:L,DROPLIST!D:D,DROPLIST!E:E)</f>
        <v>#REF!</v>
      </c>
      <c r="R1877" s="88" t="str">
        <f>IF(N:N&lt;&gt;"APROVADO","N/A",IF(IFERROR(_xlfn.XLOOKUP(P:P,PROJETOS!A:A,PROJETOS!A:A),"INSERIR ID DE PROJETO")="INSERIR ID DE PROJETO","INSERIR ID DE PROJETO","PROJETO INSERIDO"))</f>
        <v>N/A</v>
      </c>
    </row>
    <row r="1878" spans="1:18" ht="20.100000000000001" customHeight="1" thickTop="1" thickBot="1" x14ac:dyDescent="0.3">
      <c r="A1878" s="109"/>
      <c r="B1878" s="84"/>
      <c r="C1878" s="84"/>
      <c r="D1878" s="115"/>
      <c r="E1878" s="132" cm="1">
        <f t="array" ref="E1878">_xlfn.XLOOKUP(D1878,Tabela2[[#All],[SAP Code]],Tabela2[[#All],[Supplier Name]])</f>
        <v>0</v>
      </c>
      <c r="F1878" s="85"/>
      <c r="G1878" s="120">
        <v>0</v>
      </c>
      <c r="H1878" s="86"/>
      <c r="I1878" s="86">
        <v>0</v>
      </c>
      <c r="J1878" s="87">
        <f t="shared" si="68"/>
        <v>0</v>
      </c>
      <c r="K1878" s="87">
        <f t="shared" si="69"/>
        <v>0</v>
      </c>
      <c r="L1878" s="85"/>
      <c r="M1878" s="85"/>
      <c r="N1878" s="85"/>
      <c r="O1878" s="109"/>
      <c r="P1878" s="88" t="str">
        <f>IF(D:D&gt;800000000,_xlfn.XLOOKUP(B:B,DROPLIST!G:G,DROPLIST!H:H)&amp;RIGHT(C1878,3)&amp;"-"&amp;RIGHT(D1878,5),_xlfn.XLOOKUP(B:B,DROPLIST!G:G,DROPLIST!H:H)&amp;RIGHT(C1878,3)&amp;"-"&amp;_xlfn.XLOOKUP(D:D,Tabela2[SAP Code],Tabela2[Coluna1]))</f>
        <v>-</v>
      </c>
      <c r="Q1878" s="88" t="e">
        <f>_xlfn.XLOOKUP(B:B,DROPLIST!G:G,DROPLIST!H:H) &amp; RIGHT(C1878,3) &amp; "-" &amp; RIGHT(D1878,5) &amp; "-" &amp; IFERROR(LEFT(#REF!, FIND(" ",#REF!)-1),#REF!) &amp; "-" &amp; _xlfn.XLOOKUP(L:L,DROPLIST!D:D,DROPLIST!E:E)</f>
        <v>#REF!</v>
      </c>
      <c r="R1878" s="88" t="str">
        <f>IF(N:N&lt;&gt;"APROVADO","N/A",IF(IFERROR(_xlfn.XLOOKUP(P:P,PROJETOS!A:A,PROJETOS!A:A),"INSERIR ID DE PROJETO")="INSERIR ID DE PROJETO","INSERIR ID DE PROJETO","PROJETO INSERIDO"))</f>
        <v>N/A</v>
      </c>
    </row>
    <row r="1879" spans="1:18" ht="20.100000000000001" customHeight="1" thickTop="1" thickBot="1" x14ac:dyDescent="0.3">
      <c r="A1879" s="109"/>
      <c r="B1879" s="84"/>
      <c r="C1879" s="84"/>
      <c r="D1879" s="115"/>
      <c r="E1879" s="132" cm="1">
        <f t="array" ref="E1879">_xlfn.XLOOKUP(D1879,Tabela2[[#All],[SAP Code]],Tabela2[[#All],[Supplier Name]])</f>
        <v>0</v>
      </c>
      <c r="F1879" s="85"/>
      <c r="G1879" s="120">
        <v>0</v>
      </c>
      <c r="H1879" s="86"/>
      <c r="I1879" s="86">
        <v>0</v>
      </c>
      <c r="J1879" s="87">
        <f t="shared" si="68"/>
        <v>0</v>
      </c>
      <c r="K1879" s="87">
        <f t="shared" si="69"/>
        <v>0</v>
      </c>
      <c r="L1879" s="85"/>
      <c r="M1879" s="85"/>
      <c r="N1879" s="85"/>
      <c r="O1879" s="109"/>
      <c r="P1879" s="88" t="str">
        <f>IF(D:D&gt;800000000,_xlfn.XLOOKUP(B:B,DROPLIST!G:G,DROPLIST!H:H)&amp;RIGHT(C1879,3)&amp;"-"&amp;RIGHT(D1879,5),_xlfn.XLOOKUP(B:B,DROPLIST!G:G,DROPLIST!H:H)&amp;RIGHT(C1879,3)&amp;"-"&amp;_xlfn.XLOOKUP(D:D,Tabela2[SAP Code],Tabela2[Coluna1]))</f>
        <v>-</v>
      </c>
      <c r="Q1879" s="88" t="e">
        <f>_xlfn.XLOOKUP(B:B,DROPLIST!G:G,DROPLIST!H:H) &amp; RIGHT(C1879,3) &amp; "-" &amp; RIGHT(D1879,5) &amp; "-" &amp; IFERROR(LEFT(#REF!, FIND(" ",#REF!)-1),#REF!) &amp; "-" &amp; _xlfn.XLOOKUP(L:L,DROPLIST!D:D,DROPLIST!E:E)</f>
        <v>#REF!</v>
      </c>
      <c r="R1879" s="88" t="str">
        <f>IF(N:N&lt;&gt;"APROVADO","N/A",IF(IFERROR(_xlfn.XLOOKUP(P:P,PROJETOS!A:A,PROJETOS!A:A),"INSERIR ID DE PROJETO")="INSERIR ID DE PROJETO","INSERIR ID DE PROJETO","PROJETO INSERIDO"))</f>
        <v>N/A</v>
      </c>
    </row>
    <row r="1880" spans="1:18" ht="20.100000000000001" customHeight="1" thickTop="1" thickBot="1" x14ac:dyDescent="0.3">
      <c r="A1880" s="109"/>
      <c r="B1880" s="84"/>
      <c r="C1880" s="84"/>
      <c r="D1880" s="115"/>
      <c r="E1880" s="132" cm="1">
        <f t="array" ref="E1880">_xlfn.XLOOKUP(D1880,Tabela2[[#All],[SAP Code]],Tabela2[[#All],[Supplier Name]])</f>
        <v>0</v>
      </c>
      <c r="F1880" s="85"/>
      <c r="G1880" s="120">
        <v>0</v>
      </c>
      <c r="H1880" s="86"/>
      <c r="I1880" s="86">
        <v>0</v>
      </c>
      <c r="J1880" s="87">
        <f t="shared" si="68"/>
        <v>0</v>
      </c>
      <c r="K1880" s="87">
        <f t="shared" si="69"/>
        <v>0</v>
      </c>
      <c r="L1880" s="85"/>
      <c r="M1880" s="85"/>
      <c r="N1880" s="85"/>
      <c r="O1880" s="109"/>
      <c r="P1880" s="88" t="str">
        <f>IF(D:D&gt;800000000,_xlfn.XLOOKUP(B:B,DROPLIST!G:G,DROPLIST!H:H)&amp;RIGHT(C1880,3)&amp;"-"&amp;RIGHT(D1880,5),_xlfn.XLOOKUP(B:B,DROPLIST!G:G,DROPLIST!H:H)&amp;RIGHT(C1880,3)&amp;"-"&amp;_xlfn.XLOOKUP(D:D,Tabela2[SAP Code],Tabela2[Coluna1]))</f>
        <v>-</v>
      </c>
      <c r="Q1880" s="88" t="e">
        <f>_xlfn.XLOOKUP(B:B,DROPLIST!G:G,DROPLIST!H:H) &amp; RIGHT(C1880,3) &amp; "-" &amp; RIGHT(D1880,5) &amp; "-" &amp; IFERROR(LEFT(#REF!, FIND(" ",#REF!)-1),#REF!) &amp; "-" &amp; _xlfn.XLOOKUP(L:L,DROPLIST!D:D,DROPLIST!E:E)</f>
        <v>#REF!</v>
      </c>
      <c r="R1880" s="88" t="str">
        <f>IF(N:N&lt;&gt;"APROVADO","N/A",IF(IFERROR(_xlfn.XLOOKUP(P:P,PROJETOS!A:A,PROJETOS!A:A),"INSERIR ID DE PROJETO")="INSERIR ID DE PROJETO","INSERIR ID DE PROJETO","PROJETO INSERIDO"))</f>
        <v>N/A</v>
      </c>
    </row>
    <row r="1881" spans="1:18" ht="20.100000000000001" customHeight="1" thickTop="1" thickBot="1" x14ac:dyDescent="0.3">
      <c r="A1881" s="109"/>
      <c r="B1881" s="84"/>
      <c r="C1881" s="84"/>
      <c r="D1881" s="115"/>
      <c r="E1881" s="132" cm="1">
        <f t="array" ref="E1881">_xlfn.XLOOKUP(D1881,Tabela2[[#All],[SAP Code]],Tabela2[[#All],[Supplier Name]])</f>
        <v>0</v>
      </c>
      <c r="F1881" s="85"/>
      <c r="G1881" s="120">
        <v>0</v>
      </c>
      <c r="H1881" s="86"/>
      <c r="I1881" s="86">
        <v>0</v>
      </c>
      <c r="J1881" s="87">
        <f t="shared" si="68"/>
        <v>0</v>
      </c>
      <c r="K1881" s="87">
        <f t="shared" si="69"/>
        <v>0</v>
      </c>
      <c r="L1881" s="85"/>
      <c r="M1881" s="85"/>
      <c r="N1881" s="85"/>
      <c r="O1881" s="109"/>
      <c r="P1881" s="88" t="str">
        <f>IF(D:D&gt;800000000,_xlfn.XLOOKUP(B:B,DROPLIST!G:G,DROPLIST!H:H)&amp;RIGHT(C1881,3)&amp;"-"&amp;RIGHT(D1881,5),_xlfn.XLOOKUP(B:B,DROPLIST!G:G,DROPLIST!H:H)&amp;RIGHT(C1881,3)&amp;"-"&amp;_xlfn.XLOOKUP(D:D,Tabela2[SAP Code],Tabela2[Coluna1]))</f>
        <v>-</v>
      </c>
      <c r="Q1881" s="88" t="e">
        <f>_xlfn.XLOOKUP(B:B,DROPLIST!G:G,DROPLIST!H:H) &amp; RIGHT(C1881,3) &amp; "-" &amp; RIGHT(D1881,5) &amp; "-" &amp; IFERROR(LEFT(#REF!, FIND(" ",#REF!)-1),#REF!) &amp; "-" &amp; _xlfn.XLOOKUP(L:L,DROPLIST!D:D,DROPLIST!E:E)</f>
        <v>#REF!</v>
      </c>
      <c r="R1881" s="88" t="str">
        <f>IF(N:N&lt;&gt;"APROVADO","N/A",IF(IFERROR(_xlfn.XLOOKUP(P:P,PROJETOS!A:A,PROJETOS!A:A),"INSERIR ID DE PROJETO")="INSERIR ID DE PROJETO","INSERIR ID DE PROJETO","PROJETO INSERIDO"))</f>
        <v>N/A</v>
      </c>
    </row>
    <row r="1882" spans="1:18" ht="20.100000000000001" customHeight="1" thickTop="1" thickBot="1" x14ac:dyDescent="0.3">
      <c r="A1882" s="109"/>
      <c r="B1882" s="84"/>
      <c r="C1882" s="84"/>
      <c r="D1882" s="115"/>
      <c r="E1882" s="132" cm="1">
        <f t="array" ref="E1882">_xlfn.XLOOKUP(D1882,Tabela2[[#All],[SAP Code]],Tabela2[[#All],[Supplier Name]])</f>
        <v>0</v>
      </c>
      <c r="F1882" s="85"/>
      <c r="G1882" s="120">
        <v>0</v>
      </c>
      <c r="H1882" s="86"/>
      <c r="I1882" s="86">
        <v>0</v>
      </c>
      <c r="J1882" s="87">
        <f t="shared" si="68"/>
        <v>0</v>
      </c>
      <c r="K1882" s="87">
        <f t="shared" si="69"/>
        <v>0</v>
      </c>
      <c r="L1882" s="85"/>
      <c r="M1882" s="85"/>
      <c r="N1882" s="85"/>
      <c r="O1882" s="109"/>
      <c r="P1882" s="88" t="str">
        <f>IF(D:D&gt;800000000,_xlfn.XLOOKUP(B:B,DROPLIST!G:G,DROPLIST!H:H)&amp;RIGHT(C1882,3)&amp;"-"&amp;RIGHT(D1882,5),_xlfn.XLOOKUP(B:B,DROPLIST!G:G,DROPLIST!H:H)&amp;RIGHT(C1882,3)&amp;"-"&amp;_xlfn.XLOOKUP(D:D,Tabela2[SAP Code],Tabela2[Coluna1]))</f>
        <v>-</v>
      </c>
      <c r="Q1882" s="88" t="e">
        <f>_xlfn.XLOOKUP(B:B,DROPLIST!G:G,DROPLIST!H:H) &amp; RIGHT(C1882,3) &amp; "-" &amp; RIGHT(D1882,5) &amp; "-" &amp; IFERROR(LEFT(#REF!, FIND(" ",#REF!)-1),#REF!) &amp; "-" &amp; _xlfn.XLOOKUP(L:L,DROPLIST!D:D,DROPLIST!E:E)</f>
        <v>#REF!</v>
      </c>
      <c r="R1882" s="88" t="str">
        <f>IF(N:N&lt;&gt;"APROVADO","N/A",IF(IFERROR(_xlfn.XLOOKUP(P:P,PROJETOS!A:A,PROJETOS!A:A),"INSERIR ID DE PROJETO")="INSERIR ID DE PROJETO","INSERIR ID DE PROJETO","PROJETO INSERIDO"))</f>
        <v>N/A</v>
      </c>
    </row>
    <row r="1883" spans="1:18" ht="20.100000000000001" customHeight="1" thickTop="1" thickBot="1" x14ac:dyDescent="0.3">
      <c r="A1883" s="109"/>
      <c r="B1883" s="84"/>
      <c r="C1883" s="84"/>
      <c r="D1883" s="115"/>
      <c r="E1883" s="132" cm="1">
        <f t="array" ref="E1883">_xlfn.XLOOKUP(D1883,Tabela2[[#All],[SAP Code]],Tabela2[[#All],[Supplier Name]])</f>
        <v>0</v>
      </c>
      <c r="F1883" s="85"/>
      <c r="G1883" s="120">
        <v>0</v>
      </c>
      <c r="H1883" s="86"/>
      <c r="I1883" s="86">
        <v>0</v>
      </c>
      <c r="J1883" s="87">
        <f t="shared" si="68"/>
        <v>0</v>
      </c>
      <c r="K1883" s="87">
        <f t="shared" si="69"/>
        <v>0</v>
      </c>
      <c r="L1883" s="85"/>
      <c r="M1883" s="85"/>
      <c r="N1883" s="85"/>
      <c r="O1883" s="109"/>
      <c r="P1883" s="88" t="str">
        <f>IF(D:D&gt;800000000,_xlfn.XLOOKUP(B:B,DROPLIST!G:G,DROPLIST!H:H)&amp;RIGHT(C1883,3)&amp;"-"&amp;RIGHT(D1883,5),_xlfn.XLOOKUP(B:B,DROPLIST!G:G,DROPLIST!H:H)&amp;RIGHT(C1883,3)&amp;"-"&amp;_xlfn.XLOOKUP(D:D,Tabela2[SAP Code],Tabela2[Coluna1]))</f>
        <v>-</v>
      </c>
      <c r="Q1883" s="88" t="e">
        <f>_xlfn.XLOOKUP(B:B,DROPLIST!G:G,DROPLIST!H:H) &amp; RIGHT(C1883,3) &amp; "-" &amp; RIGHT(D1883,5) &amp; "-" &amp; IFERROR(LEFT(#REF!, FIND(" ",#REF!)-1),#REF!) &amp; "-" &amp; _xlfn.XLOOKUP(L:L,DROPLIST!D:D,DROPLIST!E:E)</f>
        <v>#REF!</v>
      </c>
      <c r="R1883" s="88" t="str">
        <f>IF(N:N&lt;&gt;"APROVADO","N/A",IF(IFERROR(_xlfn.XLOOKUP(P:P,PROJETOS!A:A,PROJETOS!A:A),"INSERIR ID DE PROJETO")="INSERIR ID DE PROJETO","INSERIR ID DE PROJETO","PROJETO INSERIDO"))</f>
        <v>N/A</v>
      </c>
    </row>
    <row r="1884" spans="1:18" ht="20.100000000000001" customHeight="1" thickTop="1" thickBot="1" x14ac:dyDescent="0.3">
      <c r="A1884" s="109"/>
      <c r="B1884" s="84"/>
      <c r="C1884" s="84"/>
      <c r="D1884" s="115"/>
      <c r="E1884" s="132" cm="1">
        <f t="array" ref="E1884">_xlfn.XLOOKUP(D1884,Tabela2[[#All],[SAP Code]],Tabela2[[#All],[Supplier Name]])</f>
        <v>0</v>
      </c>
      <c r="F1884" s="85"/>
      <c r="G1884" s="120">
        <v>0</v>
      </c>
      <c r="H1884" s="86"/>
      <c r="I1884" s="86">
        <v>0</v>
      </c>
      <c r="J1884" s="87">
        <f t="shared" si="68"/>
        <v>0</v>
      </c>
      <c r="K1884" s="87">
        <f t="shared" si="69"/>
        <v>0</v>
      </c>
      <c r="L1884" s="85"/>
      <c r="M1884" s="85"/>
      <c r="N1884" s="85"/>
      <c r="O1884" s="109"/>
      <c r="P1884" s="88" t="str">
        <f>IF(D:D&gt;800000000,_xlfn.XLOOKUP(B:B,DROPLIST!G:G,DROPLIST!H:H)&amp;RIGHT(C1884,3)&amp;"-"&amp;RIGHT(D1884,5),_xlfn.XLOOKUP(B:B,DROPLIST!G:G,DROPLIST!H:H)&amp;RIGHT(C1884,3)&amp;"-"&amp;_xlfn.XLOOKUP(D:D,Tabela2[SAP Code],Tabela2[Coluna1]))</f>
        <v>-</v>
      </c>
      <c r="Q1884" s="88" t="e">
        <f>_xlfn.XLOOKUP(B:B,DROPLIST!G:G,DROPLIST!H:H) &amp; RIGHT(C1884,3) &amp; "-" &amp; RIGHT(D1884,5) &amp; "-" &amp; IFERROR(LEFT(#REF!, FIND(" ",#REF!)-1),#REF!) &amp; "-" &amp; _xlfn.XLOOKUP(L:L,DROPLIST!D:D,DROPLIST!E:E)</f>
        <v>#REF!</v>
      </c>
      <c r="R1884" s="88" t="str">
        <f>IF(N:N&lt;&gt;"APROVADO","N/A",IF(IFERROR(_xlfn.XLOOKUP(P:P,PROJETOS!A:A,PROJETOS!A:A),"INSERIR ID DE PROJETO")="INSERIR ID DE PROJETO","INSERIR ID DE PROJETO","PROJETO INSERIDO"))</f>
        <v>N/A</v>
      </c>
    </row>
    <row r="1885" spans="1:18" ht="20.100000000000001" customHeight="1" thickTop="1" thickBot="1" x14ac:dyDescent="0.3">
      <c r="A1885" s="109"/>
      <c r="B1885" s="84"/>
      <c r="C1885" s="84"/>
      <c r="D1885" s="115"/>
      <c r="E1885" s="132" cm="1">
        <f t="array" ref="E1885">_xlfn.XLOOKUP(D1885,Tabela2[[#All],[SAP Code]],Tabela2[[#All],[Supplier Name]])</f>
        <v>0</v>
      </c>
      <c r="F1885" s="85"/>
      <c r="G1885" s="120">
        <v>0</v>
      </c>
      <c r="H1885" s="86"/>
      <c r="I1885" s="86">
        <v>0</v>
      </c>
      <c r="J1885" s="87">
        <f t="shared" si="68"/>
        <v>0</v>
      </c>
      <c r="K1885" s="87">
        <f t="shared" si="69"/>
        <v>0</v>
      </c>
      <c r="L1885" s="85"/>
      <c r="M1885" s="85"/>
      <c r="N1885" s="85"/>
      <c r="O1885" s="109"/>
      <c r="P1885" s="88" t="str">
        <f>IF(D:D&gt;800000000,_xlfn.XLOOKUP(B:B,DROPLIST!G:G,DROPLIST!H:H)&amp;RIGHT(C1885,3)&amp;"-"&amp;RIGHT(D1885,5),_xlfn.XLOOKUP(B:B,DROPLIST!G:G,DROPLIST!H:H)&amp;RIGHT(C1885,3)&amp;"-"&amp;_xlfn.XLOOKUP(D:D,Tabela2[SAP Code],Tabela2[Coluna1]))</f>
        <v>-</v>
      </c>
      <c r="Q1885" s="88" t="e">
        <f>_xlfn.XLOOKUP(B:B,DROPLIST!G:G,DROPLIST!H:H) &amp; RIGHT(C1885,3) &amp; "-" &amp; RIGHT(D1885,5) &amp; "-" &amp; IFERROR(LEFT(#REF!, FIND(" ",#REF!)-1),#REF!) &amp; "-" &amp; _xlfn.XLOOKUP(L:L,DROPLIST!D:D,DROPLIST!E:E)</f>
        <v>#REF!</v>
      </c>
      <c r="R1885" s="88" t="str">
        <f>IF(N:N&lt;&gt;"APROVADO","N/A",IF(IFERROR(_xlfn.XLOOKUP(P:P,PROJETOS!A:A,PROJETOS!A:A),"INSERIR ID DE PROJETO")="INSERIR ID DE PROJETO","INSERIR ID DE PROJETO","PROJETO INSERIDO"))</f>
        <v>N/A</v>
      </c>
    </row>
    <row r="1886" spans="1:18" ht="20.100000000000001" customHeight="1" thickTop="1" thickBot="1" x14ac:dyDescent="0.3">
      <c r="A1886" s="109"/>
      <c r="B1886" s="84"/>
      <c r="C1886" s="84"/>
      <c r="D1886" s="115"/>
      <c r="E1886" s="132" cm="1">
        <f t="array" ref="E1886">_xlfn.XLOOKUP(D1886,Tabela2[[#All],[SAP Code]],Tabela2[[#All],[Supplier Name]])</f>
        <v>0</v>
      </c>
      <c r="F1886" s="85"/>
      <c r="G1886" s="120">
        <v>0</v>
      </c>
      <c r="H1886" s="86"/>
      <c r="I1886" s="86">
        <v>0</v>
      </c>
      <c r="J1886" s="87">
        <f t="shared" si="68"/>
        <v>0</v>
      </c>
      <c r="K1886" s="87">
        <f t="shared" si="69"/>
        <v>0</v>
      </c>
      <c r="L1886" s="85"/>
      <c r="M1886" s="85"/>
      <c r="N1886" s="85"/>
      <c r="O1886" s="109"/>
      <c r="P1886" s="88" t="str">
        <f>IF(D:D&gt;800000000,_xlfn.XLOOKUP(B:B,DROPLIST!G:G,DROPLIST!H:H)&amp;RIGHT(C1886,3)&amp;"-"&amp;RIGHT(D1886,5),_xlfn.XLOOKUP(B:B,DROPLIST!G:G,DROPLIST!H:H)&amp;RIGHT(C1886,3)&amp;"-"&amp;_xlfn.XLOOKUP(D:D,Tabela2[SAP Code],Tabela2[Coluna1]))</f>
        <v>-</v>
      </c>
      <c r="Q1886" s="88" t="e">
        <f>_xlfn.XLOOKUP(B:B,DROPLIST!G:G,DROPLIST!H:H) &amp; RIGHT(C1886,3) &amp; "-" &amp; RIGHT(D1886,5) &amp; "-" &amp; IFERROR(LEFT(#REF!, FIND(" ",#REF!)-1),#REF!) &amp; "-" &amp; _xlfn.XLOOKUP(L:L,DROPLIST!D:D,DROPLIST!E:E)</f>
        <v>#REF!</v>
      </c>
      <c r="R1886" s="88" t="str">
        <f>IF(N:N&lt;&gt;"APROVADO","N/A",IF(IFERROR(_xlfn.XLOOKUP(P:P,PROJETOS!A:A,PROJETOS!A:A),"INSERIR ID DE PROJETO")="INSERIR ID DE PROJETO","INSERIR ID DE PROJETO","PROJETO INSERIDO"))</f>
        <v>N/A</v>
      </c>
    </row>
    <row r="1887" spans="1:18" ht="20.100000000000001" customHeight="1" thickTop="1" thickBot="1" x14ac:dyDescent="0.3">
      <c r="A1887" s="109"/>
      <c r="B1887" s="84"/>
      <c r="C1887" s="84"/>
      <c r="D1887" s="115"/>
      <c r="E1887" s="132" cm="1">
        <f t="array" ref="E1887">_xlfn.XLOOKUP(D1887,Tabela2[[#All],[SAP Code]],Tabela2[[#All],[Supplier Name]])</f>
        <v>0</v>
      </c>
      <c r="F1887" s="85"/>
      <c r="G1887" s="120">
        <v>0</v>
      </c>
      <c r="H1887" s="86"/>
      <c r="I1887" s="86">
        <v>0</v>
      </c>
      <c r="J1887" s="87">
        <f t="shared" si="68"/>
        <v>0</v>
      </c>
      <c r="K1887" s="87">
        <f t="shared" si="69"/>
        <v>0</v>
      </c>
      <c r="L1887" s="85"/>
      <c r="M1887" s="85"/>
      <c r="N1887" s="85"/>
      <c r="O1887" s="109"/>
      <c r="P1887" s="88" t="str">
        <f>IF(D:D&gt;800000000,_xlfn.XLOOKUP(B:B,DROPLIST!G:G,DROPLIST!H:H)&amp;RIGHT(C1887,3)&amp;"-"&amp;RIGHT(D1887,5),_xlfn.XLOOKUP(B:B,DROPLIST!G:G,DROPLIST!H:H)&amp;RIGHT(C1887,3)&amp;"-"&amp;_xlfn.XLOOKUP(D:D,Tabela2[SAP Code],Tabela2[Coluna1]))</f>
        <v>-</v>
      </c>
      <c r="Q1887" s="88" t="e">
        <f>_xlfn.XLOOKUP(B:B,DROPLIST!G:G,DROPLIST!H:H) &amp; RIGHT(C1887,3) &amp; "-" &amp; RIGHT(D1887,5) &amp; "-" &amp; IFERROR(LEFT(#REF!, FIND(" ",#REF!)-1),#REF!) &amp; "-" &amp; _xlfn.XLOOKUP(L:L,DROPLIST!D:D,DROPLIST!E:E)</f>
        <v>#REF!</v>
      </c>
      <c r="R1887" s="88" t="str">
        <f>IF(N:N&lt;&gt;"APROVADO","N/A",IF(IFERROR(_xlfn.XLOOKUP(P:P,PROJETOS!A:A,PROJETOS!A:A),"INSERIR ID DE PROJETO")="INSERIR ID DE PROJETO","INSERIR ID DE PROJETO","PROJETO INSERIDO"))</f>
        <v>N/A</v>
      </c>
    </row>
    <row r="1888" spans="1:18" ht="20.100000000000001" customHeight="1" thickTop="1" thickBot="1" x14ac:dyDescent="0.3">
      <c r="A1888" s="109"/>
      <c r="B1888" s="84"/>
      <c r="C1888" s="84"/>
      <c r="D1888" s="115"/>
      <c r="E1888" s="132" cm="1">
        <f t="array" ref="E1888">_xlfn.XLOOKUP(D1888,Tabela2[[#All],[SAP Code]],Tabela2[[#All],[Supplier Name]])</f>
        <v>0</v>
      </c>
      <c r="F1888" s="85"/>
      <c r="G1888" s="120">
        <v>0</v>
      </c>
      <c r="H1888" s="86"/>
      <c r="I1888" s="86">
        <v>0</v>
      </c>
      <c r="J1888" s="87">
        <f t="shared" si="68"/>
        <v>0</v>
      </c>
      <c r="K1888" s="87">
        <f t="shared" si="69"/>
        <v>0</v>
      </c>
      <c r="L1888" s="85"/>
      <c r="M1888" s="85"/>
      <c r="N1888" s="85"/>
      <c r="O1888" s="109"/>
      <c r="P1888" s="88" t="str">
        <f>IF(D:D&gt;800000000,_xlfn.XLOOKUP(B:B,DROPLIST!G:G,DROPLIST!H:H)&amp;RIGHT(C1888,3)&amp;"-"&amp;RIGHT(D1888,5),_xlfn.XLOOKUP(B:B,DROPLIST!G:G,DROPLIST!H:H)&amp;RIGHT(C1888,3)&amp;"-"&amp;_xlfn.XLOOKUP(D:D,Tabela2[SAP Code],Tabela2[Coluna1]))</f>
        <v>-</v>
      </c>
      <c r="Q1888" s="88" t="e">
        <f>_xlfn.XLOOKUP(B:B,DROPLIST!G:G,DROPLIST!H:H) &amp; RIGHT(C1888,3) &amp; "-" &amp; RIGHT(D1888,5) &amp; "-" &amp; IFERROR(LEFT(#REF!, FIND(" ",#REF!)-1),#REF!) &amp; "-" &amp; _xlfn.XLOOKUP(L:L,DROPLIST!D:D,DROPLIST!E:E)</f>
        <v>#REF!</v>
      </c>
      <c r="R1888" s="88" t="str">
        <f>IF(N:N&lt;&gt;"APROVADO","N/A",IF(IFERROR(_xlfn.XLOOKUP(P:P,PROJETOS!A:A,PROJETOS!A:A),"INSERIR ID DE PROJETO")="INSERIR ID DE PROJETO","INSERIR ID DE PROJETO","PROJETO INSERIDO"))</f>
        <v>N/A</v>
      </c>
    </row>
    <row r="1889" spans="1:18" ht="20.100000000000001" customHeight="1" thickTop="1" thickBot="1" x14ac:dyDescent="0.3">
      <c r="A1889" s="109"/>
      <c r="B1889" s="84"/>
      <c r="C1889" s="84"/>
      <c r="D1889" s="115"/>
      <c r="E1889" s="132" cm="1">
        <f t="array" ref="E1889">_xlfn.XLOOKUP(D1889,Tabela2[[#All],[SAP Code]],Tabela2[[#All],[Supplier Name]])</f>
        <v>0</v>
      </c>
      <c r="F1889" s="85"/>
      <c r="G1889" s="120">
        <v>0</v>
      </c>
      <c r="H1889" s="86"/>
      <c r="I1889" s="86">
        <v>0</v>
      </c>
      <c r="J1889" s="87">
        <f t="shared" si="68"/>
        <v>0</v>
      </c>
      <c r="K1889" s="87">
        <f t="shared" si="69"/>
        <v>0</v>
      </c>
      <c r="L1889" s="85"/>
      <c r="M1889" s="85"/>
      <c r="N1889" s="85"/>
      <c r="O1889" s="109"/>
      <c r="P1889" s="88" t="str">
        <f>IF(D:D&gt;800000000,_xlfn.XLOOKUP(B:B,DROPLIST!G:G,DROPLIST!H:H)&amp;RIGHT(C1889,3)&amp;"-"&amp;RIGHT(D1889,5),_xlfn.XLOOKUP(B:B,DROPLIST!G:G,DROPLIST!H:H)&amp;RIGHT(C1889,3)&amp;"-"&amp;_xlfn.XLOOKUP(D:D,Tabela2[SAP Code],Tabela2[Coluna1]))</f>
        <v>-</v>
      </c>
      <c r="Q1889" s="88" t="e">
        <f>_xlfn.XLOOKUP(B:B,DROPLIST!G:G,DROPLIST!H:H) &amp; RIGHT(C1889,3) &amp; "-" &amp; RIGHT(D1889,5) &amp; "-" &amp; IFERROR(LEFT(#REF!, FIND(" ",#REF!)-1),#REF!) &amp; "-" &amp; _xlfn.XLOOKUP(L:L,DROPLIST!D:D,DROPLIST!E:E)</f>
        <v>#REF!</v>
      </c>
      <c r="R1889" s="88" t="str">
        <f>IF(N:N&lt;&gt;"APROVADO","N/A",IF(IFERROR(_xlfn.XLOOKUP(P:P,PROJETOS!A:A,PROJETOS!A:A),"INSERIR ID DE PROJETO")="INSERIR ID DE PROJETO","INSERIR ID DE PROJETO","PROJETO INSERIDO"))</f>
        <v>N/A</v>
      </c>
    </row>
    <row r="1890" spans="1:18" ht="20.100000000000001" customHeight="1" thickTop="1" thickBot="1" x14ac:dyDescent="0.3">
      <c r="A1890" s="109"/>
      <c r="B1890" s="84"/>
      <c r="C1890" s="84"/>
      <c r="D1890" s="115"/>
      <c r="E1890" s="132" cm="1">
        <f t="array" ref="E1890">_xlfn.XLOOKUP(D1890,Tabela2[[#All],[SAP Code]],Tabela2[[#All],[Supplier Name]])</f>
        <v>0</v>
      </c>
      <c r="F1890" s="85"/>
      <c r="G1890" s="120">
        <v>0</v>
      </c>
      <c r="H1890" s="86"/>
      <c r="I1890" s="86">
        <v>0</v>
      </c>
      <c r="J1890" s="87">
        <f t="shared" si="68"/>
        <v>0</v>
      </c>
      <c r="K1890" s="87">
        <f t="shared" si="69"/>
        <v>0</v>
      </c>
      <c r="L1890" s="85"/>
      <c r="M1890" s="85"/>
      <c r="N1890" s="85"/>
      <c r="O1890" s="109"/>
      <c r="P1890" s="88" t="str">
        <f>IF(D:D&gt;800000000,_xlfn.XLOOKUP(B:B,DROPLIST!G:G,DROPLIST!H:H)&amp;RIGHT(C1890,3)&amp;"-"&amp;RIGHT(D1890,5),_xlfn.XLOOKUP(B:B,DROPLIST!G:G,DROPLIST!H:H)&amp;RIGHT(C1890,3)&amp;"-"&amp;_xlfn.XLOOKUP(D:D,Tabela2[SAP Code],Tabela2[Coluna1]))</f>
        <v>-</v>
      </c>
      <c r="Q1890" s="88" t="e">
        <f>_xlfn.XLOOKUP(B:B,DROPLIST!G:G,DROPLIST!H:H) &amp; RIGHT(C1890,3) &amp; "-" &amp; RIGHT(D1890,5) &amp; "-" &amp; IFERROR(LEFT(#REF!, FIND(" ",#REF!)-1),#REF!) &amp; "-" &amp; _xlfn.XLOOKUP(L:L,DROPLIST!D:D,DROPLIST!E:E)</f>
        <v>#REF!</v>
      </c>
      <c r="R1890" s="88" t="str">
        <f>IF(N:N&lt;&gt;"APROVADO","N/A",IF(IFERROR(_xlfn.XLOOKUP(P:P,PROJETOS!A:A,PROJETOS!A:A),"INSERIR ID DE PROJETO")="INSERIR ID DE PROJETO","INSERIR ID DE PROJETO","PROJETO INSERIDO"))</f>
        <v>N/A</v>
      </c>
    </row>
    <row r="1891" spans="1:18" ht="20.100000000000001" customHeight="1" thickTop="1" thickBot="1" x14ac:dyDescent="0.3">
      <c r="A1891" s="109"/>
      <c r="B1891" s="84"/>
      <c r="C1891" s="84"/>
      <c r="D1891" s="115"/>
      <c r="E1891" s="132" cm="1">
        <f t="array" ref="E1891">_xlfn.XLOOKUP(D1891,Tabela2[[#All],[SAP Code]],Tabela2[[#All],[Supplier Name]])</f>
        <v>0</v>
      </c>
      <c r="F1891" s="85"/>
      <c r="G1891" s="120">
        <v>0</v>
      </c>
      <c r="H1891" s="86"/>
      <c r="I1891" s="86">
        <v>0</v>
      </c>
      <c r="J1891" s="87">
        <f t="shared" si="68"/>
        <v>0</v>
      </c>
      <c r="K1891" s="87">
        <f t="shared" si="69"/>
        <v>0</v>
      </c>
      <c r="L1891" s="85"/>
      <c r="M1891" s="85"/>
      <c r="N1891" s="85"/>
      <c r="O1891" s="109"/>
      <c r="P1891" s="88" t="str">
        <f>IF(D:D&gt;800000000,_xlfn.XLOOKUP(B:B,DROPLIST!G:G,DROPLIST!H:H)&amp;RIGHT(C1891,3)&amp;"-"&amp;RIGHT(D1891,5),_xlfn.XLOOKUP(B:B,DROPLIST!G:G,DROPLIST!H:H)&amp;RIGHT(C1891,3)&amp;"-"&amp;_xlfn.XLOOKUP(D:D,Tabela2[SAP Code],Tabela2[Coluna1]))</f>
        <v>-</v>
      </c>
      <c r="Q1891" s="88" t="e">
        <f>_xlfn.XLOOKUP(B:B,DROPLIST!G:G,DROPLIST!H:H) &amp; RIGHT(C1891,3) &amp; "-" &amp; RIGHT(D1891,5) &amp; "-" &amp; IFERROR(LEFT(#REF!, FIND(" ",#REF!)-1),#REF!) &amp; "-" &amp; _xlfn.XLOOKUP(L:L,DROPLIST!D:D,DROPLIST!E:E)</f>
        <v>#REF!</v>
      </c>
      <c r="R1891" s="88" t="str">
        <f>IF(N:N&lt;&gt;"APROVADO","N/A",IF(IFERROR(_xlfn.XLOOKUP(P:P,PROJETOS!A:A,PROJETOS!A:A),"INSERIR ID DE PROJETO")="INSERIR ID DE PROJETO","INSERIR ID DE PROJETO","PROJETO INSERIDO"))</f>
        <v>N/A</v>
      </c>
    </row>
    <row r="1892" spans="1:18" ht="20.100000000000001" customHeight="1" thickTop="1" thickBot="1" x14ac:dyDescent="0.3">
      <c r="A1892" s="109"/>
      <c r="B1892" s="84"/>
      <c r="C1892" s="84"/>
      <c r="D1892" s="115"/>
      <c r="E1892" s="132" cm="1">
        <f t="array" ref="E1892">_xlfn.XLOOKUP(D1892,Tabela2[[#All],[SAP Code]],Tabela2[[#All],[Supplier Name]])</f>
        <v>0</v>
      </c>
      <c r="F1892" s="85"/>
      <c r="G1892" s="120">
        <v>0</v>
      </c>
      <c r="H1892" s="86"/>
      <c r="I1892" s="86">
        <v>0</v>
      </c>
      <c r="J1892" s="87">
        <f t="shared" si="68"/>
        <v>0</v>
      </c>
      <c r="K1892" s="87">
        <f t="shared" si="69"/>
        <v>0</v>
      </c>
      <c r="L1892" s="85"/>
      <c r="M1892" s="85"/>
      <c r="N1892" s="85"/>
      <c r="O1892" s="109"/>
      <c r="P1892" s="88" t="str">
        <f>IF(D:D&gt;800000000,_xlfn.XLOOKUP(B:B,DROPLIST!G:G,DROPLIST!H:H)&amp;RIGHT(C1892,3)&amp;"-"&amp;RIGHT(D1892,5),_xlfn.XLOOKUP(B:B,DROPLIST!G:G,DROPLIST!H:H)&amp;RIGHT(C1892,3)&amp;"-"&amp;_xlfn.XLOOKUP(D:D,Tabela2[SAP Code],Tabela2[Coluna1]))</f>
        <v>-</v>
      </c>
      <c r="Q1892" s="88" t="e">
        <f>_xlfn.XLOOKUP(B:B,DROPLIST!G:G,DROPLIST!H:H) &amp; RIGHT(C1892,3) &amp; "-" &amp; RIGHT(D1892,5) &amp; "-" &amp; IFERROR(LEFT(#REF!, FIND(" ",#REF!)-1),#REF!) &amp; "-" &amp; _xlfn.XLOOKUP(L:L,DROPLIST!D:D,DROPLIST!E:E)</f>
        <v>#REF!</v>
      </c>
      <c r="R1892" s="88" t="str">
        <f>IF(N:N&lt;&gt;"APROVADO","N/A",IF(IFERROR(_xlfn.XLOOKUP(P:P,PROJETOS!A:A,PROJETOS!A:A),"INSERIR ID DE PROJETO")="INSERIR ID DE PROJETO","INSERIR ID DE PROJETO","PROJETO INSERIDO"))</f>
        <v>N/A</v>
      </c>
    </row>
    <row r="1893" spans="1:18" ht="20.100000000000001" customHeight="1" thickTop="1" thickBot="1" x14ac:dyDescent="0.3">
      <c r="A1893" s="109"/>
      <c r="B1893" s="84"/>
      <c r="C1893" s="84"/>
      <c r="D1893" s="115"/>
      <c r="E1893" s="132" cm="1">
        <f t="array" ref="E1893">_xlfn.XLOOKUP(D1893,Tabela2[[#All],[SAP Code]],Tabela2[[#All],[Supplier Name]])</f>
        <v>0</v>
      </c>
      <c r="F1893" s="85"/>
      <c r="G1893" s="120">
        <v>0</v>
      </c>
      <c r="H1893" s="86"/>
      <c r="I1893" s="86">
        <v>0</v>
      </c>
      <c r="J1893" s="87">
        <f t="shared" si="68"/>
        <v>0</v>
      </c>
      <c r="K1893" s="87">
        <f t="shared" si="69"/>
        <v>0</v>
      </c>
      <c r="L1893" s="85"/>
      <c r="M1893" s="85"/>
      <c r="N1893" s="85"/>
      <c r="O1893" s="109"/>
      <c r="P1893" s="88" t="str">
        <f>IF(D:D&gt;800000000,_xlfn.XLOOKUP(B:B,DROPLIST!G:G,DROPLIST!H:H)&amp;RIGHT(C1893,3)&amp;"-"&amp;RIGHT(D1893,5),_xlfn.XLOOKUP(B:B,DROPLIST!G:G,DROPLIST!H:H)&amp;RIGHT(C1893,3)&amp;"-"&amp;_xlfn.XLOOKUP(D:D,Tabela2[SAP Code],Tabela2[Coluna1]))</f>
        <v>-</v>
      </c>
      <c r="Q1893" s="88" t="e">
        <f>_xlfn.XLOOKUP(B:B,DROPLIST!G:G,DROPLIST!H:H) &amp; RIGHT(C1893,3) &amp; "-" &amp; RIGHT(D1893,5) &amp; "-" &amp; IFERROR(LEFT(#REF!, FIND(" ",#REF!)-1),#REF!) &amp; "-" &amp; _xlfn.XLOOKUP(L:L,DROPLIST!D:D,DROPLIST!E:E)</f>
        <v>#REF!</v>
      </c>
      <c r="R1893" s="88" t="str">
        <f>IF(N:N&lt;&gt;"APROVADO","N/A",IF(IFERROR(_xlfn.XLOOKUP(P:P,PROJETOS!A:A,PROJETOS!A:A),"INSERIR ID DE PROJETO")="INSERIR ID DE PROJETO","INSERIR ID DE PROJETO","PROJETO INSERIDO"))</f>
        <v>N/A</v>
      </c>
    </row>
    <row r="1894" spans="1:18" ht="20.100000000000001" customHeight="1" thickTop="1" thickBot="1" x14ac:dyDescent="0.3">
      <c r="A1894" s="109"/>
      <c r="B1894" s="84"/>
      <c r="C1894" s="84"/>
      <c r="D1894" s="115"/>
      <c r="E1894" s="132" cm="1">
        <f t="array" ref="E1894">_xlfn.XLOOKUP(D1894,Tabela2[[#All],[SAP Code]],Tabela2[[#All],[Supplier Name]])</f>
        <v>0</v>
      </c>
      <c r="F1894" s="85"/>
      <c r="G1894" s="120">
        <v>0</v>
      </c>
      <c r="H1894" s="86"/>
      <c r="I1894" s="86">
        <v>0</v>
      </c>
      <c r="J1894" s="87">
        <f t="shared" si="68"/>
        <v>0</v>
      </c>
      <c r="K1894" s="87">
        <f t="shared" si="69"/>
        <v>0</v>
      </c>
      <c r="L1894" s="85"/>
      <c r="M1894" s="85"/>
      <c r="N1894" s="85"/>
      <c r="O1894" s="109"/>
      <c r="P1894" s="88" t="str">
        <f>IF(D:D&gt;800000000,_xlfn.XLOOKUP(B:B,DROPLIST!G:G,DROPLIST!H:H)&amp;RIGHT(C1894,3)&amp;"-"&amp;RIGHT(D1894,5),_xlfn.XLOOKUP(B:B,DROPLIST!G:G,DROPLIST!H:H)&amp;RIGHT(C1894,3)&amp;"-"&amp;_xlfn.XLOOKUP(D:D,Tabela2[SAP Code],Tabela2[Coluna1]))</f>
        <v>-</v>
      </c>
      <c r="Q1894" s="88" t="e">
        <f>_xlfn.XLOOKUP(B:B,DROPLIST!G:G,DROPLIST!H:H) &amp; RIGHT(C1894,3) &amp; "-" &amp; RIGHT(D1894,5) &amp; "-" &amp; IFERROR(LEFT(#REF!, FIND(" ",#REF!)-1),#REF!) &amp; "-" &amp; _xlfn.XLOOKUP(L:L,DROPLIST!D:D,DROPLIST!E:E)</f>
        <v>#REF!</v>
      </c>
      <c r="R1894" s="88" t="str">
        <f>IF(N:N&lt;&gt;"APROVADO","N/A",IF(IFERROR(_xlfn.XLOOKUP(P:P,PROJETOS!A:A,PROJETOS!A:A),"INSERIR ID DE PROJETO")="INSERIR ID DE PROJETO","INSERIR ID DE PROJETO","PROJETO INSERIDO"))</f>
        <v>N/A</v>
      </c>
    </row>
    <row r="1895" spans="1:18" ht="20.100000000000001" customHeight="1" thickTop="1" thickBot="1" x14ac:dyDescent="0.3">
      <c r="A1895" s="109"/>
      <c r="B1895" s="84"/>
      <c r="C1895" s="84"/>
      <c r="D1895" s="115"/>
      <c r="E1895" s="132" cm="1">
        <f t="array" ref="E1895">_xlfn.XLOOKUP(D1895,Tabela2[[#All],[SAP Code]],Tabela2[[#All],[Supplier Name]])</f>
        <v>0</v>
      </c>
      <c r="F1895" s="85"/>
      <c r="G1895" s="120">
        <v>0</v>
      </c>
      <c r="H1895" s="86"/>
      <c r="I1895" s="86">
        <v>0</v>
      </c>
      <c r="J1895" s="87">
        <f t="shared" si="68"/>
        <v>0</v>
      </c>
      <c r="K1895" s="87">
        <f t="shared" si="69"/>
        <v>0</v>
      </c>
      <c r="L1895" s="85"/>
      <c r="M1895" s="85"/>
      <c r="N1895" s="85"/>
      <c r="O1895" s="109"/>
      <c r="P1895" s="88" t="str">
        <f>IF(D:D&gt;800000000,_xlfn.XLOOKUP(B:B,DROPLIST!G:G,DROPLIST!H:H)&amp;RIGHT(C1895,3)&amp;"-"&amp;RIGHT(D1895,5),_xlfn.XLOOKUP(B:B,DROPLIST!G:G,DROPLIST!H:H)&amp;RIGHT(C1895,3)&amp;"-"&amp;_xlfn.XLOOKUP(D:D,Tabela2[SAP Code],Tabela2[Coluna1]))</f>
        <v>-</v>
      </c>
      <c r="Q1895" s="88" t="e">
        <f>_xlfn.XLOOKUP(B:B,DROPLIST!G:G,DROPLIST!H:H) &amp; RIGHT(C1895,3) &amp; "-" &amp; RIGHT(D1895,5) &amp; "-" &amp; IFERROR(LEFT(#REF!, FIND(" ",#REF!)-1),#REF!) &amp; "-" &amp; _xlfn.XLOOKUP(L:L,DROPLIST!D:D,DROPLIST!E:E)</f>
        <v>#REF!</v>
      </c>
      <c r="R1895" s="88" t="str">
        <f>IF(N:N&lt;&gt;"APROVADO","N/A",IF(IFERROR(_xlfn.XLOOKUP(P:P,PROJETOS!A:A,PROJETOS!A:A),"INSERIR ID DE PROJETO")="INSERIR ID DE PROJETO","INSERIR ID DE PROJETO","PROJETO INSERIDO"))</f>
        <v>N/A</v>
      </c>
    </row>
    <row r="1896" spans="1:18" ht="20.100000000000001" customHeight="1" thickTop="1" thickBot="1" x14ac:dyDescent="0.3">
      <c r="A1896" s="109"/>
      <c r="B1896" s="84"/>
      <c r="C1896" s="84"/>
      <c r="D1896" s="115"/>
      <c r="E1896" s="132" cm="1">
        <f t="array" ref="E1896">_xlfn.XLOOKUP(D1896,Tabela2[[#All],[SAP Code]],Tabela2[[#All],[Supplier Name]])</f>
        <v>0</v>
      </c>
      <c r="F1896" s="85"/>
      <c r="G1896" s="120">
        <v>0</v>
      </c>
      <c r="H1896" s="86"/>
      <c r="I1896" s="86">
        <v>0</v>
      </c>
      <c r="J1896" s="87">
        <f t="shared" si="68"/>
        <v>0</v>
      </c>
      <c r="K1896" s="87">
        <f t="shared" si="69"/>
        <v>0</v>
      </c>
      <c r="L1896" s="85"/>
      <c r="M1896" s="85"/>
      <c r="N1896" s="85"/>
      <c r="O1896" s="109"/>
      <c r="P1896" s="88" t="str">
        <f>IF(D:D&gt;800000000,_xlfn.XLOOKUP(B:B,DROPLIST!G:G,DROPLIST!H:H)&amp;RIGHT(C1896,3)&amp;"-"&amp;RIGHT(D1896,5),_xlfn.XLOOKUP(B:B,DROPLIST!G:G,DROPLIST!H:H)&amp;RIGHT(C1896,3)&amp;"-"&amp;_xlfn.XLOOKUP(D:D,Tabela2[SAP Code],Tabela2[Coluna1]))</f>
        <v>-</v>
      </c>
      <c r="Q1896" s="88" t="e">
        <f>_xlfn.XLOOKUP(B:B,DROPLIST!G:G,DROPLIST!H:H) &amp; RIGHT(C1896,3) &amp; "-" &amp; RIGHT(D1896,5) &amp; "-" &amp; IFERROR(LEFT(#REF!, FIND(" ",#REF!)-1),#REF!) &amp; "-" &amp; _xlfn.XLOOKUP(L:L,DROPLIST!D:D,DROPLIST!E:E)</f>
        <v>#REF!</v>
      </c>
      <c r="R1896" s="88" t="str">
        <f>IF(N:N&lt;&gt;"APROVADO","N/A",IF(IFERROR(_xlfn.XLOOKUP(P:P,PROJETOS!A:A,PROJETOS!A:A),"INSERIR ID DE PROJETO")="INSERIR ID DE PROJETO","INSERIR ID DE PROJETO","PROJETO INSERIDO"))</f>
        <v>N/A</v>
      </c>
    </row>
    <row r="1897" spans="1:18" ht="20.100000000000001" customHeight="1" thickTop="1" thickBot="1" x14ac:dyDescent="0.3">
      <c r="A1897" s="109"/>
      <c r="B1897" s="84"/>
      <c r="C1897" s="84"/>
      <c r="D1897" s="115"/>
      <c r="E1897" s="132" cm="1">
        <f t="array" ref="E1897">_xlfn.XLOOKUP(D1897,Tabela2[[#All],[SAP Code]],Tabela2[[#All],[Supplier Name]])</f>
        <v>0</v>
      </c>
      <c r="F1897" s="85"/>
      <c r="G1897" s="120">
        <v>0</v>
      </c>
      <c r="H1897" s="86"/>
      <c r="I1897" s="86">
        <v>0</v>
      </c>
      <c r="J1897" s="87">
        <f t="shared" si="68"/>
        <v>0</v>
      </c>
      <c r="K1897" s="87">
        <f t="shared" si="69"/>
        <v>0</v>
      </c>
      <c r="L1897" s="85"/>
      <c r="M1897" s="85"/>
      <c r="N1897" s="85"/>
      <c r="O1897" s="109"/>
      <c r="P1897" s="88" t="str">
        <f>IF(D:D&gt;800000000,_xlfn.XLOOKUP(B:B,DROPLIST!G:G,DROPLIST!H:H)&amp;RIGHT(C1897,3)&amp;"-"&amp;RIGHT(D1897,5),_xlfn.XLOOKUP(B:B,DROPLIST!G:G,DROPLIST!H:H)&amp;RIGHT(C1897,3)&amp;"-"&amp;_xlfn.XLOOKUP(D:D,Tabela2[SAP Code],Tabela2[Coluna1]))</f>
        <v>-</v>
      </c>
      <c r="Q1897" s="88" t="e">
        <f>_xlfn.XLOOKUP(B:B,DROPLIST!G:G,DROPLIST!H:H) &amp; RIGHT(C1897,3) &amp; "-" &amp; RIGHT(D1897,5) &amp; "-" &amp; IFERROR(LEFT(#REF!, FIND(" ",#REF!)-1),#REF!) &amp; "-" &amp; _xlfn.XLOOKUP(L:L,DROPLIST!D:D,DROPLIST!E:E)</f>
        <v>#REF!</v>
      </c>
      <c r="R1897" s="88" t="str">
        <f>IF(N:N&lt;&gt;"APROVADO","N/A",IF(IFERROR(_xlfn.XLOOKUP(P:P,PROJETOS!A:A,PROJETOS!A:A),"INSERIR ID DE PROJETO")="INSERIR ID DE PROJETO","INSERIR ID DE PROJETO","PROJETO INSERIDO"))</f>
        <v>N/A</v>
      </c>
    </row>
    <row r="1898" spans="1:18" ht="20.100000000000001" customHeight="1" thickTop="1" thickBot="1" x14ac:dyDescent="0.3">
      <c r="A1898" s="109"/>
      <c r="B1898" s="84"/>
      <c r="C1898" s="84"/>
      <c r="D1898" s="115"/>
      <c r="E1898" s="132" cm="1">
        <f t="array" ref="E1898">_xlfn.XLOOKUP(D1898,Tabela2[[#All],[SAP Code]],Tabela2[[#All],[Supplier Name]])</f>
        <v>0</v>
      </c>
      <c r="F1898" s="85"/>
      <c r="G1898" s="120">
        <v>0</v>
      </c>
      <c r="H1898" s="86"/>
      <c r="I1898" s="86">
        <v>0</v>
      </c>
      <c r="J1898" s="87">
        <f t="shared" si="68"/>
        <v>0</v>
      </c>
      <c r="K1898" s="87">
        <f t="shared" si="69"/>
        <v>0</v>
      </c>
      <c r="L1898" s="85"/>
      <c r="M1898" s="85"/>
      <c r="N1898" s="85"/>
      <c r="O1898" s="109"/>
      <c r="P1898" s="88" t="str">
        <f>IF(D:D&gt;800000000,_xlfn.XLOOKUP(B:B,DROPLIST!G:G,DROPLIST!H:H)&amp;RIGHT(C1898,3)&amp;"-"&amp;RIGHT(D1898,5),_xlfn.XLOOKUP(B:B,DROPLIST!G:G,DROPLIST!H:H)&amp;RIGHT(C1898,3)&amp;"-"&amp;_xlfn.XLOOKUP(D:D,Tabela2[SAP Code],Tabela2[Coluna1]))</f>
        <v>-</v>
      </c>
      <c r="Q1898" s="88" t="e">
        <f>_xlfn.XLOOKUP(B:B,DROPLIST!G:G,DROPLIST!H:H) &amp; RIGHT(C1898,3) &amp; "-" &amp; RIGHT(D1898,5) &amp; "-" &amp; IFERROR(LEFT(#REF!, FIND(" ",#REF!)-1),#REF!) &amp; "-" &amp; _xlfn.XLOOKUP(L:L,DROPLIST!D:D,DROPLIST!E:E)</f>
        <v>#REF!</v>
      </c>
      <c r="R1898" s="88" t="str">
        <f>IF(N:N&lt;&gt;"APROVADO","N/A",IF(IFERROR(_xlfn.XLOOKUP(P:P,PROJETOS!A:A,PROJETOS!A:A),"INSERIR ID DE PROJETO")="INSERIR ID DE PROJETO","INSERIR ID DE PROJETO","PROJETO INSERIDO"))</f>
        <v>N/A</v>
      </c>
    </row>
    <row r="1899" spans="1:18" ht="20.100000000000001" customHeight="1" thickTop="1" thickBot="1" x14ac:dyDescent="0.3">
      <c r="A1899" s="109"/>
      <c r="B1899" s="84"/>
      <c r="C1899" s="84"/>
      <c r="D1899" s="115"/>
      <c r="E1899" s="132" cm="1">
        <f t="array" ref="E1899">_xlfn.XLOOKUP(D1899,Tabela2[[#All],[SAP Code]],Tabela2[[#All],[Supplier Name]])</f>
        <v>0</v>
      </c>
      <c r="F1899" s="85"/>
      <c r="G1899" s="120">
        <v>0</v>
      </c>
      <c r="H1899" s="86"/>
      <c r="I1899" s="86">
        <v>0</v>
      </c>
      <c r="J1899" s="87">
        <f t="shared" si="68"/>
        <v>0</v>
      </c>
      <c r="K1899" s="87">
        <f t="shared" si="69"/>
        <v>0</v>
      </c>
      <c r="L1899" s="85"/>
      <c r="M1899" s="85"/>
      <c r="N1899" s="85"/>
      <c r="O1899" s="109"/>
      <c r="P1899" s="88" t="str">
        <f>IF(D:D&gt;800000000,_xlfn.XLOOKUP(B:B,DROPLIST!G:G,DROPLIST!H:H)&amp;RIGHT(C1899,3)&amp;"-"&amp;RIGHT(D1899,5),_xlfn.XLOOKUP(B:B,DROPLIST!G:G,DROPLIST!H:H)&amp;RIGHT(C1899,3)&amp;"-"&amp;_xlfn.XLOOKUP(D:D,Tabela2[SAP Code],Tabela2[Coluna1]))</f>
        <v>-</v>
      </c>
      <c r="Q1899" s="88" t="e">
        <f>_xlfn.XLOOKUP(B:B,DROPLIST!G:G,DROPLIST!H:H) &amp; RIGHT(C1899,3) &amp; "-" &amp; RIGHT(D1899,5) &amp; "-" &amp; IFERROR(LEFT(#REF!, FIND(" ",#REF!)-1),#REF!) &amp; "-" &amp; _xlfn.XLOOKUP(L:L,DROPLIST!D:D,DROPLIST!E:E)</f>
        <v>#REF!</v>
      </c>
      <c r="R1899" s="88" t="str">
        <f>IF(N:N&lt;&gt;"APROVADO","N/A",IF(IFERROR(_xlfn.XLOOKUP(P:P,PROJETOS!A:A,PROJETOS!A:A),"INSERIR ID DE PROJETO")="INSERIR ID DE PROJETO","INSERIR ID DE PROJETO","PROJETO INSERIDO"))</f>
        <v>N/A</v>
      </c>
    </row>
    <row r="1900" spans="1:18" ht="20.100000000000001" customHeight="1" thickTop="1" thickBot="1" x14ac:dyDescent="0.3">
      <c r="A1900" s="109"/>
      <c r="B1900" s="84"/>
      <c r="C1900" s="84"/>
      <c r="D1900" s="115"/>
      <c r="E1900" s="132" cm="1">
        <f t="array" ref="E1900">_xlfn.XLOOKUP(D1900,Tabela2[[#All],[SAP Code]],Tabela2[[#All],[Supplier Name]])</f>
        <v>0</v>
      </c>
      <c r="F1900" s="85"/>
      <c r="G1900" s="120">
        <v>0</v>
      </c>
      <c r="H1900" s="86"/>
      <c r="I1900" s="86">
        <v>0</v>
      </c>
      <c r="J1900" s="87">
        <f t="shared" si="68"/>
        <v>0</v>
      </c>
      <c r="K1900" s="87">
        <f t="shared" si="69"/>
        <v>0</v>
      </c>
      <c r="L1900" s="85"/>
      <c r="M1900" s="85"/>
      <c r="N1900" s="85"/>
      <c r="O1900" s="109"/>
      <c r="P1900" s="88" t="str">
        <f>IF(D:D&gt;800000000,_xlfn.XLOOKUP(B:B,DROPLIST!G:G,DROPLIST!H:H)&amp;RIGHT(C1900,3)&amp;"-"&amp;RIGHT(D1900,5),_xlfn.XLOOKUP(B:B,DROPLIST!G:G,DROPLIST!H:H)&amp;RIGHT(C1900,3)&amp;"-"&amp;_xlfn.XLOOKUP(D:D,Tabela2[SAP Code],Tabela2[Coluna1]))</f>
        <v>-</v>
      </c>
      <c r="Q1900" s="88" t="e">
        <f>_xlfn.XLOOKUP(B:B,DROPLIST!G:G,DROPLIST!H:H) &amp; RIGHT(C1900,3) &amp; "-" &amp; RIGHT(D1900,5) &amp; "-" &amp; IFERROR(LEFT(#REF!, FIND(" ",#REF!)-1),#REF!) &amp; "-" &amp; _xlfn.XLOOKUP(L:L,DROPLIST!D:D,DROPLIST!E:E)</f>
        <v>#REF!</v>
      </c>
      <c r="R1900" s="88" t="str">
        <f>IF(N:N&lt;&gt;"APROVADO","N/A",IF(IFERROR(_xlfn.XLOOKUP(P:P,PROJETOS!A:A,PROJETOS!A:A),"INSERIR ID DE PROJETO")="INSERIR ID DE PROJETO","INSERIR ID DE PROJETO","PROJETO INSERIDO"))</f>
        <v>N/A</v>
      </c>
    </row>
    <row r="1901" spans="1:18" ht="20.100000000000001" customHeight="1" thickTop="1" thickBot="1" x14ac:dyDescent="0.3">
      <c r="A1901" s="109"/>
      <c r="B1901" s="84"/>
      <c r="C1901" s="84"/>
      <c r="D1901" s="115"/>
      <c r="E1901" s="132" cm="1">
        <f t="array" ref="E1901">_xlfn.XLOOKUP(D1901,Tabela2[[#All],[SAP Code]],Tabela2[[#All],[Supplier Name]])</f>
        <v>0</v>
      </c>
      <c r="F1901" s="85"/>
      <c r="G1901" s="120">
        <v>0</v>
      </c>
      <c r="H1901" s="86"/>
      <c r="I1901" s="86">
        <v>0</v>
      </c>
      <c r="J1901" s="87">
        <f t="shared" si="68"/>
        <v>0</v>
      </c>
      <c r="K1901" s="87">
        <f t="shared" si="69"/>
        <v>0</v>
      </c>
      <c r="L1901" s="85"/>
      <c r="M1901" s="85"/>
      <c r="N1901" s="85"/>
      <c r="O1901" s="109"/>
      <c r="P1901" s="88" t="str">
        <f>IF(D:D&gt;800000000,_xlfn.XLOOKUP(B:B,DROPLIST!G:G,DROPLIST!H:H)&amp;RIGHT(C1901,3)&amp;"-"&amp;RIGHT(D1901,5),_xlfn.XLOOKUP(B:B,DROPLIST!G:G,DROPLIST!H:H)&amp;RIGHT(C1901,3)&amp;"-"&amp;_xlfn.XLOOKUP(D:D,Tabela2[SAP Code],Tabela2[Coluna1]))</f>
        <v>-</v>
      </c>
      <c r="Q1901" s="88" t="e">
        <f>_xlfn.XLOOKUP(B:B,DROPLIST!G:G,DROPLIST!H:H) &amp; RIGHT(C1901,3) &amp; "-" &amp; RIGHT(D1901,5) &amp; "-" &amp; IFERROR(LEFT(#REF!, FIND(" ",#REF!)-1),#REF!) &amp; "-" &amp; _xlfn.XLOOKUP(L:L,DROPLIST!D:D,DROPLIST!E:E)</f>
        <v>#REF!</v>
      </c>
      <c r="R1901" s="88" t="str">
        <f>IF(N:N&lt;&gt;"APROVADO","N/A",IF(IFERROR(_xlfn.XLOOKUP(P:P,PROJETOS!A:A,PROJETOS!A:A),"INSERIR ID DE PROJETO")="INSERIR ID DE PROJETO","INSERIR ID DE PROJETO","PROJETO INSERIDO"))</f>
        <v>N/A</v>
      </c>
    </row>
    <row r="1902" spans="1:18" ht="20.100000000000001" customHeight="1" thickTop="1" thickBot="1" x14ac:dyDescent="0.3">
      <c r="A1902" s="109"/>
      <c r="B1902" s="84"/>
      <c r="C1902" s="84"/>
      <c r="D1902" s="115"/>
      <c r="E1902" s="132" cm="1">
        <f t="array" ref="E1902">_xlfn.XLOOKUP(D1902,Tabela2[[#All],[SAP Code]],Tabela2[[#All],[Supplier Name]])</f>
        <v>0</v>
      </c>
      <c r="F1902" s="85"/>
      <c r="G1902" s="120">
        <v>0</v>
      </c>
      <c r="H1902" s="86"/>
      <c r="I1902" s="86">
        <v>0</v>
      </c>
      <c r="J1902" s="87">
        <f t="shared" si="68"/>
        <v>0</v>
      </c>
      <c r="K1902" s="87">
        <f t="shared" si="69"/>
        <v>0</v>
      </c>
      <c r="L1902" s="85"/>
      <c r="M1902" s="85"/>
      <c r="N1902" s="85"/>
      <c r="O1902" s="109"/>
      <c r="P1902" s="88" t="str">
        <f>IF(D:D&gt;800000000,_xlfn.XLOOKUP(B:B,DROPLIST!G:G,DROPLIST!H:H)&amp;RIGHT(C1902,3)&amp;"-"&amp;RIGHT(D1902,5),_xlfn.XLOOKUP(B:B,DROPLIST!G:G,DROPLIST!H:H)&amp;RIGHT(C1902,3)&amp;"-"&amp;_xlfn.XLOOKUP(D:D,Tabela2[SAP Code],Tabela2[Coluna1]))</f>
        <v>-</v>
      </c>
      <c r="Q1902" s="88" t="e">
        <f>_xlfn.XLOOKUP(B:B,DROPLIST!G:G,DROPLIST!H:H) &amp; RIGHT(C1902,3) &amp; "-" &amp; RIGHT(D1902,5) &amp; "-" &amp; IFERROR(LEFT(#REF!, FIND(" ",#REF!)-1),#REF!) &amp; "-" &amp; _xlfn.XLOOKUP(L:L,DROPLIST!D:D,DROPLIST!E:E)</f>
        <v>#REF!</v>
      </c>
      <c r="R1902" s="88" t="str">
        <f>IF(N:N&lt;&gt;"APROVADO","N/A",IF(IFERROR(_xlfn.XLOOKUP(P:P,PROJETOS!A:A,PROJETOS!A:A),"INSERIR ID DE PROJETO")="INSERIR ID DE PROJETO","INSERIR ID DE PROJETO","PROJETO INSERIDO"))</f>
        <v>N/A</v>
      </c>
    </row>
    <row r="1903" spans="1:18" ht="20.100000000000001" customHeight="1" thickTop="1" thickBot="1" x14ac:dyDescent="0.3">
      <c r="A1903" s="109"/>
      <c r="B1903" s="84"/>
      <c r="C1903" s="84"/>
      <c r="D1903" s="115"/>
      <c r="E1903" s="132" cm="1">
        <f t="array" ref="E1903">_xlfn.XLOOKUP(D1903,Tabela2[[#All],[SAP Code]],Tabela2[[#All],[Supplier Name]])</f>
        <v>0</v>
      </c>
      <c r="F1903" s="85"/>
      <c r="G1903" s="120">
        <v>0</v>
      </c>
      <c r="H1903" s="86"/>
      <c r="I1903" s="86">
        <v>0</v>
      </c>
      <c r="J1903" s="87">
        <f t="shared" si="68"/>
        <v>0</v>
      </c>
      <c r="K1903" s="87">
        <f t="shared" si="69"/>
        <v>0</v>
      </c>
      <c r="L1903" s="85"/>
      <c r="M1903" s="85"/>
      <c r="N1903" s="85"/>
      <c r="O1903" s="109"/>
      <c r="P1903" s="88" t="str">
        <f>IF(D:D&gt;800000000,_xlfn.XLOOKUP(B:B,DROPLIST!G:G,DROPLIST!H:H)&amp;RIGHT(C1903,3)&amp;"-"&amp;RIGHT(D1903,5),_xlfn.XLOOKUP(B:B,DROPLIST!G:G,DROPLIST!H:H)&amp;RIGHT(C1903,3)&amp;"-"&amp;_xlfn.XLOOKUP(D:D,Tabela2[SAP Code],Tabela2[Coluna1]))</f>
        <v>-</v>
      </c>
      <c r="Q1903" s="88" t="e">
        <f>_xlfn.XLOOKUP(B:B,DROPLIST!G:G,DROPLIST!H:H) &amp; RIGHT(C1903,3) &amp; "-" &amp; RIGHT(D1903,5) &amp; "-" &amp; IFERROR(LEFT(#REF!, FIND(" ",#REF!)-1),#REF!) &amp; "-" &amp; _xlfn.XLOOKUP(L:L,DROPLIST!D:D,DROPLIST!E:E)</f>
        <v>#REF!</v>
      </c>
      <c r="R1903" s="88" t="str">
        <f>IF(N:N&lt;&gt;"APROVADO","N/A",IF(IFERROR(_xlfn.XLOOKUP(P:P,PROJETOS!A:A,PROJETOS!A:A),"INSERIR ID DE PROJETO")="INSERIR ID DE PROJETO","INSERIR ID DE PROJETO","PROJETO INSERIDO"))</f>
        <v>N/A</v>
      </c>
    </row>
    <row r="1904" spans="1:18" ht="20.100000000000001" customHeight="1" thickTop="1" thickBot="1" x14ac:dyDescent="0.3">
      <c r="A1904" s="109"/>
      <c r="B1904" s="84"/>
      <c r="C1904" s="84"/>
      <c r="D1904" s="115"/>
      <c r="E1904" s="132" cm="1">
        <f t="array" ref="E1904">_xlfn.XLOOKUP(D1904,Tabela2[[#All],[SAP Code]],Tabela2[[#All],[Supplier Name]])</f>
        <v>0</v>
      </c>
      <c r="F1904" s="85"/>
      <c r="G1904" s="120">
        <v>0</v>
      </c>
      <c r="H1904" s="86"/>
      <c r="I1904" s="86">
        <v>0</v>
      </c>
      <c r="J1904" s="87">
        <f t="shared" si="68"/>
        <v>0</v>
      </c>
      <c r="K1904" s="87">
        <f t="shared" si="69"/>
        <v>0</v>
      </c>
      <c r="L1904" s="85"/>
      <c r="M1904" s="85"/>
      <c r="N1904" s="85"/>
      <c r="O1904" s="109"/>
      <c r="P1904" s="88" t="str">
        <f>IF(D:D&gt;800000000,_xlfn.XLOOKUP(B:B,DROPLIST!G:G,DROPLIST!H:H)&amp;RIGHT(C1904,3)&amp;"-"&amp;RIGHT(D1904,5),_xlfn.XLOOKUP(B:B,DROPLIST!G:G,DROPLIST!H:H)&amp;RIGHT(C1904,3)&amp;"-"&amp;_xlfn.XLOOKUP(D:D,Tabela2[SAP Code],Tabela2[Coluna1]))</f>
        <v>-</v>
      </c>
      <c r="Q1904" s="88" t="e">
        <f>_xlfn.XLOOKUP(B:B,DROPLIST!G:G,DROPLIST!H:H) &amp; RIGHT(C1904,3) &amp; "-" &amp; RIGHT(D1904,5) &amp; "-" &amp; IFERROR(LEFT(#REF!, FIND(" ",#REF!)-1),#REF!) &amp; "-" &amp; _xlfn.XLOOKUP(L:L,DROPLIST!D:D,DROPLIST!E:E)</f>
        <v>#REF!</v>
      </c>
      <c r="R1904" s="88" t="str">
        <f>IF(N:N&lt;&gt;"APROVADO","N/A",IF(IFERROR(_xlfn.XLOOKUP(P:P,PROJETOS!A:A,PROJETOS!A:A),"INSERIR ID DE PROJETO")="INSERIR ID DE PROJETO","INSERIR ID DE PROJETO","PROJETO INSERIDO"))</f>
        <v>N/A</v>
      </c>
    </row>
    <row r="1905" spans="1:18" ht="20.100000000000001" customHeight="1" thickTop="1" thickBot="1" x14ac:dyDescent="0.3">
      <c r="A1905" s="109"/>
      <c r="B1905" s="84"/>
      <c r="C1905" s="84"/>
      <c r="D1905" s="115"/>
      <c r="E1905" s="132" cm="1">
        <f t="array" ref="E1905">_xlfn.XLOOKUP(D1905,Tabela2[[#All],[SAP Code]],Tabela2[[#All],[Supplier Name]])</f>
        <v>0</v>
      </c>
      <c r="F1905" s="85"/>
      <c r="G1905" s="120">
        <v>0</v>
      </c>
      <c r="H1905" s="86"/>
      <c r="I1905" s="86">
        <v>0</v>
      </c>
      <c r="J1905" s="87">
        <f t="shared" si="68"/>
        <v>0</v>
      </c>
      <c r="K1905" s="87">
        <f t="shared" si="69"/>
        <v>0</v>
      </c>
      <c r="L1905" s="85"/>
      <c r="M1905" s="85"/>
      <c r="N1905" s="85"/>
      <c r="O1905" s="109"/>
      <c r="P1905" s="88" t="str">
        <f>IF(D:D&gt;800000000,_xlfn.XLOOKUP(B:B,DROPLIST!G:G,DROPLIST!H:H)&amp;RIGHT(C1905,3)&amp;"-"&amp;RIGHT(D1905,5),_xlfn.XLOOKUP(B:B,DROPLIST!G:G,DROPLIST!H:H)&amp;RIGHT(C1905,3)&amp;"-"&amp;_xlfn.XLOOKUP(D:D,Tabela2[SAP Code],Tabela2[Coluna1]))</f>
        <v>-</v>
      </c>
      <c r="Q1905" s="88" t="e">
        <f>_xlfn.XLOOKUP(B:B,DROPLIST!G:G,DROPLIST!H:H) &amp; RIGHT(C1905,3) &amp; "-" &amp; RIGHT(D1905,5) &amp; "-" &amp; IFERROR(LEFT(#REF!, FIND(" ",#REF!)-1),#REF!) &amp; "-" &amp; _xlfn.XLOOKUP(L:L,DROPLIST!D:D,DROPLIST!E:E)</f>
        <v>#REF!</v>
      </c>
      <c r="R1905" s="88" t="str">
        <f>IF(N:N&lt;&gt;"APROVADO","N/A",IF(IFERROR(_xlfn.XLOOKUP(P:P,PROJETOS!A:A,PROJETOS!A:A),"INSERIR ID DE PROJETO")="INSERIR ID DE PROJETO","INSERIR ID DE PROJETO","PROJETO INSERIDO"))</f>
        <v>N/A</v>
      </c>
    </row>
    <row r="1906" spans="1:18" ht="20.100000000000001" customHeight="1" thickTop="1" thickBot="1" x14ac:dyDescent="0.3">
      <c r="A1906" s="109"/>
      <c r="B1906" s="84"/>
      <c r="C1906" s="84"/>
      <c r="D1906" s="115"/>
      <c r="E1906" s="132" cm="1">
        <f t="array" ref="E1906">_xlfn.XLOOKUP(D1906,Tabela2[[#All],[SAP Code]],Tabela2[[#All],[Supplier Name]])</f>
        <v>0</v>
      </c>
      <c r="F1906" s="85"/>
      <c r="G1906" s="120">
        <v>0</v>
      </c>
      <c r="H1906" s="86"/>
      <c r="I1906" s="86">
        <v>0</v>
      </c>
      <c r="J1906" s="87">
        <f t="shared" si="68"/>
        <v>0</v>
      </c>
      <c r="K1906" s="87">
        <f t="shared" si="69"/>
        <v>0</v>
      </c>
      <c r="L1906" s="85"/>
      <c r="M1906" s="85"/>
      <c r="N1906" s="85"/>
      <c r="O1906" s="109"/>
      <c r="P1906" s="88" t="str">
        <f>IF(D:D&gt;800000000,_xlfn.XLOOKUP(B:B,DROPLIST!G:G,DROPLIST!H:H)&amp;RIGHT(C1906,3)&amp;"-"&amp;RIGHT(D1906,5),_xlfn.XLOOKUP(B:B,DROPLIST!G:G,DROPLIST!H:H)&amp;RIGHT(C1906,3)&amp;"-"&amp;_xlfn.XLOOKUP(D:D,Tabela2[SAP Code],Tabela2[Coluna1]))</f>
        <v>-</v>
      </c>
      <c r="Q1906" s="88" t="e">
        <f>_xlfn.XLOOKUP(B:B,DROPLIST!G:G,DROPLIST!H:H) &amp; RIGHT(C1906,3) &amp; "-" &amp; RIGHT(D1906,5) &amp; "-" &amp; IFERROR(LEFT(#REF!, FIND(" ",#REF!)-1),#REF!) &amp; "-" &amp; _xlfn.XLOOKUP(L:L,DROPLIST!D:D,DROPLIST!E:E)</f>
        <v>#REF!</v>
      </c>
      <c r="R1906" s="88" t="str">
        <f>IF(N:N&lt;&gt;"APROVADO","N/A",IF(IFERROR(_xlfn.XLOOKUP(P:P,PROJETOS!A:A,PROJETOS!A:A),"INSERIR ID DE PROJETO")="INSERIR ID DE PROJETO","INSERIR ID DE PROJETO","PROJETO INSERIDO"))</f>
        <v>N/A</v>
      </c>
    </row>
    <row r="1907" spans="1:18" ht="20.100000000000001" customHeight="1" thickTop="1" thickBot="1" x14ac:dyDescent="0.3">
      <c r="A1907" s="109"/>
      <c r="B1907" s="84"/>
      <c r="C1907" s="84"/>
      <c r="D1907" s="115"/>
      <c r="E1907" s="132" cm="1">
        <f t="array" ref="E1907">_xlfn.XLOOKUP(D1907,Tabela2[[#All],[SAP Code]],Tabela2[[#All],[Supplier Name]])</f>
        <v>0</v>
      </c>
      <c r="F1907" s="85"/>
      <c r="G1907" s="120">
        <v>0</v>
      </c>
      <c r="H1907" s="86"/>
      <c r="I1907" s="86">
        <v>0</v>
      </c>
      <c r="J1907" s="87">
        <f t="shared" si="68"/>
        <v>0</v>
      </c>
      <c r="K1907" s="87">
        <f t="shared" si="69"/>
        <v>0</v>
      </c>
      <c r="L1907" s="85"/>
      <c r="M1907" s="85"/>
      <c r="N1907" s="85"/>
      <c r="O1907" s="109"/>
      <c r="P1907" s="88" t="str">
        <f>IF(D:D&gt;800000000,_xlfn.XLOOKUP(B:B,DROPLIST!G:G,DROPLIST!H:H)&amp;RIGHT(C1907,3)&amp;"-"&amp;RIGHT(D1907,5),_xlfn.XLOOKUP(B:B,DROPLIST!G:G,DROPLIST!H:H)&amp;RIGHT(C1907,3)&amp;"-"&amp;_xlfn.XLOOKUP(D:D,Tabela2[SAP Code],Tabela2[Coluna1]))</f>
        <v>-</v>
      </c>
      <c r="Q1907" s="88" t="e">
        <f>_xlfn.XLOOKUP(B:B,DROPLIST!G:G,DROPLIST!H:H) &amp; RIGHT(C1907,3) &amp; "-" &amp; RIGHT(D1907,5) &amp; "-" &amp; IFERROR(LEFT(#REF!, FIND(" ",#REF!)-1),#REF!) &amp; "-" &amp; _xlfn.XLOOKUP(L:L,DROPLIST!D:D,DROPLIST!E:E)</f>
        <v>#REF!</v>
      </c>
      <c r="R1907" s="88" t="str">
        <f>IF(N:N&lt;&gt;"APROVADO","N/A",IF(IFERROR(_xlfn.XLOOKUP(P:P,PROJETOS!A:A,PROJETOS!A:A),"INSERIR ID DE PROJETO")="INSERIR ID DE PROJETO","INSERIR ID DE PROJETO","PROJETO INSERIDO"))</f>
        <v>N/A</v>
      </c>
    </row>
    <row r="1908" spans="1:18" ht="20.100000000000001" customHeight="1" thickTop="1" thickBot="1" x14ac:dyDescent="0.3">
      <c r="A1908" s="109"/>
      <c r="B1908" s="84"/>
      <c r="C1908" s="84"/>
      <c r="D1908" s="115"/>
      <c r="E1908" s="132" cm="1">
        <f t="array" ref="E1908">_xlfn.XLOOKUP(D1908,Tabela2[[#All],[SAP Code]],Tabela2[[#All],[Supplier Name]])</f>
        <v>0</v>
      </c>
      <c r="F1908" s="85"/>
      <c r="G1908" s="120">
        <v>0</v>
      </c>
      <c r="H1908" s="86"/>
      <c r="I1908" s="86">
        <v>0</v>
      </c>
      <c r="J1908" s="87">
        <f t="shared" si="68"/>
        <v>0</v>
      </c>
      <c r="K1908" s="87">
        <f t="shared" si="69"/>
        <v>0</v>
      </c>
      <c r="L1908" s="85"/>
      <c r="M1908" s="85"/>
      <c r="N1908" s="85"/>
      <c r="O1908" s="109"/>
      <c r="P1908" s="88" t="str">
        <f>IF(D:D&gt;800000000,_xlfn.XLOOKUP(B:B,DROPLIST!G:G,DROPLIST!H:H)&amp;RIGHT(C1908,3)&amp;"-"&amp;RIGHT(D1908,5),_xlfn.XLOOKUP(B:B,DROPLIST!G:G,DROPLIST!H:H)&amp;RIGHT(C1908,3)&amp;"-"&amp;_xlfn.XLOOKUP(D:D,Tabela2[SAP Code],Tabela2[Coluna1]))</f>
        <v>-</v>
      </c>
      <c r="Q1908" s="88" t="e">
        <f>_xlfn.XLOOKUP(B:B,DROPLIST!G:G,DROPLIST!H:H) &amp; RIGHT(C1908,3) &amp; "-" &amp; RIGHT(D1908,5) &amp; "-" &amp; IFERROR(LEFT(#REF!, FIND(" ",#REF!)-1),#REF!) &amp; "-" &amp; _xlfn.XLOOKUP(L:L,DROPLIST!D:D,DROPLIST!E:E)</f>
        <v>#REF!</v>
      </c>
      <c r="R1908" s="88" t="str">
        <f>IF(N:N&lt;&gt;"APROVADO","N/A",IF(IFERROR(_xlfn.XLOOKUP(P:P,PROJETOS!A:A,PROJETOS!A:A),"INSERIR ID DE PROJETO")="INSERIR ID DE PROJETO","INSERIR ID DE PROJETO","PROJETO INSERIDO"))</f>
        <v>N/A</v>
      </c>
    </row>
    <row r="1909" spans="1:18" ht="20.100000000000001" customHeight="1" thickTop="1" thickBot="1" x14ac:dyDescent="0.3">
      <c r="A1909" s="109"/>
      <c r="B1909" s="84"/>
      <c r="C1909" s="84"/>
      <c r="D1909" s="115"/>
      <c r="E1909" s="132" cm="1">
        <f t="array" ref="E1909">_xlfn.XLOOKUP(D1909,Tabela2[[#All],[SAP Code]],Tabela2[[#All],[Supplier Name]])</f>
        <v>0</v>
      </c>
      <c r="F1909" s="85"/>
      <c r="G1909" s="120">
        <v>0</v>
      </c>
      <c r="H1909" s="86"/>
      <c r="I1909" s="86">
        <v>0</v>
      </c>
      <c r="J1909" s="87">
        <f t="shared" si="68"/>
        <v>0</v>
      </c>
      <c r="K1909" s="87">
        <f t="shared" si="69"/>
        <v>0</v>
      </c>
      <c r="L1909" s="85"/>
      <c r="M1909" s="85"/>
      <c r="N1909" s="85"/>
      <c r="O1909" s="109"/>
      <c r="P1909" s="88" t="str">
        <f>IF(D:D&gt;800000000,_xlfn.XLOOKUP(B:B,DROPLIST!G:G,DROPLIST!H:H)&amp;RIGHT(C1909,3)&amp;"-"&amp;RIGHT(D1909,5),_xlfn.XLOOKUP(B:B,DROPLIST!G:G,DROPLIST!H:H)&amp;RIGHT(C1909,3)&amp;"-"&amp;_xlfn.XLOOKUP(D:D,Tabela2[SAP Code],Tabela2[Coluna1]))</f>
        <v>-</v>
      </c>
      <c r="Q1909" s="88" t="e">
        <f>_xlfn.XLOOKUP(B:B,DROPLIST!G:G,DROPLIST!H:H) &amp; RIGHT(C1909,3) &amp; "-" &amp; RIGHT(D1909,5) &amp; "-" &amp; IFERROR(LEFT(#REF!, FIND(" ",#REF!)-1),#REF!) &amp; "-" &amp; _xlfn.XLOOKUP(L:L,DROPLIST!D:D,DROPLIST!E:E)</f>
        <v>#REF!</v>
      </c>
      <c r="R1909" s="88" t="str">
        <f>IF(N:N&lt;&gt;"APROVADO","N/A",IF(IFERROR(_xlfn.XLOOKUP(P:P,PROJETOS!A:A,PROJETOS!A:A),"INSERIR ID DE PROJETO")="INSERIR ID DE PROJETO","INSERIR ID DE PROJETO","PROJETO INSERIDO"))</f>
        <v>N/A</v>
      </c>
    </row>
    <row r="1910" spans="1:18" ht="20.100000000000001" customHeight="1" thickTop="1" thickBot="1" x14ac:dyDescent="0.3">
      <c r="A1910" s="109"/>
      <c r="B1910" s="84"/>
      <c r="C1910" s="84"/>
      <c r="D1910" s="115"/>
      <c r="E1910" s="132" cm="1">
        <f t="array" ref="E1910">_xlfn.XLOOKUP(D1910,Tabela2[[#All],[SAP Code]],Tabela2[[#All],[Supplier Name]])</f>
        <v>0</v>
      </c>
      <c r="F1910" s="85"/>
      <c r="G1910" s="120">
        <v>0</v>
      </c>
      <c r="H1910" s="86"/>
      <c r="I1910" s="86">
        <v>0</v>
      </c>
      <c r="J1910" s="87">
        <f t="shared" si="68"/>
        <v>0</v>
      </c>
      <c r="K1910" s="87">
        <f t="shared" si="69"/>
        <v>0</v>
      </c>
      <c r="L1910" s="85"/>
      <c r="M1910" s="85"/>
      <c r="N1910" s="85"/>
      <c r="O1910" s="109"/>
      <c r="P1910" s="88" t="str">
        <f>IF(D:D&gt;800000000,_xlfn.XLOOKUP(B:B,DROPLIST!G:G,DROPLIST!H:H)&amp;RIGHT(C1910,3)&amp;"-"&amp;RIGHT(D1910,5),_xlfn.XLOOKUP(B:B,DROPLIST!G:G,DROPLIST!H:H)&amp;RIGHT(C1910,3)&amp;"-"&amp;_xlfn.XLOOKUP(D:D,Tabela2[SAP Code],Tabela2[Coluna1]))</f>
        <v>-</v>
      </c>
      <c r="Q1910" s="88" t="e">
        <f>_xlfn.XLOOKUP(B:B,DROPLIST!G:G,DROPLIST!H:H) &amp; RIGHT(C1910,3) &amp; "-" &amp; RIGHT(D1910,5) &amp; "-" &amp; IFERROR(LEFT(#REF!, FIND(" ",#REF!)-1),#REF!) &amp; "-" &amp; _xlfn.XLOOKUP(L:L,DROPLIST!D:D,DROPLIST!E:E)</f>
        <v>#REF!</v>
      </c>
      <c r="R1910" s="88" t="str">
        <f>IF(N:N&lt;&gt;"APROVADO","N/A",IF(IFERROR(_xlfn.XLOOKUP(P:P,PROJETOS!A:A,PROJETOS!A:A),"INSERIR ID DE PROJETO")="INSERIR ID DE PROJETO","INSERIR ID DE PROJETO","PROJETO INSERIDO"))</f>
        <v>N/A</v>
      </c>
    </row>
    <row r="1911" spans="1:18" ht="20.100000000000001" customHeight="1" thickTop="1" thickBot="1" x14ac:dyDescent="0.3">
      <c r="A1911" s="109"/>
      <c r="B1911" s="84"/>
      <c r="C1911" s="84"/>
      <c r="D1911" s="115"/>
      <c r="E1911" s="132" cm="1">
        <f t="array" ref="E1911">_xlfn.XLOOKUP(D1911,Tabela2[[#All],[SAP Code]],Tabela2[[#All],[Supplier Name]])</f>
        <v>0</v>
      </c>
      <c r="F1911" s="85"/>
      <c r="G1911" s="120">
        <v>0</v>
      </c>
      <c r="H1911" s="86"/>
      <c r="I1911" s="86">
        <v>0</v>
      </c>
      <c r="J1911" s="87">
        <f t="shared" si="68"/>
        <v>0</v>
      </c>
      <c r="K1911" s="87">
        <f t="shared" si="69"/>
        <v>0</v>
      </c>
      <c r="L1911" s="85"/>
      <c r="M1911" s="85"/>
      <c r="N1911" s="85"/>
      <c r="O1911" s="109"/>
      <c r="P1911" s="88" t="str">
        <f>IF(D:D&gt;800000000,_xlfn.XLOOKUP(B:B,DROPLIST!G:G,DROPLIST!H:H)&amp;RIGHT(C1911,3)&amp;"-"&amp;RIGHT(D1911,5),_xlfn.XLOOKUP(B:B,DROPLIST!G:G,DROPLIST!H:H)&amp;RIGHT(C1911,3)&amp;"-"&amp;_xlfn.XLOOKUP(D:D,Tabela2[SAP Code],Tabela2[Coluna1]))</f>
        <v>-</v>
      </c>
      <c r="Q1911" s="88" t="e">
        <f>_xlfn.XLOOKUP(B:B,DROPLIST!G:G,DROPLIST!H:H) &amp; RIGHT(C1911,3) &amp; "-" &amp; RIGHT(D1911,5) &amp; "-" &amp; IFERROR(LEFT(#REF!, FIND(" ",#REF!)-1),#REF!) &amp; "-" &amp; _xlfn.XLOOKUP(L:L,DROPLIST!D:D,DROPLIST!E:E)</f>
        <v>#REF!</v>
      </c>
      <c r="R1911" s="88" t="str">
        <f>IF(N:N&lt;&gt;"APROVADO","N/A",IF(IFERROR(_xlfn.XLOOKUP(P:P,PROJETOS!A:A,PROJETOS!A:A),"INSERIR ID DE PROJETO")="INSERIR ID DE PROJETO","INSERIR ID DE PROJETO","PROJETO INSERIDO"))</f>
        <v>N/A</v>
      </c>
    </row>
    <row r="1912" spans="1:18" ht="20.100000000000001" customHeight="1" thickTop="1" thickBot="1" x14ac:dyDescent="0.3">
      <c r="A1912" s="109"/>
      <c r="B1912" s="84"/>
      <c r="C1912" s="84"/>
      <c r="D1912" s="115"/>
      <c r="E1912" s="132" cm="1">
        <f t="array" ref="E1912">_xlfn.XLOOKUP(D1912,Tabela2[[#All],[SAP Code]],Tabela2[[#All],[Supplier Name]])</f>
        <v>0</v>
      </c>
      <c r="F1912" s="85"/>
      <c r="G1912" s="120">
        <v>0</v>
      </c>
      <c r="H1912" s="86"/>
      <c r="I1912" s="86">
        <v>0</v>
      </c>
      <c r="J1912" s="87">
        <f t="shared" si="68"/>
        <v>0</v>
      </c>
      <c r="K1912" s="87">
        <f t="shared" si="69"/>
        <v>0</v>
      </c>
      <c r="L1912" s="85"/>
      <c r="M1912" s="85"/>
      <c r="N1912" s="85"/>
      <c r="O1912" s="109"/>
      <c r="P1912" s="88" t="str">
        <f>IF(D:D&gt;800000000,_xlfn.XLOOKUP(B:B,DROPLIST!G:G,DROPLIST!H:H)&amp;RIGHT(C1912,3)&amp;"-"&amp;RIGHT(D1912,5),_xlfn.XLOOKUP(B:B,DROPLIST!G:G,DROPLIST!H:H)&amp;RIGHT(C1912,3)&amp;"-"&amp;_xlfn.XLOOKUP(D:D,Tabela2[SAP Code],Tabela2[Coluna1]))</f>
        <v>-</v>
      </c>
      <c r="Q1912" s="88" t="e">
        <f>_xlfn.XLOOKUP(B:B,DROPLIST!G:G,DROPLIST!H:H) &amp; RIGHT(C1912,3) &amp; "-" &amp; RIGHT(D1912,5) &amp; "-" &amp; IFERROR(LEFT(#REF!, FIND(" ",#REF!)-1),#REF!) &amp; "-" &amp; _xlfn.XLOOKUP(L:L,DROPLIST!D:D,DROPLIST!E:E)</f>
        <v>#REF!</v>
      </c>
      <c r="R1912" s="88" t="str">
        <f>IF(N:N&lt;&gt;"APROVADO","N/A",IF(IFERROR(_xlfn.XLOOKUP(P:P,PROJETOS!A:A,PROJETOS!A:A),"INSERIR ID DE PROJETO")="INSERIR ID DE PROJETO","INSERIR ID DE PROJETO","PROJETO INSERIDO"))</f>
        <v>N/A</v>
      </c>
    </row>
    <row r="1913" spans="1:18" ht="20.100000000000001" customHeight="1" thickTop="1" thickBot="1" x14ac:dyDescent="0.3">
      <c r="A1913" s="109"/>
      <c r="B1913" s="84"/>
      <c r="C1913" s="84"/>
      <c r="D1913" s="115"/>
      <c r="E1913" s="132" cm="1">
        <f t="array" ref="E1913">_xlfn.XLOOKUP(D1913,Tabela2[[#All],[SAP Code]],Tabela2[[#All],[Supplier Name]])</f>
        <v>0</v>
      </c>
      <c r="F1913" s="85"/>
      <c r="G1913" s="120">
        <v>0</v>
      </c>
      <c r="H1913" s="86"/>
      <c r="I1913" s="86">
        <v>0</v>
      </c>
      <c r="J1913" s="87">
        <f t="shared" si="68"/>
        <v>0</v>
      </c>
      <c r="K1913" s="87">
        <f t="shared" si="69"/>
        <v>0</v>
      </c>
      <c r="L1913" s="85"/>
      <c r="M1913" s="85"/>
      <c r="N1913" s="85"/>
      <c r="O1913" s="109"/>
      <c r="P1913" s="88" t="str">
        <f>IF(D:D&gt;800000000,_xlfn.XLOOKUP(B:B,DROPLIST!G:G,DROPLIST!H:H)&amp;RIGHT(C1913,3)&amp;"-"&amp;RIGHT(D1913,5),_xlfn.XLOOKUP(B:B,DROPLIST!G:G,DROPLIST!H:H)&amp;RIGHT(C1913,3)&amp;"-"&amp;_xlfn.XLOOKUP(D:D,Tabela2[SAP Code],Tabela2[Coluna1]))</f>
        <v>-</v>
      </c>
      <c r="Q1913" s="88" t="e">
        <f>_xlfn.XLOOKUP(B:B,DROPLIST!G:G,DROPLIST!H:H) &amp; RIGHT(C1913,3) &amp; "-" &amp; RIGHT(D1913,5) &amp; "-" &amp; IFERROR(LEFT(#REF!, FIND(" ",#REF!)-1),#REF!) &amp; "-" &amp; _xlfn.XLOOKUP(L:L,DROPLIST!D:D,DROPLIST!E:E)</f>
        <v>#REF!</v>
      </c>
      <c r="R1913" s="88" t="str">
        <f>IF(N:N&lt;&gt;"APROVADO","N/A",IF(IFERROR(_xlfn.XLOOKUP(P:P,PROJETOS!A:A,PROJETOS!A:A),"INSERIR ID DE PROJETO")="INSERIR ID DE PROJETO","INSERIR ID DE PROJETO","PROJETO INSERIDO"))</f>
        <v>N/A</v>
      </c>
    </row>
    <row r="1914" spans="1:18" ht="20.100000000000001" customHeight="1" thickTop="1" thickBot="1" x14ac:dyDescent="0.3">
      <c r="A1914" s="109"/>
      <c r="B1914" s="84"/>
      <c r="C1914" s="84"/>
      <c r="D1914" s="115"/>
      <c r="E1914" s="132" cm="1">
        <f t="array" ref="E1914">_xlfn.XLOOKUP(D1914,Tabela2[[#All],[SAP Code]],Tabela2[[#All],[Supplier Name]])</f>
        <v>0</v>
      </c>
      <c r="F1914" s="85"/>
      <c r="G1914" s="120">
        <v>0</v>
      </c>
      <c r="H1914" s="86"/>
      <c r="I1914" s="86">
        <v>0</v>
      </c>
      <c r="J1914" s="87">
        <f t="shared" si="68"/>
        <v>0</v>
      </c>
      <c r="K1914" s="87">
        <f t="shared" si="69"/>
        <v>0</v>
      </c>
      <c r="L1914" s="85"/>
      <c r="M1914" s="85"/>
      <c r="N1914" s="85"/>
      <c r="O1914" s="109"/>
      <c r="P1914" s="88" t="str">
        <f>IF(D:D&gt;800000000,_xlfn.XLOOKUP(B:B,DROPLIST!G:G,DROPLIST!H:H)&amp;RIGHT(C1914,3)&amp;"-"&amp;RIGHT(D1914,5),_xlfn.XLOOKUP(B:B,DROPLIST!G:G,DROPLIST!H:H)&amp;RIGHT(C1914,3)&amp;"-"&amp;_xlfn.XLOOKUP(D:D,Tabela2[SAP Code],Tabela2[Coluna1]))</f>
        <v>-</v>
      </c>
      <c r="Q1914" s="88" t="e">
        <f>_xlfn.XLOOKUP(B:B,DROPLIST!G:G,DROPLIST!H:H) &amp; RIGHT(C1914,3) &amp; "-" &amp; RIGHT(D1914,5) &amp; "-" &amp; IFERROR(LEFT(#REF!, FIND(" ",#REF!)-1),#REF!) &amp; "-" &amp; _xlfn.XLOOKUP(L:L,DROPLIST!D:D,DROPLIST!E:E)</f>
        <v>#REF!</v>
      </c>
      <c r="R1914" s="88" t="str">
        <f>IF(N:N&lt;&gt;"APROVADO","N/A",IF(IFERROR(_xlfn.XLOOKUP(P:P,PROJETOS!A:A,PROJETOS!A:A),"INSERIR ID DE PROJETO")="INSERIR ID DE PROJETO","INSERIR ID DE PROJETO","PROJETO INSERIDO"))</f>
        <v>N/A</v>
      </c>
    </row>
    <row r="1915" spans="1:18" ht="20.100000000000001" customHeight="1" thickTop="1" thickBot="1" x14ac:dyDescent="0.3">
      <c r="A1915" s="109"/>
      <c r="B1915" s="84"/>
      <c r="C1915" s="84"/>
      <c r="D1915" s="115"/>
      <c r="E1915" s="132" cm="1">
        <f t="array" ref="E1915">_xlfn.XLOOKUP(D1915,Tabela2[[#All],[SAP Code]],Tabela2[[#All],[Supplier Name]])</f>
        <v>0</v>
      </c>
      <c r="F1915" s="85"/>
      <c r="G1915" s="120">
        <v>0</v>
      </c>
      <c r="H1915" s="86"/>
      <c r="I1915" s="86">
        <v>0</v>
      </c>
      <c r="J1915" s="87">
        <f t="shared" si="68"/>
        <v>0</v>
      </c>
      <c r="K1915" s="87">
        <f t="shared" si="69"/>
        <v>0</v>
      </c>
      <c r="L1915" s="85"/>
      <c r="M1915" s="85"/>
      <c r="N1915" s="85"/>
      <c r="O1915" s="109"/>
      <c r="P1915" s="88" t="str">
        <f>IF(D:D&gt;800000000,_xlfn.XLOOKUP(B:B,DROPLIST!G:G,DROPLIST!H:H)&amp;RIGHT(C1915,3)&amp;"-"&amp;RIGHT(D1915,5),_xlfn.XLOOKUP(B:B,DROPLIST!G:G,DROPLIST!H:H)&amp;RIGHT(C1915,3)&amp;"-"&amp;_xlfn.XLOOKUP(D:D,Tabela2[SAP Code],Tabela2[Coluna1]))</f>
        <v>-</v>
      </c>
      <c r="Q1915" s="88" t="e">
        <f>_xlfn.XLOOKUP(B:B,DROPLIST!G:G,DROPLIST!H:H) &amp; RIGHT(C1915,3) &amp; "-" &amp; RIGHT(D1915,5) &amp; "-" &amp; IFERROR(LEFT(#REF!, FIND(" ",#REF!)-1),#REF!) &amp; "-" &amp; _xlfn.XLOOKUP(L:L,DROPLIST!D:D,DROPLIST!E:E)</f>
        <v>#REF!</v>
      </c>
      <c r="R1915" s="88" t="str">
        <f>IF(N:N&lt;&gt;"APROVADO","N/A",IF(IFERROR(_xlfn.XLOOKUP(P:P,PROJETOS!A:A,PROJETOS!A:A),"INSERIR ID DE PROJETO")="INSERIR ID DE PROJETO","INSERIR ID DE PROJETO","PROJETO INSERIDO"))</f>
        <v>N/A</v>
      </c>
    </row>
    <row r="1916" spans="1:18" ht="20.100000000000001" customHeight="1" thickTop="1" thickBot="1" x14ac:dyDescent="0.3">
      <c r="A1916" s="109"/>
      <c r="B1916" s="84"/>
      <c r="C1916" s="84"/>
      <c r="D1916" s="115"/>
      <c r="E1916" s="132" cm="1">
        <f t="array" ref="E1916">_xlfn.XLOOKUP(D1916,Tabela2[[#All],[SAP Code]],Tabela2[[#All],[Supplier Name]])</f>
        <v>0</v>
      </c>
      <c r="F1916" s="85"/>
      <c r="G1916" s="120">
        <v>0</v>
      </c>
      <c r="H1916" s="86"/>
      <c r="I1916" s="86">
        <v>0</v>
      </c>
      <c r="J1916" s="87">
        <f t="shared" ref="J1916:J1979" si="70">H1916-I1916</f>
        <v>0</v>
      </c>
      <c r="K1916" s="87">
        <f t="shared" si="69"/>
        <v>0</v>
      </c>
      <c r="L1916" s="85"/>
      <c r="M1916" s="85"/>
      <c r="N1916" s="85"/>
      <c r="O1916" s="109"/>
      <c r="P1916" s="88" t="str">
        <f>IF(D:D&gt;800000000,_xlfn.XLOOKUP(B:B,DROPLIST!G:G,DROPLIST!H:H)&amp;RIGHT(C1916,3)&amp;"-"&amp;RIGHT(D1916,5),_xlfn.XLOOKUP(B:B,DROPLIST!G:G,DROPLIST!H:H)&amp;RIGHT(C1916,3)&amp;"-"&amp;_xlfn.XLOOKUP(D:D,Tabela2[SAP Code],Tabela2[Coluna1]))</f>
        <v>-</v>
      </c>
      <c r="Q1916" s="88" t="e">
        <f>_xlfn.XLOOKUP(B:B,DROPLIST!G:G,DROPLIST!H:H) &amp; RIGHT(C1916,3) &amp; "-" &amp; RIGHT(D1916,5) &amp; "-" &amp; IFERROR(LEFT(#REF!, FIND(" ",#REF!)-1),#REF!) &amp; "-" &amp; _xlfn.XLOOKUP(L:L,DROPLIST!D:D,DROPLIST!E:E)</f>
        <v>#REF!</v>
      </c>
      <c r="R1916" s="88" t="str">
        <f>IF(N:N&lt;&gt;"APROVADO","N/A",IF(IFERROR(_xlfn.XLOOKUP(P:P,PROJETOS!A:A,PROJETOS!A:A),"INSERIR ID DE PROJETO")="INSERIR ID DE PROJETO","INSERIR ID DE PROJETO","PROJETO INSERIDO"))</f>
        <v>N/A</v>
      </c>
    </row>
    <row r="1917" spans="1:18" ht="20.100000000000001" customHeight="1" thickTop="1" thickBot="1" x14ac:dyDescent="0.3">
      <c r="A1917" s="109"/>
      <c r="B1917" s="84"/>
      <c r="C1917" s="84"/>
      <c r="D1917" s="115"/>
      <c r="E1917" s="132" cm="1">
        <f t="array" ref="E1917">_xlfn.XLOOKUP(D1917,Tabela2[[#All],[SAP Code]],Tabela2[[#All],[Supplier Name]])</f>
        <v>0</v>
      </c>
      <c r="F1917" s="85"/>
      <c r="G1917" s="120">
        <v>0</v>
      </c>
      <c r="H1917" s="86"/>
      <c r="I1917" s="86">
        <v>0</v>
      </c>
      <c r="J1917" s="87">
        <f t="shared" si="70"/>
        <v>0</v>
      </c>
      <c r="K1917" s="87">
        <f t="shared" si="69"/>
        <v>0</v>
      </c>
      <c r="L1917" s="85"/>
      <c r="M1917" s="85"/>
      <c r="N1917" s="85"/>
      <c r="O1917" s="109"/>
      <c r="P1917" s="88" t="str">
        <f>IF(D:D&gt;800000000,_xlfn.XLOOKUP(B:B,DROPLIST!G:G,DROPLIST!H:H)&amp;RIGHT(C1917,3)&amp;"-"&amp;RIGHT(D1917,5),_xlfn.XLOOKUP(B:B,DROPLIST!G:G,DROPLIST!H:H)&amp;RIGHT(C1917,3)&amp;"-"&amp;_xlfn.XLOOKUP(D:D,Tabela2[SAP Code],Tabela2[Coluna1]))</f>
        <v>-</v>
      </c>
      <c r="Q1917" s="88" t="e">
        <f>_xlfn.XLOOKUP(B:B,DROPLIST!G:G,DROPLIST!H:H) &amp; RIGHT(C1917,3) &amp; "-" &amp; RIGHT(D1917,5) &amp; "-" &amp; IFERROR(LEFT(#REF!, FIND(" ",#REF!)-1),#REF!) &amp; "-" &amp; _xlfn.XLOOKUP(L:L,DROPLIST!D:D,DROPLIST!E:E)</f>
        <v>#REF!</v>
      </c>
      <c r="R1917" s="88" t="str">
        <f>IF(N:N&lt;&gt;"APROVADO","N/A",IF(IFERROR(_xlfn.XLOOKUP(P:P,PROJETOS!A:A,PROJETOS!A:A),"INSERIR ID DE PROJETO")="INSERIR ID DE PROJETO","INSERIR ID DE PROJETO","PROJETO INSERIDO"))</f>
        <v>N/A</v>
      </c>
    </row>
    <row r="1918" spans="1:18" ht="20.100000000000001" customHeight="1" thickTop="1" thickBot="1" x14ac:dyDescent="0.3">
      <c r="A1918" s="109"/>
      <c r="B1918" s="84"/>
      <c r="C1918" s="84"/>
      <c r="D1918" s="115"/>
      <c r="E1918" s="132" cm="1">
        <f t="array" ref="E1918">_xlfn.XLOOKUP(D1918,Tabela2[[#All],[SAP Code]],Tabela2[[#All],[Supplier Name]])</f>
        <v>0</v>
      </c>
      <c r="F1918" s="85"/>
      <c r="G1918" s="120">
        <v>0</v>
      </c>
      <c r="H1918" s="86"/>
      <c r="I1918" s="86">
        <v>0</v>
      </c>
      <c r="J1918" s="87">
        <f t="shared" si="70"/>
        <v>0</v>
      </c>
      <c r="K1918" s="87">
        <f t="shared" si="69"/>
        <v>0</v>
      </c>
      <c r="L1918" s="85"/>
      <c r="M1918" s="85"/>
      <c r="N1918" s="85"/>
      <c r="O1918" s="109"/>
      <c r="P1918" s="88" t="str">
        <f>IF(D:D&gt;800000000,_xlfn.XLOOKUP(B:B,DROPLIST!G:G,DROPLIST!H:H)&amp;RIGHT(C1918,3)&amp;"-"&amp;RIGHT(D1918,5),_xlfn.XLOOKUP(B:B,DROPLIST!G:G,DROPLIST!H:H)&amp;RIGHT(C1918,3)&amp;"-"&amp;_xlfn.XLOOKUP(D:D,Tabela2[SAP Code],Tabela2[Coluna1]))</f>
        <v>-</v>
      </c>
      <c r="Q1918" s="88" t="e">
        <f>_xlfn.XLOOKUP(B:B,DROPLIST!G:G,DROPLIST!H:H) &amp; RIGHT(C1918,3) &amp; "-" &amp; RIGHT(D1918,5) &amp; "-" &amp; IFERROR(LEFT(#REF!, FIND(" ",#REF!)-1),#REF!) &amp; "-" &amp; _xlfn.XLOOKUP(L:L,DROPLIST!D:D,DROPLIST!E:E)</f>
        <v>#REF!</v>
      </c>
      <c r="R1918" s="88" t="str">
        <f>IF(N:N&lt;&gt;"APROVADO","N/A",IF(IFERROR(_xlfn.XLOOKUP(P:P,PROJETOS!A:A,PROJETOS!A:A),"INSERIR ID DE PROJETO")="INSERIR ID DE PROJETO","INSERIR ID DE PROJETO","PROJETO INSERIDO"))</f>
        <v>N/A</v>
      </c>
    </row>
    <row r="1919" spans="1:18" ht="20.100000000000001" customHeight="1" thickTop="1" thickBot="1" x14ac:dyDescent="0.3">
      <c r="A1919" s="109"/>
      <c r="B1919" s="84"/>
      <c r="C1919" s="84"/>
      <c r="D1919" s="115"/>
      <c r="E1919" s="132" cm="1">
        <f t="array" ref="E1919">_xlfn.XLOOKUP(D1919,Tabela2[[#All],[SAP Code]],Tabela2[[#All],[Supplier Name]])</f>
        <v>0</v>
      </c>
      <c r="F1919" s="85"/>
      <c r="G1919" s="120">
        <v>0</v>
      </c>
      <c r="H1919" s="86"/>
      <c r="I1919" s="86">
        <v>0</v>
      </c>
      <c r="J1919" s="87">
        <f t="shared" si="70"/>
        <v>0</v>
      </c>
      <c r="K1919" s="87">
        <f t="shared" si="69"/>
        <v>0</v>
      </c>
      <c r="L1919" s="85"/>
      <c r="M1919" s="85"/>
      <c r="N1919" s="85"/>
      <c r="O1919" s="109"/>
      <c r="P1919" s="88" t="str">
        <f>IF(D:D&gt;800000000,_xlfn.XLOOKUP(B:B,DROPLIST!G:G,DROPLIST!H:H)&amp;RIGHT(C1919,3)&amp;"-"&amp;RIGHT(D1919,5),_xlfn.XLOOKUP(B:B,DROPLIST!G:G,DROPLIST!H:H)&amp;RIGHT(C1919,3)&amp;"-"&amp;_xlfn.XLOOKUP(D:D,Tabela2[SAP Code],Tabela2[Coluna1]))</f>
        <v>-</v>
      </c>
      <c r="Q1919" s="88" t="e">
        <f>_xlfn.XLOOKUP(B:B,DROPLIST!G:G,DROPLIST!H:H) &amp; RIGHT(C1919,3) &amp; "-" &amp; RIGHT(D1919,5) &amp; "-" &amp; IFERROR(LEFT(#REF!, FIND(" ",#REF!)-1),#REF!) &amp; "-" &amp; _xlfn.XLOOKUP(L:L,DROPLIST!D:D,DROPLIST!E:E)</f>
        <v>#REF!</v>
      </c>
      <c r="R1919" s="88" t="str">
        <f>IF(N:N&lt;&gt;"APROVADO","N/A",IF(IFERROR(_xlfn.XLOOKUP(P:P,PROJETOS!A:A,PROJETOS!A:A),"INSERIR ID DE PROJETO")="INSERIR ID DE PROJETO","INSERIR ID DE PROJETO","PROJETO INSERIDO"))</f>
        <v>N/A</v>
      </c>
    </row>
    <row r="1920" spans="1:18" ht="20.100000000000001" customHeight="1" thickTop="1" thickBot="1" x14ac:dyDescent="0.3">
      <c r="A1920" s="109"/>
      <c r="B1920" s="84"/>
      <c r="C1920" s="84"/>
      <c r="D1920" s="115"/>
      <c r="E1920" s="132" cm="1">
        <f t="array" ref="E1920">_xlfn.XLOOKUP(D1920,Tabela2[[#All],[SAP Code]],Tabela2[[#All],[Supplier Name]])</f>
        <v>0</v>
      </c>
      <c r="F1920" s="85"/>
      <c r="G1920" s="120">
        <v>0</v>
      </c>
      <c r="H1920" s="86"/>
      <c r="I1920" s="86">
        <v>0</v>
      </c>
      <c r="J1920" s="87">
        <f t="shared" si="70"/>
        <v>0</v>
      </c>
      <c r="K1920" s="87">
        <f t="shared" si="69"/>
        <v>0</v>
      </c>
      <c r="L1920" s="85"/>
      <c r="M1920" s="85"/>
      <c r="N1920" s="85"/>
      <c r="O1920" s="109"/>
      <c r="P1920" s="88" t="str">
        <f>IF(D:D&gt;800000000,_xlfn.XLOOKUP(B:B,DROPLIST!G:G,DROPLIST!H:H)&amp;RIGHT(C1920,3)&amp;"-"&amp;RIGHT(D1920,5),_xlfn.XLOOKUP(B:B,DROPLIST!G:G,DROPLIST!H:H)&amp;RIGHT(C1920,3)&amp;"-"&amp;_xlfn.XLOOKUP(D:D,Tabela2[SAP Code],Tabela2[Coluna1]))</f>
        <v>-</v>
      </c>
      <c r="Q1920" s="88" t="e">
        <f>_xlfn.XLOOKUP(B:B,DROPLIST!G:G,DROPLIST!H:H) &amp; RIGHT(C1920,3) &amp; "-" &amp; RIGHT(D1920,5) &amp; "-" &amp; IFERROR(LEFT(#REF!, FIND(" ",#REF!)-1),#REF!) &amp; "-" &amp; _xlfn.XLOOKUP(L:L,DROPLIST!D:D,DROPLIST!E:E)</f>
        <v>#REF!</v>
      </c>
      <c r="R1920" s="88" t="str">
        <f>IF(N:N&lt;&gt;"APROVADO","N/A",IF(IFERROR(_xlfn.XLOOKUP(P:P,PROJETOS!A:A,PROJETOS!A:A),"INSERIR ID DE PROJETO")="INSERIR ID DE PROJETO","INSERIR ID DE PROJETO","PROJETO INSERIDO"))</f>
        <v>N/A</v>
      </c>
    </row>
    <row r="1921" spans="1:18" ht="20.100000000000001" customHeight="1" thickTop="1" thickBot="1" x14ac:dyDescent="0.3">
      <c r="A1921" s="109"/>
      <c r="B1921" s="84"/>
      <c r="C1921" s="84"/>
      <c r="D1921" s="115"/>
      <c r="E1921" s="132" cm="1">
        <f t="array" ref="E1921">_xlfn.XLOOKUP(D1921,Tabela2[[#All],[SAP Code]],Tabela2[[#All],[Supplier Name]])</f>
        <v>0</v>
      </c>
      <c r="F1921" s="85"/>
      <c r="G1921" s="120">
        <v>0</v>
      </c>
      <c r="H1921" s="86"/>
      <c r="I1921" s="86">
        <v>0</v>
      </c>
      <c r="J1921" s="87">
        <f t="shared" si="70"/>
        <v>0</v>
      </c>
      <c r="K1921" s="87">
        <f t="shared" si="69"/>
        <v>0</v>
      </c>
      <c r="L1921" s="85"/>
      <c r="M1921" s="85"/>
      <c r="N1921" s="85"/>
      <c r="O1921" s="109"/>
      <c r="P1921" s="88" t="str">
        <f>IF(D:D&gt;800000000,_xlfn.XLOOKUP(B:B,DROPLIST!G:G,DROPLIST!H:H)&amp;RIGHT(C1921,3)&amp;"-"&amp;RIGHT(D1921,5),_xlfn.XLOOKUP(B:B,DROPLIST!G:G,DROPLIST!H:H)&amp;RIGHT(C1921,3)&amp;"-"&amp;_xlfn.XLOOKUP(D:D,Tabela2[SAP Code],Tabela2[Coluna1]))</f>
        <v>-</v>
      </c>
      <c r="Q1921" s="88" t="e">
        <f>_xlfn.XLOOKUP(B:B,DROPLIST!G:G,DROPLIST!H:H) &amp; RIGHT(C1921,3) &amp; "-" &amp; RIGHT(D1921,5) &amp; "-" &amp; IFERROR(LEFT(#REF!, FIND(" ",#REF!)-1),#REF!) &amp; "-" &amp; _xlfn.XLOOKUP(L:L,DROPLIST!D:D,DROPLIST!E:E)</f>
        <v>#REF!</v>
      </c>
      <c r="R1921" s="88" t="str">
        <f>IF(N:N&lt;&gt;"APROVADO","N/A",IF(IFERROR(_xlfn.XLOOKUP(P:P,PROJETOS!A:A,PROJETOS!A:A),"INSERIR ID DE PROJETO")="INSERIR ID DE PROJETO","INSERIR ID DE PROJETO","PROJETO INSERIDO"))</f>
        <v>N/A</v>
      </c>
    </row>
    <row r="1922" spans="1:18" ht="20.100000000000001" customHeight="1" thickTop="1" thickBot="1" x14ac:dyDescent="0.3">
      <c r="A1922" s="109"/>
      <c r="B1922" s="84"/>
      <c r="C1922" s="84"/>
      <c r="D1922" s="115"/>
      <c r="E1922" s="132" cm="1">
        <f t="array" ref="E1922">_xlfn.XLOOKUP(D1922,Tabela2[[#All],[SAP Code]],Tabela2[[#All],[Supplier Name]])</f>
        <v>0</v>
      </c>
      <c r="F1922" s="85"/>
      <c r="G1922" s="120">
        <v>0</v>
      </c>
      <c r="H1922" s="86"/>
      <c r="I1922" s="86">
        <v>0</v>
      </c>
      <c r="J1922" s="87">
        <f t="shared" si="70"/>
        <v>0</v>
      </c>
      <c r="K1922" s="87">
        <f t="shared" si="69"/>
        <v>0</v>
      </c>
      <c r="L1922" s="85"/>
      <c r="M1922" s="85"/>
      <c r="N1922" s="85"/>
      <c r="O1922" s="109"/>
      <c r="P1922" s="88" t="str">
        <f>IF(D:D&gt;800000000,_xlfn.XLOOKUP(B:B,DROPLIST!G:G,DROPLIST!H:H)&amp;RIGHT(C1922,3)&amp;"-"&amp;RIGHT(D1922,5),_xlfn.XLOOKUP(B:B,DROPLIST!G:G,DROPLIST!H:H)&amp;RIGHT(C1922,3)&amp;"-"&amp;_xlfn.XLOOKUP(D:D,Tabela2[SAP Code],Tabela2[Coluna1]))</f>
        <v>-</v>
      </c>
      <c r="Q1922" s="88" t="e">
        <f>_xlfn.XLOOKUP(B:B,DROPLIST!G:G,DROPLIST!H:H) &amp; RIGHT(C1922,3) &amp; "-" &amp; RIGHT(D1922,5) &amp; "-" &amp; IFERROR(LEFT(#REF!, FIND(" ",#REF!)-1),#REF!) &amp; "-" &amp; _xlfn.XLOOKUP(L:L,DROPLIST!D:D,DROPLIST!E:E)</f>
        <v>#REF!</v>
      </c>
      <c r="R1922" s="88" t="str">
        <f>IF(N:N&lt;&gt;"APROVADO","N/A",IF(IFERROR(_xlfn.XLOOKUP(P:P,PROJETOS!A:A,PROJETOS!A:A),"INSERIR ID DE PROJETO")="INSERIR ID DE PROJETO","INSERIR ID DE PROJETO","PROJETO INSERIDO"))</f>
        <v>N/A</v>
      </c>
    </row>
    <row r="1923" spans="1:18" ht="20.100000000000001" customHeight="1" thickTop="1" thickBot="1" x14ac:dyDescent="0.3">
      <c r="A1923" s="109"/>
      <c r="B1923" s="84"/>
      <c r="C1923" s="84"/>
      <c r="D1923" s="115"/>
      <c r="E1923" s="132" cm="1">
        <f t="array" ref="E1923">_xlfn.XLOOKUP(D1923,Tabela2[[#All],[SAP Code]],Tabela2[[#All],[Supplier Name]])</f>
        <v>0</v>
      </c>
      <c r="F1923" s="85"/>
      <c r="G1923" s="120">
        <v>0</v>
      </c>
      <c r="H1923" s="86"/>
      <c r="I1923" s="86">
        <v>0</v>
      </c>
      <c r="J1923" s="87">
        <f t="shared" si="70"/>
        <v>0</v>
      </c>
      <c r="K1923" s="87">
        <f t="shared" si="69"/>
        <v>0</v>
      </c>
      <c r="L1923" s="85"/>
      <c r="M1923" s="85"/>
      <c r="N1923" s="85"/>
      <c r="O1923" s="109"/>
      <c r="P1923" s="88" t="str">
        <f>IF(D:D&gt;800000000,_xlfn.XLOOKUP(B:B,DROPLIST!G:G,DROPLIST!H:H)&amp;RIGHT(C1923,3)&amp;"-"&amp;RIGHT(D1923,5),_xlfn.XLOOKUP(B:B,DROPLIST!G:G,DROPLIST!H:H)&amp;RIGHT(C1923,3)&amp;"-"&amp;_xlfn.XLOOKUP(D:D,Tabela2[SAP Code],Tabela2[Coluna1]))</f>
        <v>-</v>
      </c>
      <c r="Q1923" s="88" t="e">
        <f>_xlfn.XLOOKUP(B:B,DROPLIST!G:G,DROPLIST!H:H) &amp; RIGHT(C1923,3) &amp; "-" &amp; RIGHT(D1923,5) &amp; "-" &amp; IFERROR(LEFT(#REF!, FIND(" ",#REF!)-1),#REF!) &amp; "-" &amp; _xlfn.XLOOKUP(L:L,DROPLIST!D:D,DROPLIST!E:E)</f>
        <v>#REF!</v>
      </c>
      <c r="R1923" s="88" t="str">
        <f>IF(N:N&lt;&gt;"APROVADO","N/A",IF(IFERROR(_xlfn.XLOOKUP(P:P,PROJETOS!A:A,PROJETOS!A:A),"INSERIR ID DE PROJETO")="INSERIR ID DE PROJETO","INSERIR ID DE PROJETO","PROJETO INSERIDO"))</f>
        <v>N/A</v>
      </c>
    </row>
    <row r="1924" spans="1:18" ht="20.100000000000001" customHeight="1" thickTop="1" thickBot="1" x14ac:dyDescent="0.3">
      <c r="A1924" s="109"/>
      <c r="B1924" s="84"/>
      <c r="C1924" s="84"/>
      <c r="D1924" s="115"/>
      <c r="E1924" s="132" cm="1">
        <f t="array" ref="E1924">_xlfn.XLOOKUP(D1924,Tabela2[[#All],[SAP Code]],Tabela2[[#All],[Supplier Name]])</f>
        <v>0</v>
      </c>
      <c r="F1924" s="85"/>
      <c r="G1924" s="120">
        <v>0</v>
      </c>
      <c r="H1924" s="86"/>
      <c r="I1924" s="86">
        <v>0</v>
      </c>
      <c r="J1924" s="87">
        <f t="shared" si="70"/>
        <v>0</v>
      </c>
      <c r="K1924" s="87">
        <f t="shared" si="69"/>
        <v>0</v>
      </c>
      <c r="L1924" s="85"/>
      <c r="M1924" s="85"/>
      <c r="N1924" s="85"/>
      <c r="O1924" s="109"/>
      <c r="P1924" s="88" t="str">
        <f>IF(D:D&gt;800000000,_xlfn.XLOOKUP(B:B,DROPLIST!G:G,DROPLIST!H:H)&amp;RIGHT(C1924,3)&amp;"-"&amp;RIGHT(D1924,5),_xlfn.XLOOKUP(B:B,DROPLIST!G:G,DROPLIST!H:H)&amp;RIGHT(C1924,3)&amp;"-"&amp;_xlfn.XLOOKUP(D:D,Tabela2[SAP Code],Tabela2[Coluna1]))</f>
        <v>-</v>
      </c>
      <c r="Q1924" s="88" t="e">
        <f>_xlfn.XLOOKUP(B:B,DROPLIST!G:G,DROPLIST!H:H) &amp; RIGHT(C1924,3) &amp; "-" &amp; RIGHT(D1924,5) &amp; "-" &amp; IFERROR(LEFT(#REF!, FIND(" ",#REF!)-1),#REF!) &amp; "-" &amp; _xlfn.XLOOKUP(L:L,DROPLIST!D:D,DROPLIST!E:E)</f>
        <v>#REF!</v>
      </c>
      <c r="R1924" s="88" t="str">
        <f>IF(N:N&lt;&gt;"APROVADO","N/A",IF(IFERROR(_xlfn.XLOOKUP(P:P,PROJETOS!A:A,PROJETOS!A:A),"INSERIR ID DE PROJETO")="INSERIR ID DE PROJETO","INSERIR ID DE PROJETO","PROJETO INSERIDO"))</f>
        <v>N/A</v>
      </c>
    </row>
    <row r="1925" spans="1:18" ht="20.100000000000001" customHeight="1" thickTop="1" thickBot="1" x14ac:dyDescent="0.3">
      <c r="A1925" s="109"/>
      <c r="B1925" s="84"/>
      <c r="C1925" s="84"/>
      <c r="D1925" s="115"/>
      <c r="E1925" s="132" cm="1">
        <f t="array" ref="E1925">_xlfn.XLOOKUP(D1925,Tabela2[[#All],[SAP Code]],Tabela2[[#All],[Supplier Name]])</f>
        <v>0</v>
      </c>
      <c r="F1925" s="85"/>
      <c r="G1925" s="120">
        <v>0</v>
      </c>
      <c r="H1925" s="86"/>
      <c r="I1925" s="86">
        <v>0</v>
      </c>
      <c r="J1925" s="87">
        <f t="shared" si="70"/>
        <v>0</v>
      </c>
      <c r="K1925" s="87">
        <f t="shared" si="69"/>
        <v>0</v>
      </c>
      <c r="L1925" s="85"/>
      <c r="M1925" s="85"/>
      <c r="N1925" s="85"/>
      <c r="O1925" s="109"/>
      <c r="P1925" s="88" t="str">
        <f>IF(D:D&gt;800000000,_xlfn.XLOOKUP(B:B,DROPLIST!G:G,DROPLIST!H:H)&amp;RIGHT(C1925,3)&amp;"-"&amp;RIGHT(D1925,5),_xlfn.XLOOKUP(B:B,DROPLIST!G:G,DROPLIST!H:H)&amp;RIGHT(C1925,3)&amp;"-"&amp;_xlfn.XLOOKUP(D:D,Tabela2[SAP Code],Tabela2[Coluna1]))</f>
        <v>-</v>
      </c>
      <c r="Q1925" s="88" t="e">
        <f>_xlfn.XLOOKUP(B:B,DROPLIST!G:G,DROPLIST!H:H) &amp; RIGHT(C1925,3) &amp; "-" &amp; RIGHT(D1925,5) &amp; "-" &amp; IFERROR(LEFT(#REF!, FIND(" ",#REF!)-1),#REF!) &amp; "-" &amp; _xlfn.XLOOKUP(L:L,DROPLIST!D:D,DROPLIST!E:E)</f>
        <v>#REF!</v>
      </c>
      <c r="R1925" s="88" t="str">
        <f>IF(N:N&lt;&gt;"APROVADO","N/A",IF(IFERROR(_xlfn.XLOOKUP(P:P,PROJETOS!A:A,PROJETOS!A:A),"INSERIR ID DE PROJETO")="INSERIR ID DE PROJETO","INSERIR ID DE PROJETO","PROJETO INSERIDO"))</f>
        <v>N/A</v>
      </c>
    </row>
    <row r="1926" spans="1:18" ht="20.100000000000001" customHeight="1" thickTop="1" thickBot="1" x14ac:dyDescent="0.3">
      <c r="A1926" s="109"/>
      <c r="B1926" s="84"/>
      <c r="C1926" s="84"/>
      <c r="D1926" s="115"/>
      <c r="E1926" s="132" cm="1">
        <f t="array" ref="E1926">_xlfn.XLOOKUP(D1926,Tabela2[[#All],[SAP Code]],Tabela2[[#All],[Supplier Name]])</f>
        <v>0</v>
      </c>
      <c r="F1926" s="85"/>
      <c r="G1926" s="120">
        <v>0</v>
      </c>
      <c r="H1926" s="86"/>
      <c r="I1926" s="86">
        <v>0</v>
      </c>
      <c r="J1926" s="87">
        <f t="shared" si="70"/>
        <v>0</v>
      </c>
      <c r="K1926" s="87">
        <f t="shared" si="69"/>
        <v>0</v>
      </c>
      <c r="L1926" s="85"/>
      <c r="M1926" s="85"/>
      <c r="N1926" s="85"/>
      <c r="O1926" s="109"/>
      <c r="P1926" s="88" t="str">
        <f>IF(D:D&gt;800000000,_xlfn.XLOOKUP(B:B,DROPLIST!G:G,DROPLIST!H:H)&amp;RIGHT(C1926,3)&amp;"-"&amp;RIGHT(D1926,5),_xlfn.XLOOKUP(B:B,DROPLIST!G:G,DROPLIST!H:H)&amp;RIGHT(C1926,3)&amp;"-"&amp;_xlfn.XLOOKUP(D:D,Tabela2[SAP Code],Tabela2[Coluna1]))</f>
        <v>-</v>
      </c>
      <c r="Q1926" s="88" t="e">
        <f>_xlfn.XLOOKUP(B:B,DROPLIST!G:G,DROPLIST!H:H) &amp; RIGHT(C1926,3) &amp; "-" &amp; RIGHT(D1926,5) &amp; "-" &amp; IFERROR(LEFT(#REF!, FIND(" ",#REF!)-1),#REF!) &amp; "-" &amp; _xlfn.XLOOKUP(L:L,DROPLIST!D:D,DROPLIST!E:E)</f>
        <v>#REF!</v>
      </c>
      <c r="R1926" s="88" t="str">
        <f>IF(N:N&lt;&gt;"APROVADO","N/A",IF(IFERROR(_xlfn.XLOOKUP(P:P,PROJETOS!A:A,PROJETOS!A:A),"INSERIR ID DE PROJETO")="INSERIR ID DE PROJETO","INSERIR ID DE PROJETO","PROJETO INSERIDO"))</f>
        <v>N/A</v>
      </c>
    </row>
    <row r="1927" spans="1:18" ht="20.100000000000001" customHeight="1" thickTop="1" thickBot="1" x14ac:dyDescent="0.3">
      <c r="A1927" s="109"/>
      <c r="B1927" s="84"/>
      <c r="C1927" s="84"/>
      <c r="D1927" s="115"/>
      <c r="E1927" s="132" cm="1">
        <f t="array" ref="E1927">_xlfn.XLOOKUP(D1927,Tabela2[[#All],[SAP Code]],Tabela2[[#All],[Supplier Name]])</f>
        <v>0</v>
      </c>
      <c r="F1927" s="85"/>
      <c r="G1927" s="120">
        <v>0</v>
      </c>
      <c r="H1927" s="86"/>
      <c r="I1927" s="86">
        <v>0</v>
      </c>
      <c r="J1927" s="87">
        <f t="shared" si="70"/>
        <v>0</v>
      </c>
      <c r="K1927" s="87">
        <f t="shared" si="69"/>
        <v>0</v>
      </c>
      <c r="L1927" s="85"/>
      <c r="M1927" s="85"/>
      <c r="N1927" s="85"/>
      <c r="O1927" s="109"/>
      <c r="P1927" s="88" t="str">
        <f>IF(D:D&gt;800000000,_xlfn.XLOOKUP(B:B,DROPLIST!G:G,DROPLIST!H:H)&amp;RIGHT(C1927,3)&amp;"-"&amp;RIGHT(D1927,5),_xlfn.XLOOKUP(B:B,DROPLIST!G:G,DROPLIST!H:H)&amp;RIGHT(C1927,3)&amp;"-"&amp;_xlfn.XLOOKUP(D:D,Tabela2[SAP Code],Tabela2[Coluna1]))</f>
        <v>-</v>
      </c>
      <c r="Q1927" s="88" t="e">
        <f>_xlfn.XLOOKUP(B:B,DROPLIST!G:G,DROPLIST!H:H) &amp; RIGHT(C1927,3) &amp; "-" &amp; RIGHT(D1927,5) &amp; "-" &amp; IFERROR(LEFT(#REF!, FIND(" ",#REF!)-1),#REF!) &amp; "-" &amp; _xlfn.XLOOKUP(L:L,DROPLIST!D:D,DROPLIST!E:E)</f>
        <v>#REF!</v>
      </c>
      <c r="R1927" s="88" t="str">
        <f>IF(N:N&lt;&gt;"APROVADO","N/A",IF(IFERROR(_xlfn.XLOOKUP(P:P,PROJETOS!A:A,PROJETOS!A:A),"INSERIR ID DE PROJETO")="INSERIR ID DE PROJETO","INSERIR ID DE PROJETO","PROJETO INSERIDO"))</f>
        <v>N/A</v>
      </c>
    </row>
    <row r="1928" spans="1:18" ht="20.100000000000001" customHeight="1" thickTop="1" thickBot="1" x14ac:dyDescent="0.3">
      <c r="A1928" s="109"/>
      <c r="B1928" s="84"/>
      <c r="C1928" s="84"/>
      <c r="D1928" s="115"/>
      <c r="E1928" s="132" cm="1">
        <f t="array" ref="E1928">_xlfn.XLOOKUP(D1928,Tabela2[[#All],[SAP Code]],Tabela2[[#All],[Supplier Name]])</f>
        <v>0</v>
      </c>
      <c r="F1928" s="85"/>
      <c r="G1928" s="120">
        <v>0</v>
      </c>
      <c r="H1928" s="86"/>
      <c r="I1928" s="86">
        <v>0</v>
      </c>
      <c r="J1928" s="87">
        <f t="shared" si="70"/>
        <v>0</v>
      </c>
      <c r="K1928" s="87">
        <f t="shared" si="69"/>
        <v>0</v>
      </c>
      <c r="L1928" s="85"/>
      <c r="M1928" s="85"/>
      <c r="N1928" s="85"/>
      <c r="O1928" s="109"/>
      <c r="P1928" s="88" t="str">
        <f>IF(D:D&gt;800000000,_xlfn.XLOOKUP(B:B,DROPLIST!G:G,DROPLIST!H:H)&amp;RIGHT(C1928,3)&amp;"-"&amp;RIGHT(D1928,5),_xlfn.XLOOKUP(B:B,DROPLIST!G:G,DROPLIST!H:H)&amp;RIGHT(C1928,3)&amp;"-"&amp;_xlfn.XLOOKUP(D:D,Tabela2[SAP Code],Tabela2[Coluna1]))</f>
        <v>-</v>
      </c>
      <c r="Q1928" s="88" t="e">
        <f>_xlfn.XLOOKUP(B:B,DROPLIST!G:G,DROPLIST!H:H) &amp; RIGHT(C1928,3) &amp; "-" &amp; RIGHT(D1928,5) &amp; "-" &amp; IFERROR(LEFT(#REF!, FIND(" ",#REF!)-1),#REF!) &amp; "-" &amp; _xlfn.XLOOKUP(L:L,DROPLIST!D:D,DROPLIST!E:E)</f>
        <v>#REF!</v>
      </c>
      <c r="R1928" s="88" t="str">
        <f>IF(N:N&lt;&gt;"APROVADO","N/A",IF(IFERROR(_xlfn.XLOOKUP(P:P,PROJETOS!A:A,PROJETOS!A:A),"INSERIR ID DE PROJETO")="INSERIR ID DE PROJETO","INSERIR ID DE PROJETO","PROJETO INSERIDO"))</f>
        <v>N/A</v>
      </c>
    </row>
    <row r="1929" spans="1:18" ht="20.100000000000001" customHeight="1" thickTop="1" thickBot="1" x14ac:dyDescent="0.3">
      <c r="A1929" s="109"/>
      <c r="B1929" s="84"/>
      <c r="C1929" s="84"/>
      <c r="D1929" s="115"/>
      <c r="E1929" s="132" cm="1">
        <f t="array" ref="E1929">_xlfn.XLOOKUP(D1929,Tabela2[[#All],[SAP Code]],Tabela2[[#All],[Supplier Name]])</f>
        <v>0</v>
      </c>
      <c r="F1929" s="85"/>
      <c r="G1929" s="120">
        <v>0</v>
      </c>
      <c r="H1929" s="86"/>
      <c r="I1929" s="86">
        <v>0</v>
      </c>
      <c r="J1929" s="87">
        <f t="shared" si="70"/>
        <v>0</v>
      </c>
      <c r="K1929" s="87">
        <f t="shared" si="69"/>
        <v>0</v>
      </c>
      <c r="L1929" s="85"/>
      <c r="M1929" s="85"/>
      <c r="N1929" s="85"/>
      <c r="O1929" s="109"/>
      <c r="P1929" s="88" t="str">
        <f>IF(D:D&gt;800000000,_xlfn.XLOOKUP(B:B,DROPLIST!G:G,DROPLIST!H:H)&amp;RIGHT(C1929,3)&amp;"-"&amp;RIGHT(D1929,5),_xlfn.XLOOKUP(B:B,DROPLIST!G:G,DROPLIST!H:H)&amp;RIGHT(C1929,3)&amp;"-"&amp;_xlfn.XLOOKUP(D:D,Tabela2[SAP Code],Tabela2[Coluna1]))</f>
        <v>-</v>
      </c>
      <c r="Q1929" s="88" t="e">
        <f>_xlfn.XLOOKUP(B:B,DROPLIST!G:G,DROPLIST!H:H) &amp; RIGHT(C1929,3) &amp; "-" &amp; RIGHT(D1929,5) &amp; "-" &amp; IFERROR(LEFT(#REF!, FIND(" ",#REF!)-1),#REF!) &amp; "-" &amp; _xlfn.XLOOKUP(L:L,DROPLIST!D:D,DROPLIST!E:E)</f>
        <v>#REF!</v>
      </c>
      <c r="R1929" s="88" t="str">
        <f>IF(N:N&lt;&gt;"APROVADO","N/A",IF(IFERROR(_xlfn.XLOOKUP(P:P,PROJETOS!A:A,PROJETOS!A:A),"INSERIR ID DE PROJETO")="INSERIR ID DE PROJETO","INSERIR ID DE PROJETO","PROJETO INSERIDO"))</f>
        <v>N/A</v>
      </c>
    </row>
    <row r="1930" spans="1:18" ht="20.100000000000001" customHeight="1" thickTop="1" thickBot="1" x14ac:dyDescent="0.3">
      <c r="A1930" s="109"/>
      <c r="B1930" s="84"/>
      <c r="C1930" s="84"/>
      <c r="D1930" s="115"/>
      <c r="E1930" s="132" cm="1">
        <f t="array" ref="E1930">_xlfn.XLOOKUP(D1930,Tabela2[[#All],[SAP Code]],Tabela2[[#All],[Supplier Name]])</f>
        <v>0</v>
      </c>
      <c r="F1930" s="85"/>
      <c r="G1930" s="120">
        <v>0</v>
      </c>
      <c r="H1930" s="86"/>
      <c r="I1930" s="86">
        <v>0</v>
      </c>
      <c r="J1930" s="87">
        <f t="shared" si="70"/>
        <v>0</v>
      </c>
      <c r="K1930" s="87">
        <f t="shared" ref="K1930:K1992" si="71">IF(I1930=0,H1930,J1930)</f>
        <v>0</v>
      </c>
      <c r="L1930" s="85"/>
      <c r="M1930" s="85"/>
      <c r="N1930" s="85"/>
      <c r="O1930" s="109"/>
      <c r="P1930" s="88" t="str">
        <f>IF(D:D&gt;800000000,_xlfn.XLOOKUP(B:B,DROPLIST!G:G,DROPLIST!H:H)&amp;RIGHT(C1930,3)&amp;"-"&amp;RIGHT(D1930,5),_xlfn.XLOOKUP(B:B,DROPLIST!G:G,DROPLIST!H:H)&amp;RIGHT(C1930,3)&amp;"-"&amp;_xlfn.XLOOKUP(D:D,Tabela2[SAP Code],Tabela2[Coluna1]))</f>
        <v>-</v>
      </c>
      <c r="Q1930" s="88" t="e">
        <f>_xlfn.XLOOKUP(B:B,DROPLIST!G:G,DROPLIST!H:H) &amp; RIGHT(C1930,3) &amp; "-" &amp; RIGHT(D1930,5) &amp; "-" &amp; IFERROR(LEFT(#REF!, FIND(" ",#REF!)-1),#REF!) &amp; "-" &amp; _xlfn.XLOOKUP(L:L,DROPLIST!D:D,DROPLIST!E:E)</f>
        <v>#REF!</v>
      </c>
      <c r="R1930" s="88" t="str">
        <f>IF(N:N&lt;&gt;"APROVADO","N/A",IF(IFERROR(_xlfn.XLOOKUP(P:P,PROJETOS!A:A,PROJETOS!A:A),"INSERIR ID DE PROJETO")="INSERIR ID DE PROJETO","INSERIR ID DE PROJETO","PROJETO INSERIDO"))</f>
        <v>N/A</v>
      </c>
    </row>
    <row r="1931" spans="1:18" ht="20.100000000000001" customHeight="1" thickTop="1" thickBot="1" x14ac:dyDescent="0.3">
      <c r="A1931" s="109"/>
      <c r="B1931" s="84"/>
      <c r="C1931" s="84"/>
      <c r="D1931" s="115"/>
      <c r="E1931" s="132" cm="1">
        <f t="array" ref="E1931">_xlfn.XLOOKUP(D1931,Tabela2[[#All],[SAP Code]],Tabela2[[#All],[Supplier Name]])</f>
        <v>0</v>
      </c>
      <c r="F1931" s="85"/>
      <c r="G1931" s="120">
        <v>0</v>
      </c>
      <c r="H1931" s="86"/>
      <c r="I1931" s="86">
        <v>0</v>
      </c>
      <c r="J1931" s="87">
        <f t="shared" si="70"/>
        <v>0</v>
      </c>
      <c r="K1931" s="87">
        <f t="shared" si="71"/>
        <v>0</v>
      </c>
      <c r="L1931" s="85"/>
      <c r="M1931" s="85"/>
      <c r="N1931" s="85"/>
      <c r="O1931" s="109"/>
      <c r="P1931" s="88" t="str">
        <f>IF(D:D&gt;800000000,_xlfn.XLOOKUP(B:B,DROPLIST!G:G,DROPLIST!H:H)&amp;RIGHT(C1931,3)&amp;"-"&amp;RIGHT(D1931,5),_xlfn.XLOOKUP(B:B,DROPLIST!G:G,DROPLIST!H:H)&amp;RIGHT(C1931,3)&amp;"-"&amp;_xlfn.XLOOKUP(D:D,Tabela2[SAP Code],Tabela2[Coluna1]))</f>
        <v>-</v>
      </c>
      <c r="Q1931" s="88" t="e">
        <f>_xlfn.XLOOKUP(B:B,DROPLIST!G:G,DROPLIST!H:H) &amp; RIGHT(C1931,3) &amp; "-" &amp; RIGHT(D1931,5) &amp; "-" &amp; IFERROR(LEFT(#REF!, FIND(" ",#REF!)-1),#REF!) &amp; "-" &amp; _xlfn.XLOOKUP(L:L,DROPLIST!D:D,DROPLIST!E:E)</f>
        <v>#REF!</v>
      </c>
      <c r="R1931" s="88" t="str">
        <f>IF(N:N&lt;&gt;"APROVADO","N/A",IF(IFERROR(_xlfn.XLOOKUP(P:P,PROJETOS!A:A,PROJETOS!A:A),"INSERIR ID DE PROJETO")="INSERIR ID DE PROJETO","INSERIR ID DE PROJETO","PROJETO INSERIDO"))</f>
        <v>N/A</v>
      </c>
    </row>
    <row r="1932" spans="1:18" ht="20.100000000000001" customHeight="1" thickTop="1" thickBot="1" x14ac:dyDescent="0.3">
      <c r="A1932" s="109"/>
      <c r="B1932" s="84"/>
      <c r="C1932" s="84"/>
      <c r="D1932" s="115"/>
      <c r="E1932" s="132" cm="1">
        <f t="array" ref="E1932">_xlfn.XLOOKUP(D1932,Tabela2[[#All],[SAP Code]],Tabela2[[#All],[Supplier Name]])</f>
        <v>0</v>
      </c>
      <c r="F1932" s="85"/>
      <c r="G1932" s="120">
        <v>0</v>
      </c>
      <c r="H1932" s="86"/>
      <c r="I1932" s="86">
        <v>0</v>
      </c>
      <c r="J1932" s="87">
        <f t="shared" si="70"/>
        <v>0</v>
      </c>
      <c r="K1932" s="87">
        <f t="shared" si="71"/>
        <v>0</v>
      </c>
      <c r="L1932" s="85"/>
      <c r="M1932" s="85"/>
      <c r="N1932" s="85"/>
      <c r="O1932" s="109"/>
      <c r="P1932" s="88" t="str">
        <f>IF(D:D&gt;800000000,_xlfn.XLOOKUP(B:B,DROPLIST!G:G,DROPLIST!H:H)&amp;RIGHT(C1932,3)&amp;"-"&amp;RIGHT(D1932,5),_xlfn.XLOOKUP(B:B,DROPLIST!G:G,DROPLIST!H:H)&amp;RIGHT(C1932,3)&amp;"-"&amp;_xlfn.XLOOKUP(D:D,Tabela2[SAP Code],Tabela2[Coluna1]))</f>
        <v>-</v>
      </c>
      <c r="Q1932" s="88" t="e">
        <f>_xlfn.XLOOKUP(B:B,DROPLIST!G:G,DROPLIST!H:H) &amp; RIGHT(C1932,3) &amp; "-" &amp; RIGHT(D1932,5) &amp; "-" &amp; IFERROR(LEFT(#REF!, FIND(" ",#REF!)-1),#REF!) &amp; "-" &amp; _xlfn.XLOOKUP(L:L,DROPLIST!D:D,DROPLIST!E:E)</f>
        <v>#REF!</v>
      </c>
      <c r="R1932" s="88" t="str">
        <f>IF(N:N&lt;&gt;"APROVADO","N/A",IF(IFERROR(_xlfn.XLOOKUP(P:P,PROJETOS!A:A,PROJETOS!A:A),"INSERIR ID DE PROJETO")="INSERIR ID DE PROJETO","INSERIR ID DE PROJETO","PROJETO INSERIDO"))</f>
        <v>N/A</v>
      </c>
    </row>
    <row r="1933" spans="1:18" ht="20.100000000000001" customHeight="1" thickTop="1" thickBot="1" x14ac:dyDescent="0.3">
      <c r="A1933" s="109"/>
      <c r="B1933" s="84"/>
      <c r="C1933" s="84"/>
      <c r="D1933" s="115"/>
      <c r="E1933" s="132" cm="1">
        <f t="array" ref="E1933">_xlfn.XLOOKUP(D1933,Tabela2[[#All],[SAP Code]],Tabela2[[#All],[Supplier Name]])</f>
        <v>0</v>
      </c>
      <c r="F1933" s="85"/>
      <c r="G1933" s="120">
        <v>0</v>
      </c>
      <c r="H1933" s="86"/>
      <c r="I1933" s="86">
        <v>0</v>
      </c>
      <c r="J1933" s="87">
        <f t="shared" si="70"/>
        <v>0</v>
      </c>
      <c r="K1933" s="87">
        <f t="shared" si="71"/>
        <v>0</v>
      </c>
      <c r="L1933" s="85"/>
      <c r="M1933" s="85"/>
      <c r="N1933" s="85"/>
      <c r="O1933" s="109"/>
      <c r="P1933" s="88" t="str">
        <f>IF(D:D&gt;800000000,_xlfn.XLOOKUP(B:B,DROPLIST!G:G,DROPLIST!H:H)&amp;RIGHT(C1933,3)&amp;"-"&amp;RIGHT(D1933,5),_xlfn.XLOOKUP(B:B,DROPLIST!G:G,DROPLIST!H:H)&amp;RIGHT(C1933,3)&amp;"-"&amp;_xlfn.XLOOKUP(D:D,Tabela2[SAP Code],Tabela2[Coluna1]))</f>
        <v>-</v>
      </c>
      <c r="Q1933" s="88" t="e">
        <f>_xlfn.XLOOKUP(B:B,DROPLIST!G:G,DROPLIST!H:H) &amp; RIGHT(C1933,3) &amp; "-" &amp; RIGHT(D1933,5) &amp; "-" &amp; IFERROR(LEFT(#REF!, FIND(" ",#REF!)-1),#REF!) &amp; "-" &amp; _xlfn.XLOOKUP(L:L,DROPLIST!D:D,DROPLIST!E:E)</f>
        <v>#REF!</v>
      </c>
      <c r="R1933" s="88" t="str">
        <f>IF(N:N&lt;&gt;"APROVADO","N/A",IF(IFERROR(_xlfn.XLOOKUP(P:P,PROJETOS!A:A,PROJETOS!A:A),"INSERIR ID DE PROJETO")="INSERIR ID DE PROJETO","INSERIR ID DE PROJETO","PROJETO INSERIDO"))</f>
        <v>N/A</v>
      </c>
    </row>
    <row r="1934" spans="1:18" ht="20.100000000000001" customHeight="1" thickTop="1" thickBot="1" x14ac:dyDescent="0.3">
      <c r="A1934" s="109"/>
      <c r="B1934" s="84"/>
      <c r="C1934" s="84"/>
      <c r="D1934" s="115"/>
      <c r="E1934" s="132" cm="1">
        <f t="array" ref="E1934">_xlfn.XLOOKUP(D1934,Tabela2[[#All],[SAP Code]],Tabela2[[#All],[Supplier Name]])</f>
        <v>0</v>
      </c>
      <c r="F1934" s="85"/>
      <c r="G1934" s="120">
        <v>0</v>
      </c>
      <c r="H1934" s="86"/>
      <c r="I1934" s="86">
        <v>0</v>
      </c>
      <c r="J1934" s="87">
        <f t="shared" si="70"/>
        <v>0</v>
      </c>
      <c r="K1934" s="87">
        <f t="shared" si="71"/>
        <v>0</v>
      </c>
      <c r="L1934" s="85"/>
      <c r="M1934" s="85"/>
      <c r="N1934" s="85"/>
      <c r="O1934" s="109"/>
      <c r="P1934" s="88" t="str">
        <f>IF(D:D&gt;800000000,_xlfn.XLOOKUP(B:B,DROPLIST!G:G,DROPLIST!H:H)&amp;RIGHT(C1934,3)&amp;"-"&amp;RIGHT(D1934,5),_xlfn.XLOOKUP(B:B,DROPLIST!G:G,DROPLIST!H:H)&amp;RIGHT(C1934,3)&amp;"-"&amp;_xlfn.XLOOKUP(D:D,Tabela2[SAP Code],Tabela2[Coluna1]))</f>
        <v>-</v>
      </c>
      <c r="Q1934" s="88" t="e">
        <f>_xlfn.XLOOKUP(B:B,DROPLIST!G:G,DROPLIST!H:H) &amp; RIGHT(C1934,3) &amp; "-" &amp; RIGHT(D1934,5) &amp; "-" &amp; IFERROR(LEFT(#REF!, FIND(" ",#REF!)-1),#REF!) &amp; "-" &amp; _xlfn.XLOOKUP(L:L,DROPLIST!D:D,DROPLIST!E:E)</f>
        <v>#REF!</v>
      </c>
      <c r="R1934" s="88" t="str">
        <f>IF(N:N&lt;&gt;"APROVADO","N/A",IF(IFERROR(_xlfn.XLOOKUP(P:P,PROJETOS!A:A,PROJETOS!A:A),"INSERIR ID DE PROJETO")="INSERIR ID DE PROJETO","INSERIR ID DE PROJETO","PROJETO INSERIDO"))</f>
        <v>N/A</v>
      </c>
    </row>
    <row r="1935" spans="1:18" ht="20.100000000000001" customHeight="1" thickTop="1" thickBot="1" x14ac:dyDescent="0.3">
      <c r="A1935" s="109"/>
      <c r="B1935" s="84"/>
      <c r="C1935" s="84"/>
      <c r="D1935" s="115"/>
      <c r="E1935" s="132" cm="1">
        <f t="array" ref="E1935">_xlfn.XLOOKUP(D1935,Tabela2[[#All],[SAP Code]],Tabela2[[#All],[Supplier Name]])</f>
        <v>0</v>
      </c>
      <c r="F1935" s="85"/>
      <c r="G1935" s="120">
        <v>0</v>
      </c>
      <c r="H1935" s="86"/>
      <c r="I1935" s="86">
        <v>0</v>
      </c>
      <c r="J1935" s="87">
        <f t="shared" si="70"/>
        <v>0</v>
      </c>
      <c r="K1935" s="87">
        <f t="shared" si="71"/>
        <v>0</v>
      </c>
      <c r="L1935" s="85"/>
      <c r="M1935" s="85"/>
      <c r="N1935" s="85"/>
      <c r="O1935" s="109"/>
      <c r="P1935" s="88" t="str">
        <f>IF(D:D&gt;800000000,_xlfn.XLOOKUP(B:B,DROPLIST!G:G,DROPLIST!H:H)&amp;RIGHT(C1935,3)&amp;"-"&amp;RIGHT(D1935,5),_xlfn.XLOOKUP(B:B,DROPLIST!G:G,DROPLIST!H:H)&amp;RIGHT(C1935,3)&amp;"-"&amp;_xlfn.XLOOKUP(D:D,Tabela2[SAP Code],Tabela2[Coluna1]))</f>
        <v>-</v>
      </c>
      <c r="Q1935" s="88" t="e">
        <f>_xlfn.XLOOKUP(B:B,DROPLIST!G:G,DROPLIST!H:H) &amp; RIGHT(C1935,3) &amp; "-" &amp; RIGHT(D1935,5) &amp; "-" &amp; IFERROR(LEFT(#REF!, FIND(" ",#REF!)-1),#REF!) &amp; "-" &amp; _xlfn.XLOOKUP(L:L,DROPLIST!D:D,DROPLIST!E:E)</f>
        <v>#REF!</v>
      </c>
      <c r="R1935" s="88" t="str">
        <f>IF(N:N&lt;&gt;"APROVADO","N/A",IF(IFERROR(_xlfn.XLOOKUP(P:P,PROJETOS!A:A,PROJETOS!A:A),"INSERIR ID DE PROJETO")="INSERIR ID DE PROJETO","INSERIR ID DE PROJETO","PROJETO INSERIDO"))</f>
        <v>N/A</v>
      </c>
    </row>
    <row r="1936" spans="1:18" ht="20.100000000000001" customHeight="1" thickTop="1" thickBot="1" x14ac:dyDescent="0.3">
      <c r="A1936" s="109"/>
      <c r="B1936" s="84"/>
      <c r="C1936" s="84"/>
      <c r="D1936" s="115"/>
      <c r="E1936" s="132" cm="1">
        <f t="array" ref="E1936">_xlfn.XLOOKUP(D1936,Tabela2[[#All],[SAP Code]],Tabela2[[#All],[Supplier Name]])</f>
        <v>0</v>
      </c>
      <c r="F1936" s="85"/>
      <c r="G1936" s="120">
        <v>0</v>
      </c>
      <c r="H1936" s="86"/>
      <c r="I1936" s="86">
        <v>0</v>
      </c>
      <c r="J1936" s="87">
        <f t="shared" si="70"/>
        <v>0</v>
      </c>
      <c r="K1936" s="87">
        <f t="shared" si="71"/>
        <v>0</v>
      </c>
      <c r="L1936" s="85"/>
      <c r="M1936" s="85"/>
      <c r="N1936" s="85"/>
      <c r="O1936" s="109"/>
      <c r="P1936" s="88" t="str">
        <f>IF(D:D&gt;800000000,_xlfn.XLOOKUP(B:B,DROPLIST!G:G,DROPLIST!H:H)&amp;RIGHT(C1936,3)&amp;"-"&amp;RIGHT(D1936,5),_xlfn.XLOOKUP(B:B,DROPLIST!G:G,DROPLIST!H:H)&amp;RIGHT(C1936,3)&amp;"-"&amp;_xlfn.XLOOKUP(D:D,Tabela2[SAP Code],Tabela2[Coluna1]))</f>
        <v>-</v>
      </c>
      <c r="Q1936" s="88" t="e">
        <f>_xlfn.XLOOKUP(B:B,DROPLIST!G:G,DROPLIST!H:H) &amp; RIGHT(C1936,3) &amp; "-" &amp; RIGHT(D1936,5) &amp; "-" &amp; IFERROR(LEFT(#REF!, FIND(" ",#REF!)-1),#REF!) &amp; "-" &amp; _xlfn.XLOOKUP(L:L,DROPLIST!D:D,DROPLIST!E:E)</f>
        <v>#REF!</v>
      </c>
      <c r="R1936" s="88" t="str">
        <f>IF(N:N&lt;&gt;"APROVADO","N/A",IF(IFERROR(_xlfn.XLOOKUP(P:P,PROJETOS!A:A,PROJETOS!A:A),"INSERIR ID DE PROJETO")="INSERIR ID DE PROJETO","INSERIR ID DE PROJETO","PROJETO INSERIDO"))</f>
        <v>N/A</v>
      </c>
    </row>
    <row r="1937" spans="1:18" ht="20.100000000000001" customHeight="1" thickTop="1" thickBot="1" x14ac:dyDescent="0.3">
      <c r="A1937" s="109"/>
      <c r="B1937" s="84"/>
      <c r="C1937" s="84"/>
      <c r="D1937" s="115"/>
      <c r="E1937" s="132" cm="1">
        <f t="array" ref="E1937">_xlfn.XLOOKUP(D1937,Tabela2[[#All],[SAP Code]],Tabela2[[#All],[Supplier Name]])</f>
        <v>0</v>
      </c>
      <c r="F1937" s="85"/>
      <c r="G1937" s="120">
        <v>0</v>
      </c>
      <c r="H1937" s="86"/>
      <c r="I1937" s="86">
        <v>0</v>
      </c>
      <c r="J1937" s="87">
        <f t="shared" si="70"/>
        <v>0</v>
      </c>
      <c r="K1937" s="87">
        <f t="shared" si="71"/>
        <v>0</v>
      </c>
      <c r="L1937" s="85"/>
      <c r="M1937" s="85"/>
      <c r="N1937" s="85"/>
      <c r="O1937" s="109"/>
      <c r="P1937" s="88" t="str">
        <f>IF(D:D&gt;800000000,_xlfn.XLOOKUP(B:B,DROPLIST!G:G,DROPLIST!H:H)&amp;RIGHT(C1937,3)&amp;"-"&amp;RIGHT(D1937,5),_xlfn.XLOOKUP(B:B,DROPLIST!G:G,DROPLIST!H:H)&amp;RIGHT(C1937,3)&amp;"-"&amp;_xlfn.XLOOKUP(D:D,Tabela2[SAP Code],Tabela2[Coluna1]))</f>
        <v>-</v>
      </c>
      <c r="Q1937" s="88" t="e">
        <f>_xlfn.XLOOKUP(B:B,DROPLIST!G:G,DROPLIST!H:H) &amp; RIGHT(C1937,3) &amp; "-" &amp; RIGHT(D1937,5) &amp; "-" &amp; IFERROR(LEFT(#REF!, FIND(" ",#REF!)-1),#REF!) &amp; "-" &amp; _xlfn.XLOOKUP(L:L,DROPLIST!D:D,DROPLIST!E:E)</f>
        <v>#REF!</v>
      </c>
      <c r="R1937" s="88" t="str">
        <f>IF(N:N&lt;&gt;"APROVADO","N/A",IF(IFERROR(_xlfn.XLOOKUP(P:P,PROJETOS!A:A,PROJETOS!A:A),"INSERIR ID DE PROJETO")="INSERIR ID DE PROJETO","INSERIR ID DE PROJETO","PROJETO INSERIDO"))</f>
        <v>N/A</v>
      </c>
    </row>
    <row r="1938" spans="1:18" ht="20.100000000000001" customHeight="1" thickTop="1" thickBot="1" x14ac:dyDescent="0.3">
      <c r="A1938" s="109"/>
      <c r="B1938" s="84"/>
      <c r="C1938" s="84"/>
      <c r="D1938" s="115"/>
      <c r="E1938" s="132" cm="1">
        <f t="array" ref="E1938">_xlfn.XLOOKUP(D1938,Tabela2[[#All],[SAP Code]],Tabela2[[#All],[Supplier Name]])</f>
        <v>0</v>
      </c>
      <c r="F1938" s="85"/>
      <c r="G1938" s="120">
        <v>0</v>
      </c>
      <c r="H1938" s="86"/>
      <c r="I1938" s="86">
        <v>0</v>
      </c>
      <c r="J1938" s="87">
        <f t="shared" si="70"/>
        <v>0</v>
      </c>
      <c r="K1938" s="87">
        <f t="shared" si="71"/>
        <v>0</v>
      </c>
      <c r="L1938" s="85"/>
      <c r="M1938" s="85"/>
      <c r="N1938" s="85"/>
      <c r="O1938" s="109"/>
      <c r="P1938" s="88" t="str">
        <f>IF(D:D&gt;800000000,_xlfn.XLOOKUP(B:B,DROPLIST!G:G,DROPLIST!H:H)&amp;RIGHT(C1938,3)&amp;"-"&amp;RIGHT(D1938,5),_xlfn.XLOOKUP(B:B,DROPLIST!G:G,DROPLIST!H:H)&amp;RIGHT(C1938,3)&amp;"-"&amp;_xlfn.XLOOKUP(D:D,Tabela2[SAP Code],Tabela2[Coluna1]))</f>
        <v>-</v>
      </c>
      <c r="Q1938" s="88" t="e">
        <f>_xlfn.XLOOKUP(B:B,DROPLIST!G:G,DROPLIST!H:H) &amp; RIGHT(C1938,3) &amp; "-" &amp; RIGHT(D1938,5) &amp; "-" &amp; IFERROR(LEFT(#REF!, FIND(" ",#REF!)-1),#REF!) &amp; "-" &amp; _xlfn.XLOOKUP(L:L,DROPLIST!D:D,DROPLIST!E:E)</f>
        <v>#REF!</v>
      </c>
      <c r="R1938" s="88" t="str">
        <f>IF(N:N&lt;&gt;"APROVADO","N/A",IF(IFERROR(_xlfn.XLOOKUP(P:P,PROJETOS!A:A,PROJETOS!A:A),"INSERIR ID DE PROJETO")="INSERIR ID DE PROJETO","INSERIR ID DE PROJETO","PROJETO INSERIDO"))</f>
        <v>N/A</v>
      </c>
    </row>
    <row r="1939" spans="1:18" ht="20.100000000000001" customHeight="1" thickTop="1" thickBot="1" x14ac:dyDescent="0.3">
      <c r="A1939" s="109"/>
      <c r="B1939" s="84"/>
      <c r="C1939" s="84"/>
      <c r="D1939" s="115"/>
      <c r="E1939" s="132" cm="1">
        <f t="array" ref="E1939">_xlfn.XLOOKUP(D1939,Tabela2[[#All],[SAP Code]],Tabela2[[#All],[Supplier Name]])</f>
        <v>0</v>
      </c>
      <c r="F1939" s="85"/>
      <c r="G1939" s="120">
        <v>0</v>
      </c>
      <c r="H1939" s="86"/>
      <c r="I1939" s="86">
        <v>0</v>
      </c>
      <c r="J1939" s="87">
        <f t="shared" si="70"/>
        <v>0</v>
      </c>
      <c r="K1939" s="87">
        <f t="shared" si="71"/>
        <v>0</v>
      </c>
      <c r="L1939" s="85"/>
      <c r="M1939" s="85"/>
      <c r="N1939" s="85"/>
      <c r="O1939" s="109"/>
      <c r="P1939" s="88" t="str">
        <f>IF(D:D&gt;800000000,_xlfn.XLOOKUP(B:B,DROPLIST!G:G,DROPLIST!H:H)&amp;RIGHT(C1939,3)&amp;"-"&amp;RIGHT(D1939,5),_xlfn.XLOOKUP(B:B,DROPLIST!G:G,DROPLIST!H:H)&amp;RIGHT(C1939,3)&amp;"-"&amp;_xlfn.XLOOKUP(D:D,Tabela2[SAP Code],Tabela2[Coluna1]))</f>
        <v>-</v>
      </c>
      <c r="Q1939" s="88" t="e">
        <f>_xlfn.XLOOKUP(B:B,DROPLIST!G:G,DROPLIST!H:H) &amp; RIGHT(C1939,3) &amp; "-" &amp; RIGHT(D1939,5) &amp; "-" &amp; IFERROR(LEFT(#REF!, FIND(" ",#REF!)-1),#REF!) &amp; "-" &amp; _xlfn.XLOOKUP(L:L,DROPLIST!D:D,DROPLIST!E:E)</f>
        <v>#REF!</v>
      </c>
      <c r="R1939" s="88" t="str">
        <f>IF(N:N&lt;&gt;"APROVADO","N/A",IF(IFERROR(_xlfn.XLOOKUP(P:P,PROJETOS!A:A,PROJETOS!A:A),"INSERIR ID DE PROJETO")="INSERIR ID DE PROJETO","INSERIR ID DE PROJETO","PROJETO INSERIDO"))</f>
        <v>N/A</v>
      </c>
    </row>
    <row r="1940" spans="1:18" ht="20.100000000000001" customHeight="1" thickTop="1" thickBot="1" x14ac:dyDescent="0.3">
      <c r="A1940" s="109"/>
      <c r="B1940" s="84"/>
      <c r="C1940" s="84"/>
      <c r="D1940" s="115"/>
      <c r="E1940" s="132" cm="1">
        <f t="array" ref="E1940">_xlfn.XLOOKUP(D1940,Tabela2[[#All],[SAP Code]],Tabela2[[#All],[Supplier Name]])</f>
        <v>0</v>
      </c>
      <c r="F1940" s="85"/>
      <c r="G1940" s="120">
        <v>0</v>
      </c>
      <c r="H1940" s="86"/>
      <c r="I1940" s="86">
        <v>0</v>
      </c>
      <c r="J1940" s="87">
        <f t="shared" si="70"/>
        <v>0</v>
      </c>
      <c r="K1940" s="87">
        <f t="shared" si="71"/>
        <v>0</v>
      </c>
      <c r="L1940" s="85"/>
      <c r="M1940" s="85"/>
      <c r="N1940" s="85"/>
      <c r="O1940" s="109"/>
      <c r="P1940" s="88" t="str">
        <f>IF(D:D&gt;800000000,_xlfn.XLOOKUP(B:B,DROPLIST!G:G,DROPLIST!H:H)&amp;RIGHT(C1940,3)&amp;"-"&amp;RIGHT(D1940,5),_xlfn.XLOOKUP(B:B,DROPLIST!G:G,DROPLIST!H:H)&amp;RIGHT(C1940,3)&amp;"-"&amp;_xlfn.XLOOKUP(D:D,Tabela2[SAP Code],Tabela2[Coluna1]))</f>
        <v>-</v>
      </c>
      <c r="Q1940" s="88" t="e">
        <f>_xlfn.XLOOKUP(B:B,DROPLIST!G:G,DROPLIST!H:H) &amp; RIGHT(C1940,3) &amp; "-" &amp; RIGHT(D1940,5) &amp; "-" &amp; IFERROR(LEFT(#REF!, FIND(" ",#REF!)-1),#REF!) &amp; "-" &amp; _xlfn.XLOOKUP(L:L,DROPLIST!D:D,DROPLIST!E:E)</f>
        <v>#REF!</v>
      </c>
      <c r="R1940" s="88" t="str">
        <f>IF(N:N&lt;&gt;"APROVADO","N/A",IF(IFERROR(_xlfn.XLOOKUP(P:P,PROJETOS!A:A,PROJETOS!A:A),"INSERIR ID DE PROJETO")="INSERIR ID DE PROJETO","INSERIR ID DE PROJETO","PROJETO INSERIDO"))</f>
        <v>N/A</v>
      </c>
    </row>
    <row r="1941" spans="1:18" ht="20.100000000000001" customHeight="1" thickTop="1" thickBot="1" x14ac:dyDescent="0.3">
      <c r="A1941" s="109"/>
      <c r="B1941" s="84"/>
      <c r="C1941" s="84"/>
      <c r="D1941" s="115"/>
      <c r="E1941" s="132" cm="1">
        <f t="array" ref="E1941">_xlfn.XLOOKUP(D1941,Tabela2[[#All],[SAP Code]],Tabela2[[#All],[Supplier Name]])</f>
        <v>0</v>
      </c>
      <c r="F1941" s="85"/>
      <c r="G1941" s="120">
        <v>0</v>
      </c>
      <c r="H1941" s="86"/>
      <c r="I1941" s="86">
        <v>0</v>
      </c>
      <c r="J1941" s="87">
        <f t="shared" si="70"/>
        <v>0</v>
      </c>
      <c r="K1941" s="87">
        <f t="shared" si="71"/>
        <v>0</v>
      </c>
      <c r="L1941" s="85"/>
      <c r="M1941" s="85"/>
      <c r="N1941" s="85"/>
      <c r="O1941" s="109"/>
      <c r="P1941" s="88" t="str">
        <f>IF(D:D&gt;800000000,_xlfn.XLOOKUP(B:B,DROPLIST!G:G,DROPLIST!H:H)&amp;RIGHT(C1941,3)&amp;"-"&amp;RIGHT(D1941,5),_xlfn.XLOOKUP(B:B,DROPLIST!G:G,DROPLIST!H:H)&amp;RIGHT(C1941,3)&amp;"-"&amp;_xlfn.XLOOKUP(D:D,Tabela2[SAP Code],Tabela2[Coluna1]))</f>
        <v>-</v>
      </c>
      <c r="Q1941" s="88" t="e">
        <f>_xlfn.XLOOKUP(B:B,DROPLIST!G:G,DROPLIST!H:H) &amp; RIGHT(C1941,3) &amp; "-" &amp; RIGHT(D1941,5) &amp; "-" &amp; IFERROR(LEFT(#REF!, FIND(" ",#REF!)-1),#REF!) &amp; "-" &amp; _xlfn.XLOOKUP(L:L,DROPLIST!D:D,DROPLIST!E:E)</f>
        <v>#REF!</v>
      </c>
      <c r="R1941" s="88" t="str">
        <f>IF(N:N&lt;&gt;"APROVADO","N/A",IF(IFERROR(_xlfn.XLOOKUP(P:P,PROJETOS!A:A,PROJETOS!A:A),"INSERIR ID DE PROJETO")="INSERIR ID DE PROJETO","INSERIR ID DE PROJETO","PROJETO INSERIDO"))</f>
        <v>N/A</v>
      </c>
    </row>
    <row r="1942" spans="1:18" ht="20.100000000000001" customHeight="1" thickTop="1" thickBot="1" x14ac:dyDescent="0.3">
      <c r="A1942" s="109"/>
      <c r="B1942" s="84"/>
      <c r="C1942" s="84"/>
      <c r="D1942" s="115"/>
      <c r="E1942" s="132" cm="1">
        <f t="array" ref="E1942">_xlfn.XLOOKUP(D1942,Tabela2[[#All],[SAP Code]],Tabela2[[#All],[Supplier Name]])</f>
        <v>0</v>
      </c>
      <c r="F1942" s="85"/>
      <c r="G1942" s="120">
        <v>0</v>
      </c>
      <c r="H1942" s="86"/>
      <c r="I1942" s="86">
        <v>0</v>
      </c>
      <c r="J1942" s="87">
        <f t="shared" si="70"/>
        <v>0</v>
      </c>
      <c r="K1942" s="87">
        <f t="shared" si="71"/>
        <v>0</v>
      </c>
      <c r="L1942" s="85"/>
      <c r="M1942" s="85"/>
      <c r="N1942" s="85"/>
      <c r="O1942" s="109"/>
      <c r="P1942" s="88" t="str">
        <f>IF(D:D&gt;800000000,_xlfn.XLOOKUP(B:B,DROPLIST!G:G,DROPLIST!H:H)&amp;RIGHT(C1942,3)&amp;"-"&amp;RIGHT(D1942,5),_xlfn.XLOOKUP(B:B,DROPLIST!G:G,DROPLIST!H:H)&amp;RIGHT(C1942,3)&amp;"-"&amp;_xlfn.XLOOKUP(D:D,Tabela2[SAP Code],Tabela2[Coluna1]))</f>
        <v>-</v>
      </c>
      <c r="Q1942" s="88" t="e">
        <f>_xlfn.XLOOKUP(B:B,DROPLIST!G:G,DROPLIST!H:H) &amp; RIGHT(C1942,3) &amp; "-" &amp; RIGHT(D1942,5) &amp; "-" &amp; IFERROR(LEFT(#REF!, FIND(" ",#REF!)-1),#REF!) &amp; "-" &amp; _xlfn.XLOOKUP(L:L,DROPLIST!D:D,DROPLIST!E:E)</f>
        <v>#REF!</v>
      </c>
      <c r="R1942" s="88" t="str">
        <f>IF(N:N&lt;&gt;"APROVADO","N/A",IF(IFERROR(_xlfn.XLOOKUP(P:P,PROJETOS!A:A,PROJETOS!A:A),"INSERIR ID DE PROJETO")="INSERIR ID DE PROJETO","INSERIR ID DE PROJETO","PROJETO INSERIDO"))</f>
        <v>N/A</v>
      </c>
    </row>
    <row r="1943" spans="1:18" ht="20.100000000000001" customHeight="1" thickTop="1" thickBot="1" x14ac:dyDescent="0.3">
      <c r="A1943" s="109"/>
      <c r="B1943" s="84"/>
      <c r="C1943" s="84"/>
      <c r="D1943" s="115"/>
      <c r="E1943" s="132" cm="1">
        <f t="array" ref="E1943">_xlfn.XLOOKUP(D1943,Tabela2[[#All],[SAP Code]],Tabela2[[#All],[Supplier Name]])</f>
        <v>0</v>
      </c>
      <c r="F1943" s="85"/>
      <c r="G1943" s="120">
        <v>0</v>
      </c>
      <c r="H1943" s="86"/>
      <c r="I1943" s="86">
        <v>0</v>
      </c>
      <c r="J1943" s="87">
        <f t="shared" si="70"/>
        <v>0</v>
      </c>
      <c r="K1943" s="87">
        <f t="shared" si="71"/>
        <v>0</v>
      </c>
      <c r="L1943" s="85"/>
      <c r="M1943" s="85"/>
      <c r="N1943" s="85"/>
      <c r="O1943" s="109"/>
      <c r="P1943" s="88" t="str">
        <f>IF(D:D&gt;800000000,_xlfn.XLOOKUP(B:B,DROPLIST!G:G,DROPLIST!H:H)&amp;RIGHT(C1943,3)&amp;"-"&amp;RIGHT(D1943,5),_xlfn.XLOOKUP(B:B,DROPLIST!G:G,DROPLIST!H:H)&amp;RIGHT(C1943,3)&amp;"-"&amp;_xlfn.XLOOKUP(D:D,Tabela2[SAP Code],Tabela2[Coluna1]))</f>
        <v>-</v>
      </c>
      <c r="Q1943" s="88" t="e">
        <f>_xlfn.XLOOKUP(B:B,DROPLIST!G:G,DROPLIST!H:H) &amp; RIGHT(C1943,3) &amp; "-" &amp; RIGHT(D1943,5) &amp; "-" &amp; IFERROR(LEFT(#REF!, FIND(" ",#REF!)-1),#REF!) &amp; "-" &amp; _xlfn.XLOOKUP(L:L,DROPLIST!D:D,DROPLIST!E:E)</f>
        <v>#REF!</v>
      </c>
      <c r="R1943" s="88" t="str">
        <f>IF(N:N&lt;&gt;"APROVADO","N/A",IF(IFERROR(_xlfn.XLOOKUP(P:P,PROJETOS!A:A,PROJETOS!A:A),"INSERIR ID DE PROJETO")="INSERIR ID DE PROJETO","INSERIR ID DE PROJETO","PROJETO INSERIDO"))</f>
        <v>N/A</v>
      </c>
    </row>
    <row r="1944" spans="1:18" ht="20.100000000000001" customHeight="1" thickTop="1" thickBot="1" x14ac:dyDescent="0.3">
      <c r="A1944" s="109"/>
      <c r="B1944" s="84"/>
      <c r="C1944" s="84"/>
      <c r="D1944" s="115"/>
      <c r="E1944" s="132" cm="1">
        <f t="array" ref="E1944">_xlfn.XLOOKUP(D1944,Tabela2[[#All],[SAP Code]],Tabela2[[#All],[Supplier Name]])</f>
        <v>0</v>
      </c>
      <c r="F1944" s="85"/>
      <c r="G1944" s="120">
        <v>0</v>
      </c>
      <c r="H1944" s="86"/>
      <c r="I1944" s="86">
        <v>0</v>
      </c>
      <c r="J1944" s="87">
        <f t="shared" si="70"/>
        <v>0</v>
      </c>
      <c r="K1944" s="87">
        <f t="shared" si="71"/>
        <v>0</v>
      </c>
      <c r="L1944" s="85"/>
      <c r="M1944" s="85"/>
      <c r="N1944" s="85"/>
      <c r="O1944" s="109"/>
      <c r="P1944" s="88" t="str">
        <f>IF(D:D&gt;800000000,_xlfn.XLOOKUP(B:B,DROPLIST!G:G,DROPLIST!H:H)&amp;RIGHT(C1944,3)&amp;"-"&amp;RIGHT(D1944,5),_xlfn.XLOOKUP(B:B,DROPLIST!G:G,DROPLIST!H:H)&amp;RIGHT(C1944,3)&amp;"-"&amp;_xlfn.XLOOKUP(D:D,Tabela2[SAP Code],Tabela2[Coluna1]))</f>
        <v>-</v>
      </c>
      <c r="Q1944" s="88" t="e">
        <f>_xlfn.XLOOKUP(B:B,DROPLIST!G:G,DROPLIST!H:H) &amp; RIGHT(C1944,3) &amp; "-" &amp; RIGHT(D1944,5) &amp; "-" &amp; IFERROR(LEFT(#REF!, FIND(" ",#REF!)-1),#REF!) &amp; "-" &amp; _xlfn.XLOOKUP(L:L,DROPLIST!D:D,DROPLIST!E:E)</f>
        <v>#REF!</v>
      </c>
      <c r="R1944" s="88" t="str">
        <f>IF(N:N&lt;&gt;"APROVADO","N/A",IF(IFERROR(_xlfn.XLOOKUP(P:P,PROJETOS!A:A,PROJETOS!A:A),"INSERIR ID DE PROJETO")="INSERIR ID DE PROJETO","INSERIR ID DE PROJETO","PROJETO INSERIDO"))</f>
        <v>N/A</v>
      </c>
    </row>
    <row r="1945" spans="1:18" ht="20.100000000000001" customHeight="1" thickTop="1" thickBot="1" x14ac:dyDescent="0.3">
      <c r="A1945" s="109"/>
      <c r="B1945" s="84"/>
      <c r="C1945" s="84"/>
      <c r="D1945" s="115"/>
      <c r="E1945" s="132" cm="1">
        <f t="array" ref="E1945">_xlfn.XLOOKUP(D1945,Tabela2[[#All],[SAP Code]],Tabela2[[#All],[Supplier Name]])</f>
        <v>0</v>
      </c>
      <c r="F1945" s="85"/>
      <c r="G1945" s="120">
        <v>0</v>
      </c>
      <c r="H1945" s="86"/>
      <c r="I1945" s="86">
        <v>0</v>
      </c>
      <c r="J1945" s="87">
        <f t="shared" si="70"/>
        <v>0</v>
      </c>
      <c r="K1945" s="87">
        <f t="shared" si="71"/>
        <v>0</v>
      </c>
      <c r="L1945" s="85"/>
      <c r="M1945" s="85"/>
      <c r="N1945" s="85"/>
      <c r="O1945" s="109"/>
      <c r="P1945" s="88" t="str">
        <f>IF(D:D&gt;800000000,_xlfn.XLOOKUP(B:B,DROPLIST!G:G,DROPLIST!H:H)&amp;RIGHT(C1945,3)&amp;"-"&amp;RIGHT(D1945,5),_xlfn.XLOOKUP(B:B,DROPLIST!G:G,DROPLIST!H:H)&amp;RIGHT(C1945,3)&amp;"-"&amp;_xlfn.XLOOKUP(D:D,Tabela2[SAP Code],Tabela2[Coluna1]))</f>
        <v>-</v>
      </c>
      <c r="Q1945" s="88" t="e">
        <f>_xlfn.XLOOKUP(B:B,DROPLIST!G:G,DROPLIST!H:H) &amp; RIGHT(C1945,3) &amp; "-" &amp; RIGHT(D1945,5) &amp; "-" &amp; IFERROR(LEFT(#REF!, FIND(" ",#REF!)-1),#REF!) &amp; "-" &amp; _xlfn.XLOOKUP(L:L,DROPLIST!D:D,DROPLIST!E:E)</f>
        <v>#REF!</v>
      </c>
      <c r="R1945" s="88" t="str">
        <f>IF(N:N&lt;&gt;"APROVADO","N/A",IF(IFERROR(_xlfn.XLOOKUP(P:P,PROJETOS!A:A,PROJETOS!A:A),"INSERIR ID DE PROJETO")="INSERIR ID DE PROJETO","INSERIR ID DE PROJETO","PROJETO INSERIDO"))</f>
        <v>N/A</v>
      </c>
    </row>
    <row r="1946" spans="1:18" ht="20.100000000000001" customHeight="1" thickTop="1" thickBot="1" x14ac:dyDescent="0.3">
      <c r="A1946" s="109"/>
      <c r="B1946" s="84"/>
      <c r="C1946" s="84"/>
      <c r="D1946" s="115"/>
      <c r="E1946" s="132" cm="1">
        <f t="array" ref="E1946">_xlfn.XLOOKUP(D1946,Tabela2[[#All],[SAP Code]],Tabela2[[#All],[Supplier Name]])</f>
        <v>0</v>
      </c>
      <c r="F1946" s="85"/>
      <c r="G1946" s="120">
        <v>0</v>
      </c>
      <c r="H1946" s="86"/>
      <c r="I1946" s="86">
        <v>0</v>
      </c>
      <c r="J1946" s="87">
        <f t="shared" si="70"/>
        <v>0</v>
      </c>
      <c r="K1946" s="87">
        <f t="shared" si="71"/>
        <v>0</v>
      </c>
      <c r="L1946" s="85"/>
      <c r="M1946" s="85"/>
      <c r="N1946" s="85"/>
      <c r="O1946" s="109"/>
      <c r="P1946" s="88" t="str">
        <f>IF(D:D&gt;800000000,_xlfn.XLOOKUP(B:B,DROPLIST!G:G,DROPLIST!H:H)&amp;RIGHT(C1946,3)&amp;"-"&amp;RIGHT(D1946,5),_xlfn.XLOOKUP(B:B,DROPLIST!G:G,DROPLIST!H:H)&amp;RIGHT(C1946,3)&amp;"-"&amp;_xlfn.XLOOKUP(D:D,Tabela2[SAP Code],Tabela2[Coluna1]))</f>
        <v>-</v>
      </c>
      <c r="Q1946" s="88" t="e">
        <f>_xlfn.XLOOKUP(B:B,DROPLIST!G:G,DROPLIST!H:H) &amp; RIGHT(C1946,3) &amp; "-" &amp; RIGHT(D1946,5) &amp; "-" &amp; IFERROR(LEFT(#REF!, FIND(" ",#REF!)-1),#REF!) &amp; "-" &amp; _xlfn.XLOOKUP(L:L,DROPLIST!D:D,DROPLIST!E:E)</f>
        <v>#REF!</v>
      </c>
      <c r="R1946" s="88" t="str">
        <f>IF(N:N&lt;&gt;"APROVADO","N/A",IF(IFERROR(_xlfn.XLOOKUP(P:P,PROJETOS!A:A,PROJETOS!A:A),"INSERIR ID DE PROJETO")="INSERIR ID DE PROJETO","INSERIR ID DE PROJETO","PROJETO INSERIDO"))</f>
        <v>N/A</v>
      </c>
    </row>
    <row r="1947" spans="1:18" ht="20.100000000000001" customHeight="1" thickTop="1" thickBot="1" x14ac:dyDescent="0.3">
      <c r="A1947" s="109"/>
      <c r="B1947" s="84"/>
      <c r="C1947" s="84"/>
      <c r="D1947" s="115"/>
      <c r="E1947" s="132" cm="1">
        <f t="array" ref="E1947">_xlfn.XLOOKUP(D1947,Tabela2[[#All],[SAP Code]],Tabela2[[#All],[Supplier Name]])</f>
        <v>0</v>
      </c>
      <c r="F1947" s="85"/>
      <c r="G1947" s="120">
        <v>0</v>
      </c>
      <c r="H1947" s="86"/>
      <c r="I1947" s="86">
        <v>0</v>
      </c>
      <c r="J1947" s="87">
        <f t="shared" si="70"/>
        <v>0</v>
      </c>
      <c r="K1947" s="87">
        <f t="shared" si="71"/>
        <v>0</v>
      </c>
      <c r="L1947" s="85"/>
      <c r="M1947" s="85"/>
      <c r="N1947" s="85"/>
      <c r="O1947" s="109"/>
      <c r="P1947" s="88" t="str">
        <f>IF(D:D&gt;800000000,_xlfn.XLOOKUP(B:B,DROPLIST!G:G,DROPLIST!H:H)&amp;RIGHT(C1947,3)&amp;"-"&amp;RIGHT(D1947,5),_xlfn.XLOOKUP(B:B,DROPLIST!G:G,DROPLIST!H:H)&amp;RIGHT(C1947,3)&amp;"-"&amp;_xlfn.XLOOKUP(D:D,Tabela2[SAP Code],Tabela2[Coluna1]))</f>
        <v>-</v>
      </c>
      <c r="Q1947" s="88" t="e">
        <f>_xlfn.XLOOKUP(B:B,DROPLIST!G:G,DROPLIST!H:H) &amp; RIGHT(C1947,3) &amp; "-" &amp; RIGHT(D1947,5) &amp; "-" &amp; IFERROR(LEFT(#REF!, FIND(" ",#REF!)-1),#REF!) &amp; "-" &amp; _xlfn.XLOOKUP(L:L,DROPLIST!D:D,DROPLIST!E:E)</f>
        <v>#REF!</v>
      </c>
      <c r="R1947" s="88" t="str">
        <f>IF(N:N&lt;&gt;"APROVADO","N/A",IF(IFERROR(_xlfn.XLOOKUP(P:P,PROJETOS!A:A,PROJETOS!A:A),"INSERIR ID DE PROJETO")="INSERIR ID DE PROJETO","INSERIR ID DE PROJETO","PROJETO INSERIDO"))</f>
        <v>N/A</v>
      </c>
    </row>
    <row r="1948" spans="1:18" ht="20.100000000000001" customHeight="1" thickTop="1" thickBot="1" x14ac:dyDescent="0.3">
      <c r="A1948" s="109"/>
      <c r="B1948" s="84"/>
      <c r="C1948" s="84"/>
      <c r="D1948" s="115"/>
      <c r="E1948" s="132" cm="1">
        <f t="array" ref="E1948">_xlfn.XLOOKUP(D1948,Tabela2[[#All],[SAP Code]],Tabela2[[#All],[Supplier Name]])</f>
        <v>0</v>
      </c>
      <c r="F1948" s="85"/>
      <c r="G1948" s="120">
        <v>0</v>
      </c>
      <c r="H1948" s="86"/>
      <c r="I1948" s="86">
        <v>0</v>
      </c>
      <c r="J1948" s="87">
        <f t="shared" si="70"/>
        <v>0</v>
      </c>
      <c r="K1948" s="87">
        <f t="shared" si="71"/>
        <v>0</v>
      </c>
      <c r="L1948" s="85"/>
      <c r="M1948" s="85"/>
      <c r="N1948" s="85"/>
      <c r="O1948" s="109"/>
      <c r="P1948" s="88" t="str">
        <f>IF(D:D&gt;800000000,_xlfn.XLOOKUP(B:B,DROPLIST!G:G,DROPLIST!H:H)&amp;RIGHT(C1948,3)&amp;"-"&amp;RIGHT(D1948,5),_xlfn.XLOOKUP(B:B,DROPLIST!G:G,DROPLIST!H:H)&amp;RIGHT(C1948,3)&amp;"-"&amp;_xlfn.XLOOKUP(D:D,Tabela2[SAP Code],Tabela2[Coluna1]))</f>
        <v>-</v>
      </c>
      <c r="Q1948" s="88" t="e">
        <f>_xlfn.XLOOKUP(B:B,DROPLIST!G:G,DROPLIST!H:H) &amp; RIGHT(C1948,3) &amp; "-" &amp; RIGHT(D1948,5) &amp; "-" &amp; IFERROR(LEFT(#REF!, FIND(" ",#REF!)-1),#REF!) &amp; "-" &amp; _xlfn.XLOOKUP(L:L,DROPLIST!D:D,DROPLIST!E:E)</f>
        <v>#REF!</v>
      </c>
      <c r="R1948" s="88" t="str">
        <f>IF(N:N&lt;&gt;"APROVADO","N/A",IF(IFERROR(_xlfn.XLOOKUP(P:P,PROJETOS!A:A,PROJETOS!A:A),"INSERIR ID DE PROJETO")="INSERIR ID DE PROJETO","INSERIR ID DE PROJETO","PROJETO INSERIDO"))</f>
        <v>N/A</v>
      </c>
    </row>
    <row r="1949" spans="1:18" ht="20.100000000000001" customHeight="1" thickTop="1" thickBot="1" x14ac:dyDescent="0.3">
      <c r="A1949" s="109"/>
      <c r="B1949" s="84"/>
      <c r="C1949" s="84"/>
      <c r="D1949" s="115"/>
      <c r="E1949" s="132" cm="1">
        <f t="array" ref="E1949">_xlfn.XLOOKUP(D1949,Tabela2[[#All],[SAP Code]],Tabela2[[#All],[Supplier Name]])</f>
        <v>0</v>
      </c>
      <c r="F1949" s="85"/>
      <c r="G1949" s="120">
        <v>0</v>
      </c>
      <c r="H1949" s="86"/>
      <c r="I1949" s="86">
        <v>0</v>
      </c>
      <c r="J1949" s="87">
        <f t="shared" si="70"/>
        <v>0</v>
      </c>
      <c r="K1949" s="87">
        <f t="shared" si="71"/>
        <v>0</v>
      </c>
      <c r="L1949" s="85"/>
      <c r="M1949" s="85"/>
      <c r="N1949" s="85"/>
      <c r="O1949" s="109"/>
      <c r="P1949" s="88" t="str">
        <f>IF(D:D&gt;800000000,_xlfn.XLOOKUP(B:B,DROPLIST!G:G,DROPLIST!H:H)&amp;RIGHT(C1949,3)&amp;"-"&amp;RIGHT(D1949,5),_xlfn.XLOOKUP(B:B,DROPLIST!G:G,DROPLIST!H:H)&amp;RIGHT(C1949,3)&amp;"-"&amp;_xlfn.XLOOKUP(D:D,Tabela2[SAP Code],Tabela2[Coluna1]))</f>
        <v>-</v>
      </c>
      <c r="Q1949" s="88" t="e">
        <f>_xlfn.XLOOKUP(B:B,DROPLIST!G:G,DROPLIST!H:H) &amp; RIGHT(C1949,3) &amp; "-" &amp; RIGHT(D1949,5) &amp; "-" &amp; IFERROR(LEFT(#REF!, FIND(" ",#REF!)-1),#REF!) &amp; "-" &amp; _xlfn.XLOOKUP(L:L,DROPLIST!D:D,DROPLIST!E:E)</f>
        <v>#REF!</v>
      </c>
      <c r="R1949" s="88" t="str">
        <f>IF(N:N&lt;&gt;"APROVADO","N/A",IF(IFERROR(_xlfn.XLOOKUP(P:P,PROJETOS!A:A,PROJETOS!A:A),"INSERIR ID DE PROJETO")="INSERIR ID DE PROJETO","INSERIR ID DE PROJETO","PROJETO INSERIDO"))</f>
        <v>N/A</v>
      </c>
    </row>
    <row r="1950" spans="1:18" ht="20.100000000000001" customHeight="1" thickTop="1" thickBot="1" x14ac:dyDescent="0.3">
      <c r="A1950" s="109"/>
      <c r="B1950" s="84"/>
      <c r="C1950" s="84"/>
      <c r="D1950" s="115"/>
      <c r="E1950" s="132" cm="1">
        <f t="array" ref="E1950">_xlfn.XLOOKUP(D1950,Tabela2[[#All],[SAP Code]],Tabela2[[#All],[Supplier Name]])</f>
        <v>0</v>
      </c>
      <c r="F1950" s="85"/>
      <c r="G1950" s="120">
        <v>0</v>
      </c>
      <c r="H1950" s="86"/>
      <c r="I1950" s="86">
        <v>0</v>
      </c>
      <c r="J1950" s="87">
        <f t="shared" si="70"/>
        <v>0</v>
      </c>
      <c r="K1950" s="87">
        <f t="shared" si="71"/>
        <v>0</v>
      </c>
      <c r="L1950" s="85"/>
      <c r="M1950" s="85"/>
      <c r="N1950" s="85"/>
      <c r="O1950" s="109"/>
      <c r="P1950" s="88" t="str">
        <f>IF(D:D&gt;800000000,_xlfn.XLOOKUP(B:B,DROPLIST!G:G,DROPLIST!H:H)&amp;RIGHT(C1950,3)&amp;"-"&amp;RIGHT(D1950,5),_xlfn.XLOOKUP(B:B,DROPLIST!G:G,DROPLIST!H:H)&amp;RIGHT(C1950,3)&amp;"-"&amp;_xlfn.XLOOKUP(D:D,Tabela2[SAP Code],Tabela2[Coluna1]))</f>
        <v>-</v>
      </c>
      <c r="Q1950" s="88" t="e">
        <f>_xlfn.XLOOKUP(B:B,DROPLIST!G:G,DROPLIST!H:H) &amp; RIGHT(C1950,3) &amp; "-" &amp; RIGHT(D1950,5) &amp; "-" &amp; IFERROR(LEFT(#REF!, FIND(" ",#REF!)-1),#REF!) &amp; "-" &amp; _xlfn.XLOOKUP(L:L,DROPLIST!D:D,DROPLIST!E:E)</f>
        <v>#REF!</v>
      </c>
      <c r="R1950" s="88" t="str">
        <f>IF(N:N&lt;&gt;"APROVADO","N/A",IF(IFERROR(_xlfn.XLOOKUP(P:P,PROJETOS!A:A,PROJETOS!A:A),"INSERIR ID DE PROJETO")="INSERIR ID DE PROJETO","INSERIR ID DE PROJETO","PROJETO INSERIDO"))</f>
        <v>N/A</v>
      </c>
    </row>
    <row r="1951" spans="1:18" ht="20.100000000000001" customHeight="1" thickTop="1" thickBot="1" x14ac:dyDescent="0.3">
      <c r="A1951" s="109"/>
      <c r="B1951" s="84"/>
      <c r="C1951" s="84"/>
      <c r="D1951" s="115"/>
      <c r="E1951" s="132" cm="1">
        <f t="array" ref="E1951">_xlfn.XLOOKUP(D1951,Tabela2[[#All],[SAP Code]],Tabela2[[#All],[Supplier Name]])</f>
        <v>0</v>
      </c>
      <c r="F1951" s="85"/>
      <c r="G1951" s="120">
        <v>0</v>
      </c>
      <c r="H1951" s="86"/>
      <c r="I1951" s="86">
        <v>0</v>
      </c>
      <c r="J1951" s="87">
        <f t="shared" si="70"/>
        <v>0</v>
      </c>
      <c r="K1951" s="87">
        <f t="shared" si="71"/>
        <v>0</v>
      </c>
      <c r="L1951" s="85"/>
      <c r="M1951" s="85"/>
      <c r="N1951" s="85"/>
      <c r="O1951" s="109"/>
      <c r="P1951" s="88" t="str">
        <f>IF(D:D&gt;800000000,_xlfn.XLOOKUP(B:B,DROPLIST!G:G,DROPLIST!H:H)&amp;RIGHT(C1951,3)&amp;"-"&amp;RIGHT(D1951,5),_xlfn.XLOOKUP(B:B,DROPLIST!G:G,DROPLIST!H:H)&amp;RIGHT(C1951,3)&amp;"-"&amp;_xlfn.XLOOKUP(D:D,Tabela2[SAP Code],Tabela2[Coluna1]))</f>
        <v>-</v>
      </c>
      <c r="Q1951" s="88" t="e">
        <f>_xlfn.XLOOKUP(B:B,DROPLIST!G:G,DROPLIST!H:H) &amp; RIGHT(C1951,3) &amp; "-" &amp; RIGHT(D1951,5) &amp; "-" &amp; IFERROR(LEFT(#REF!, FIND(" ",#REF!)-1),#REF!) &amp; "-" &amp; _xlfn.XLOOKUP(L:L,DROPLIST!D:D,DROPLIST!E:E)</f>
        <v>#REF!</v>
      </c>
      <c r="R1951" s="88" t="str">
        <f>IF(N:N&lt;&gt;"APROVADO","N/A",IF(IFERROR(_xlfn.XLOOKUP(P:P,PROJETOS!A:A,PROJETOS!A:A),"INSERIR ID DE PROJETO")="INSERIR ID DE PROJETO","INSERIR ID DE PROJETO","PROJETO INSERIDO"))</f>
        <v>N/A</v>
      </c>
    </row>
    <row r="1952" spans="1:18" ht="20.100000000000001" customHeight="1" thickTop="1" thickBot="1" x14ac:dyDescent="0.3">
      <c r="A1952" s="109"/>
      <c r="B1952" s="84"/>
      <c r="C1952" s="84"/>
      <c r="D1952" s="115"/>
      <c r="E1952" s="132" cm="1">
        <f t="array" ref="E1952">_xlfn.XLOOKUP(D1952,Tabela2[[#All],[SAP Code]],Tabela2[[#All],[Supplier Name]])</f>
        <v>0</v>
      </c>
      <c r="F1952" s="85"/>
      <c r="G1952" s="120">
        <v>0</v>
      </c>
      <c r="H1952" s="86"/>
      <c r="I1952" s="86">
        <v>0</v>
      </c>
      <c r="J1952" s="87">
        <f t="shared" si="70"/>
        <v>0</v>
      </c>
      <c r="K1952" s="87">
        <f t="shared" si="71"/>
        <v>0</v>
      </c>
      <c r="L1952" s="85"/>
      <c r="M1952" s="85"/>
      <c r="N1952" s="85"/>
      <c r="O1952" s="109"/>
      <c r="P1952" s="88" t="str">
        <f>IF(D:D&gt;800000000,_xlfn.XLOOKUP(B:B,DROPLIST!G:G,DROPLIST!H:H)&amp;RIGHT(C1952,3)&amp;"-"&amp;RIGHT(D1952,5),_xlfn.XLOOKUP(B:B,DROPLIST!G:G,DROPLIST!H:H)&amp;RIGHT(C1952,3)&amp;"-"&amp;_xlfn.XLOOKUP(D:D,Tabela2[SAP Code],Tabela2[Coluna1]))</f>
        <v>-</v>
      </c>
      <c r="Q1952" s="88" t="e">
        <f>_xlfn.XLOOKUP(B:B,DROPLIST!G:G,DROPLIST!H:H) &amp; RIGHT(C1952,3) &amp; "-" &amp; RIGHT(D1952,5) &amp; "-" &amp; IFERROR(LEFT(#REF!, FIND(" ",#REF!)-1),#REF!) &amp; "-" &amp; _xlfn.XLOOKUP(L:L,DROPLIST!D:D,DROPLIST!E:E)</f>
        <v>#REF!</v>
      </c>
      <c r="R1952" s="88" t="str">
        <f>IF(N:N&lt;&gt;"APROVADO","N/A",IF(IFERROR(_xlfn.XLOOKUP(P:P,PROJETOS!A:A,PROJETOS!A:A),"INSERIR ID DE PROJETO")="INSERIR ID DE PROJETO","INSERIR ID DE PROJETO","PROJETO INSERIDO"))</f>
        <v>N/A</v>
      </c>
    </row>
    <row r="1953" spans="1:18" ht="20.100000000000001" customHeight="1" thickTop="1" thickBot="1" x14ac:dyDescent="0.3">
      <c r="A1953" s="109"/>
      <c r="B1953" s="84"/>
      <c r="C1953" s="84"/>
      <c r="D1953" s="115"/>
      <c r="E1953" s="132" cm="1">
        <f t="array" ref="E1953">_xlfn.XLOOKUP(D1953,Tabela2[[#All],[SAP Code]],Tabela2[[#All],[Supplier Name]])</f>
        <v>0</v>
      </c>
      <c r="F1953" s="85"/>
      <c r="G1953" s="120">
        <v>0</v>
      </c>
      <c r="H1953" s="86"/>
      <c r="I1953" s="86">
        <v>0</v>
      </c>
      <c r="J1953" s="87">
        <f t="shared" si="70"/>
        <v>0</v>
      </c>
      <c r="K1953" s="87">
        <f t="shared" si="71"/>
        <v>0</v>
      </c>
      <c r="L1953" s="85"/>
      <c r="M1953" s="85"/>
      <c r="N1953" s="85"/>
      <c r="O1953" s="109"/>
      <c r="P1953" s="88" t="str">
        <f>IF(D:D&gt;800000000,_xlfn.XLOOKUP(B:B,DROPLIST!G:G,DROPLIST!H:H)&amp;RIGHT(C1953,3)&amp;"-"&amp;RIGHT(D1953,5),_xlfn.XLOOKUP(B:B,DROPLIST!G:G,DROPLIST!H:H)&amp;RIGHT(C1953,3)&amp;"-"&amp;_xlfn.XLOOKUP(D:D,Tabela2[SAP Code],Tabela2[Coluna1]))</f>
        <v>-</v>
      </c>
      <c r="Q1953" s="88" t="e">
        <f>_xlfn.XLOOKUP(B:B,DROPLIST!G:G,DROPLIST!H:H) &amp; RIGHT(C1953,3) &amp; "-" &amp; RIGHT(D1953,5) &amp; "-" &amp; IFERROR(LEFT(#REF!, FIND(" ",#REF!)-1),#REF!) &amp; "-" &amp; _xlfn.XLOOKUP(L:L,DROPLIST!D:D,DROPLIST!E:E)</f>
        <v>#REF!</v>
      </c>
      <c r="R1953" s="88" t="str">
        <f>IF(N:N&lt;&gt;"APROVADO","N/A",IF(IFERROR(_xlfn.XLOOKUP(P:P,PROJETOS!A:A,PROJETOS!A:A),"INSERIR ID DE PROJETO")="INSERIR ID DE PROJETO","INSERIR ID DE PROJETO","PROJETO INSERIDO"))</f>
        <v>N/A</v>
      </c>
    </row>
    <row r="1954" spans="1:18" ht="20.100000000000001" customHeight="1" thickTop="1" thickBot="1" x14ac:dyDescent="0.3">
      <c r="A1954" s="109"/>
      <c r="B1954" s="84"/>
      <c r="C1954" s="84"/>
      <c r="D1954" s="115"/>
      <c r="E1954" s="132" cm="1">
        <f t="array" ref="E1954">_xlfn.XLOOKUP(D1954,Tabela2[[#All],[SAP Code]],Tabela2[[#All],[Supplier Name]])</f>
        <v>0</v>
      </c>
      <c r="F1954" s="85"/>
      <c r="G1954" s="120">
        <v>0</v>
      </c>
      <c r="H1954" s="86"/>
      <c r="I1954" s="86">
        <v>0</v>
      </c>
      <c r="J1954" s="87">
        <f t="shared" si="70"/>
        <v>0</v>
      </c>
      <c r="K1954" s="87">
        <f t="shared" si="71"/>
        <v>0</v>
      </c>
      <c r="L1954" s="85"/>
      <c r="M1954" s="85"/>
      <c r="N1954" s="85"/>
      <c r="O1954" s="109"/>
      <c r="P1954" s="88" t="str">
        <f>IF(D:D&gt;800000000,_xlfn.XLOOKUP(B:B,DROPLIST!G:G,DROPLIST!H:H)&amp;RIGHT(C1954,3)&amp;"-"&amp;RIGHT(D1954,5),_xlfn.XLOOKUP(B:B,DROPLIST!G:G,DROPLIST!H:H)&amp;RIGHT(C1954,3)&amp;"-"&amp;_xlfn.XLOOKUP(D:D,Tabela2[SAP Code],Tabela2[Coluna1]))</f>
        <v>-</v>
      </c>
      <c r="Q1954" s="88" t="e">
        <f>_xlfn.XLOOKUP(B:B,DROPLIST!G:G,DROPLIST!H:H) &amp; RIGHT(C1954,3) &amp; "-" &amp; RIGHT(D1954,5) &amp; "-" &amp; IFERROR(LEFT(#REF!, FIND(" ",#REF!)-1),#REF!) &amp; "-" &amp; _xlfn.XLOOKUP(L:L,DROPLIST!D:D,DROPLIST!E:E)</f>
        <v>#REF!</v>
      </c>
      <c r="R1954" s="88" t="str">
        <f>IF(N:N&lt;&gt;"APROVADO","N/A",IF(IFERROR(_xlfn.XLOOKUP(P:P,PROJETOS!A:A,PROJETOS!A:A),"INSERIR ID DE PROJETO")="INSERIR ID DE PROJETO","INSERIR ID DE PROJETO","PROJETO INSERIDO"))</f>
        <v>N/A</v>
      </c>
    </row>
    <row r="1955" spans="1:18" ht="20.100000000000001" customHeight="1" thickTop="1" thickBot="1" x14ac:dyDescent="0.3">
      <c r="A1955" s="109"/>
      <c r="B1955" s="84"/>
      <c r="C1955" s="84"/>
      <c r="D1955" s="115"/>
      <c r="E1955" s="132" cm="1">
        <f t="array" ref="E1955">_xlfn.XLOOKUP(D1955,Tabela2[[#All],[SAP Code]],Tabela2[[#All],[Supplier Name]])</f>
        <v>0</v>
      </c>
      <c r="F1955" s="85"/>
      <c r="G1955" s="120">
        <v>0</v>
      </c>
      <c r="H1955" s="86"/>
      <c r="I1955" s="86">
        <v>0</v>
      </c>
      <c r="J1955" s="87">
        <f t="shared" si="70"/>
        <v>0</v>
      </c>
      <c r="K1955" s="87">
        <f t="shared" si="71"/>
        <v>0</v>
      </c>
      <c r="L1955" s="85"/>
      <c r="M1955" s="85"/>
      <c r="N1955" s="85"/>
      <c r="O1955" s="109"/>
      <c r="P1955" s="88" t="str">
        <f>IF(D:D&gt;800000000,_xlfn.XLOOKUP(B:B,DROPLIST!G:G,DROPLIST!H:H)&amp;RIGHT(C1955,3)&amp;"-"&amp;RIGHT(D1955,5),_xlfn.XLOOKUP(B:B,DROPLIST!G:G,DROPLIST!H:H)&amp;RIGHT(C1955,3)&amp;"-"&amp;_xlfn.XLOOKUP(D:D,Tabela2[SAP Code],Tabela2[Coluna1]))</f>
        <v>-</v>
      </c>
      <c r="Q1955" s="88" t="e">
        <f>_xlfn.XLOOKUP(B:B,DROPLIST!G:G,DROPLIST!H:H) &amp; RIGHT(C1955,3) &amp; "-" &amp; RIGHT(D1955,5) &amp; "-" &amp; IFERROR(LEFT(#REF!, FIND(" ",#REF!)-1),#REF!) &amp; "-" &amp; _xlfn.XLOOKUP(L:L,DROPLIST!D:D,DROPLIST!E:E)</f>
        <v>#REF!</v>
      </c>
      <c r="R1955" s="88" t="str">
        <f>IF(N:N&lt;&gt;"APROVADO","N/A",IF(IFERROR(_xlfn.XLOOKUP(P:P,PROJETOS!A:A,PROJETOS!A:A),"INSERIR ID DE PROJETO")="INSERIR ID DE PROJETO","INSERIR ID DE PROJETO","PROJETO INSERIDO"))</f>
        <v>N/A</v>
      </c>
    </row>
    <row r="1956" spans="1:18" ht="20.100000000000001" customHeight="1" thickTop="1" thickBot="1" x14ac:dyDescent="0.3">
      <c r="A1956" s="109"/>
      <c r="B1956" s="84"/>
      <c r="C1956" s="84"/>
      <c r="D1956" s="115"/>
      <c r="E1956" s="132" cm="1">
        <f t="array" ref="E1956">_xlfn.XLOOKUP(D1956,Tabela2[[#All],[SAP Code]],Tabela2[[#All],[Supplier Name]])</f>
        <v>0</v>
      </c>
      <c r="F1956" s="85"/>
      <c r="G1956" s="120">
        <v>0</v>
      </c>
      <c r="H1956" s="86"/>
      <c r="I1956" s="86">
        <v>0</v>
      </c>
      <c r="J1956" s="87">
        <f t="shared" si="70"/>
        <v>0</v>
      </c>
      <c r="K1956" s="87">
        <f t="shared" si="71"/>
        <v>0</v>
      </c>
      <c r="L1956" s="85"/>
      <c r="M1956" s="85"/>
      <c r="N1956" s="85"/>
      <c r="O1956" s="109"/>
      <c r="P1956" s="88" t="str">
        <f>IF(D:D&gt;800000000,_xlfn.XLOOKUP(B:B,DROPLIST!G:G,DROPLIST!H:H)&amp;RIGHT(C1956,3)&amp;"-"&amp;RIGHT(D1956,5),_xlfn.XLOOKUP(B:B,DROPLIST!G:G,DROPLIST!H:H)&amp;RIGHT(C1956,3)&amp;"-"&amp;_xlfn.XLOOKUP(D:D,Tabela2[SAP Code],Tabela2[Coluna1]))</f>
        <v>-</v>
      </c>
      <c r="Q1956" s="88" t="e">
        <f>_xlfn.XLOOKUP(B:B,DROPLIST!G:G,DROPLIST!H:H) &amp; RIGHT(C1956,3) &amp; "-" &amp; RIGHT(D1956,5) &amp; "-" &amp; IFERROR(LEFT(#REF!, FIND(" ",#REF!)-1),#REF!) &amp; "-" &amp; _xlfn.XLOOKUP(L:L,DROPLIST!D:D,DROPLIST!E:E)</f>
        <v>#REF!</v>
      </c>
      <c r="R1956" s="88" t="str">
        <f>IF(N:N&lt;&gt;"APROVADO","N/A",IF(IFERROR(_xlfn.XLOOKUP(P:P,PROJETOS!A:A,PROJETOS!A:A),"INSERIR ID DE PROJETO")="INSERIR ID DE PROJETO","INSERIR ID DE PROJETO","PROJETO INSERIDO"))</f>
        <v>N/A</v>
      </c>
    </row>
    <row r="1957" spans="1:18" ht="20.100000000000001" customHeight="1" thickTop="1" thickBot="1" x14ac:dyDescent="0.3">
      <c r="A1957" s="109"/>
      <c r="B1957" s="84"/>
      <c r="C1957" s="84"/>
      <c r="D1957" s="115"/>
      <c r="E1957" s="132" cm="1">
        <f t="array" ref="E1957">_xlfn.XLOOKUP(D1957,Tabela2[[#All],[SAP Code]],Tabela2[[#All],[Supplier Name]])</f>
        <v>0</v>
      </c>
      <c r="F1957" s="85"/>
      <c r="G1957" s="120">
        <v>0</v>
      </c>
      <c r="H1957" s="86"/>
      <c r="I1957" s="86">
        <v>0</v>
      </c>
      <c r="J1957" s="87">
        <f t="shared" si="70"/>
        <v>0</v>
      </c>
      <c r="K1957" s="87">
        <f t="shared" si="71"/>
        <v>0</v>
      </c>
      <c r="L1957" s="85"/>
      <c r="M1957" s="85"/>
      <c r="N1957" s="85"/>
      <c r="O1957" s="109"/>
      <c r="P1957" s="88" t="str">
        <f>IF(D:D&gt;800000000,_xlfn.XLOOKUP(B:B,DROPLIST!G:G,DROPLIST!H:H)&amp;RIGHT(C1957,3)&amp;"-"&amp;RIGHT(D1957,5),_xlfn.XLOOKUP(B:B,DROPLIST!G:G,DROPLIST!H:H)&amp;RIGHT(C1957,3)&amp;"-"&amp;_xlfn.XLOOKUP(D:D,Tabela2[SAP Code],Tabela2[Coluna1]))</f>
        <v>-</v>
      </c>
      <c r="Q1957" s="88" t="e">
        <f>_xlfn.XLOOKUP(B:B,DROPLIST!G:G,DROPLIST!H:H) &amp; RIGHT(C1957,3) &amp; "-" &amp; RIGHT(D1957,5) &amp; "-" &amp; IFERROR(LEFT(#REF!, FIND(" ",#REF!)-1),#REF!) &amp; "-" &amp; _xlfn.XLOOKUP(L:L,DROPLIST!D:D,DROPLIST!E:E)</f>
        <v>#REF!</v>
      </c>
      <c r="R1957" s="88" t="str">
        <f>IF(N:N&lt;&gt;"APROVADO","N/A",IF(IFERROR(_xlfn.XLOOKUP(P:P,PROJETOS!A:A,PROJETOS!A:A),"INSERIR ID DE PROJETO")="INSERIR ID DE PROJETO","INSERIR ID DE PROJETO","PROJETO INSERIDO"))</f>
        <v>N/A</v>
      </c>
    </row>
    <row r="1958" spans="1:18" ht="20.100000000000001" customHeight="1" thickTop="1" thickBot="1" x14ac:dyDescent="0.3">
      <c r="A1958" s="109"/>
      <c r="B1958" s="84"/>
      <c r="C1958" s="84"/>
      <c r="D1958" s="115"/>
      <c r="E1958" s="132" cm="1">
        <f t="array" ref="E1958">_xlfn.XLOOKUP(D1958,Tabela2[[#All],[SAP Code]],Tabela2[[#All],[Supplier Name]])</f>
        <v>0</v>
      </c>
      <c r="F1958" s="85"/>
      <c r="G1958" s="120">
        <v>0</v>
      </c>
      <c r="H1958" s="86"/>
      <c r="I1958" s="86">
        <v>0</v>
      </c>
      <c r="J1958" s="87">
        <f t="shared" si="70"/>
        <v>0</v>
      </c>
      <c r="K1958" s="87">
        <f t="shared" si="71"/>
        <v>0</v>
      </c>
      <c r="L1958" s="85"/>
      <c r="M1958" s="85"/>
      <c r="N1958" s="85"/>
      <c r="O1958" s="109"/>
      <c r="P1958" s="88" t="str">
        <f>IF(D:D&gt;800000000,_xlfn.XLOOKUP(B:B,DROPLIST!G:G,DROPLIST!H:H)&amp;RIGHT(C1958,3)&amp;"-"&amp;RIGHT(D1958,5),_xlfn.XLOOKUP(B:B,DROPLIST!G:G,DROPLIST!H:H)&amp;RIGHT(C1958,3)&amp;"-"&amp;_xlfn.XLOOKUP(D:D,Tabela2[SAP Code],Tabela2[Coluna1]))</f>
        <v>-</v>
      </c>
      <c r="Q1958" s="88" t="e">
        <f>_xlfn.XLOOKUP(B:B,DROPLIST!G:G,DROPLIST!H:H) &amp; RIGHT(C1958,3) &amp; "-" &amp; RIGHT(D1958,5) &amp; "-" &amp; IFERROR(LEFT(#REF!, FIND(" ",#REF!)-1),#REF!) &amp; "-" &amp; _xlfn.XLOOKUP(L:L,DROPLIST!D:D,DROPLIST!E:E)</f>
        <v>#REF!</v>
      </c>
      <c r="R1958" s="88" t="str">
        <f>IF(N:N&lt;&gt;"APROVADO","N/A",IF(IFERROR(_xlfn.XLOOKUP(P:P,PROJETOS!A:A,PROJETOS!A:A),"INSERIR ID DE PROJETO")="INSERIR ID DE PROJETO","INSERIR ID DE PROJETO","PROJETO INSERIDO"))</f>
        <v>N/A</v>
      </c>
    </row>
    <row r="1959" spans="1:18" ht="20.100000000000001" customHeight="1" thickTop="1" thickBot="1" x14ac:dyDescent="0.3">
      <c r="A1959" s="109"/>
      <c r="B1959" s="84"/>
      <c r="C1959" s="84"/>
      <c r="D1959" s="115"/>
      <c r="E1959" s="132" cm="1">
        <f t="array" ref="E1959">_xlfn.XLOOKUP(D1959,Tabela2[[#All],[SAP Code]],Tabela2[[#All],[Supplier Name]])</f>
        <v>0</v>
      </c>
      <c r="F1959" s="85"/>
      <c r="G1959" s="120">
        <v>0</v>
      </c>
      <c r="H1959" s="86"/>
      <c r="I1959" s="86">
        <v>0</v>
      </c>
      <c r="J1959" s="87">
        <f t="shared" si="70"/>
        <v>0</v>
      </c>
      <c r="K1959" s="87">
        <f t="shared" si="71"/>
        <v>0</v>
      </c>
      <c r="L1959" s="85"/>
      <c r="M1959" s="85"/>
      <c r="N1959" s="85"/>
      <c r="O1959" s="109"/>
      <c r="P1959" s="88" t="str">
        <f>IF(D:D&gt;800000000,_xlfn.XLOOKUP(B:B,DROPLIST!G:G,DROPLIST!H:H)&amp;RIGHT(C1959,3)&amp;"-"&amp;RIGHT(D1959,5),_xlfn.XLOOKUP(B:B,DROPLIST!G:G,DROPLIST!H:H)&amp;RIGHT(C1959,3)&amp;"-"&amp;_xlfn.XLOOKUP(D:D,Tabela2[SAP Code],Tabela2[Coluna1]))</f>
        <v>-</v>
      </c>
      <c r="Q1959" s="88" t="e">
        <f>_xlfn.XLOOKUP(B:B,DROPLIST!G:G,DROPLIST!H:H) &amp; RIGHT(C1959,3) &amp; "-" &amp; RIGHT(D1959,5) &amp; "-" &amp; IFERROR(LEFT(#REF!, FIND(" ",#REF!)-1),#REF!) &amp; "-" &amp; _xlfn.XLOOKUP(L:L,DROPLIST!D:D,DROPLIST!E:E)</f>
        <v>#REF!</v>
      </c>
      <c r="R1959" s="88" t="str">
        <f>IF(N:N&lt;&gt;"APROVADO","N/A",IF(IFERROR(_xlfn.XLOOKUP(P:P,PROJETOS!A:A,PROJETOS!A:A),"INSERIR ID DE PROJETO")="INSERIR ID DE PROJETO","INSERIR ID DE PROJETO","PROJETO INSERIDO"))</f>
        <v>N/A</v>
      </c>
    </row>
    <row r="1960" spans="1:18" ht="20.100000000000001" customHeight="1" thickTop="1" thickBot="1" x14ac:dyDescent="0.3">
      <c r="A1960" s="109"/>
      <c r="B1960" s="84"/>
      <c r="C1960" s="84"/>
      <c r="D1960" s="115"/>
      <c r="E1960" s="132" cm="1">
        <f t="array" ref="E1960">_xlfn.XLOOKUP(D1960,Tabela2[[#All],[SAP Code]],Tabela2[[#All],[Supplier Name]])</f>
        <v>0</v>
      </c>
      <c r="F1960" s="85"/>
      <c r="G1960" s="120">
        <v>0</v>
      </c>
      <c r="H1960" s="86"/>
      <c r="I1960" s="86">
        <v>0</v>
      </c>
      <c r="J1960" s="87">
        <f t="shared" si="70"/>
        <v>0</v>
      </c>
      <c r="K1960" s="87">
        <f t="shared" si="71"/>
        <v>0</v>
      </c>
      <c r="L1960" s="85"/>
      <c r="M1960" s="85"/>
      <c r="N1960" s="85"/>
      <c r="O1960" s="109"/>
      <c r="P1960" s="88" t="str">
        <f>IF(D:D&gt;800000000,_xlfn.XLOOKUP(B:B,DROPLIST!G:G,DROPLIST!H:H)&amp;RIGHT(C1960,3)&amp;"-"&amp;RIGHT(D1960,5),_xlfn.XLOOKUP(B:B,DROPLIST!G:G,DROPLIST!H:H)&amp;RIGHT(C1960,3)&amp;"-"&amp;_xlfn.XLOOKUP(D:D,Tabela2[SAP Code],Tabela2[Coluna1]))</f>
        <v>-</v>
      </c>
      <c r="Q1960" s="88" t="e">
        <f>_xlfn.XLOOKUP(B:B,DROPLIST!G:G,DROPLIST!H:H) &amp; RIGHT(C1960,3) &amp; "-" &amp; RIGHT(D1960,5) &amp; "-" &amp; IFERROR(LEFT(#REF!, FIND(" ",#REF!)-1),#REF!) &amp; "-" &amp; _xlfn.XLOOKUP(L:L,DROPLIST!D:D,DROPLIST!E:E)</f>
        <v>#REF!</v>
      </c>
      <c r="R1960" s="88" t="str">
        <f>IF(N:N&lt;&gt;"APROVADO","N/A",IF(IFERROR(_xlfn.XLOOKUP(P:P,PROJETOS!A:A,PROJETOS!A:A),"INSERIR ID DE PROJETO")="INSERIR ID DE PROJETO","INSERIR ID DE PROJETO","PROJETO INSERIDO"))</f>
        <v>N/A</v>
      </c>
    </row>
    <row r="1961" spans="1:18" ht="20.100000000000001" customHeight="1" thickTop="1" thickBot="1" x14ac:dyDescent="0.3">
      <c r="A1961" s="109"/>
      <c r="B1961" s="84"/>
      <c r="C1961" s="84"/>
      <c r="D1961" s="115"/>
      <c r="E1961" s="132" cm="1">
        <f t="array" ref="E1961">_xlfn.XLOOKUP(D1961,Tabela2[[#All],[SAP Code]],Tabela2[[#All],[Supplier Name]])</f>
        <v>0</v>
      </c>
      <c r="F1961" s="85"/>
      <c r="G1961" s="120">
        <v>0</v>
      </c>
      <c r="H1961" s="86"/>
      <c r="I1961" s="86">
        <v>0</v>
      </c>
      <c r="J1961" s="87">
        <f t="shared" si="70"/>
        <v>0</v>
      </c>
      <c r="K1961" s="87">
        <f t="shared" si="71"/>
        <v>0</v>
      </c>
      <c r="L1961" s="85"/>
      <c r="M1961" s="85"/>
      <c r="N1961" s="85"/>
      <c r="O1961" s="109"/>
      <c r="P1961" s="88" t="str">
        <f>IF(D:D&gt;800000000,_xlfn.XLOOKUP(B:B,DROPLIST!G:G,DROPLIST!H:H)&amp;RIGHT(C1961,3)&amp;"-"&amp;RIGHT(D1961,5),_xlfn.XLOOKUP(B:B,DROPLIST!G:G,DROPLIST!H:H)&amp;RIGHT(C1961,3)&amp;"-"&amp;_xlfn.XLOOKUP(D:D,Tabela2[SAP Code],Tabela2[Coluna1]))</f>
        <v>-</v>
      </c>
      <c r="Q1961" s="88" t="e">
        <f>_xlfn.XLOOKUP(B:B,DROPLIST!G:G,DROPLIST!H:H) &amp; RIGHT(C1961,3) &amp; "-" &amp; RIGHT(D1961,5) &amp; "-" &amp; IFERROR(LEFT(#REF!, FIND(" ",#REF!)-1),#REF!) &amp; "-" &amp; _xlfn.XLOOKUP(L:L,DROPLIST!D:D,DROPLIST!E:E)</f>
        <v>#REF!</v>
      </c>
      <c r="R1961" s="88" t="str">
        <f>IF(N:N&lt;&gt;"APROVADO","N/A",IF(IFERROR(_xlfn.XLOOKUP(P:P,PROJETOS!A:A,PROJETOS!A:A),"INSERIR ID DE PROJETO")="INSERIR ID DE PROJETO","INSERIR ID DE PROJETO","PROJETO INSERIDO"))</f>
        <v>N/A</v>
      </c>
    </row>
    <row r="1962" spans="1:18" ht="20.100000000000001" customHeight="1" thickTop="1" thickBot="1" x14ac:dyDescent="0.3">
      <c r="A1962" s="109"/>
      <c r="B1962" s="84"/>
      <c r="C1962" s="84"/>
      <c r="D1962" s="115"/>
      <c r="E1962" s="132" cm="1">
        <f t="array" ref="E1962">_xlfn.XLOOKUP(D1962,Tabela2[[#All],[SAP Code]],Tabela2[[#All],[Supplier Name]])</f>
        <v>0</v>
      </c>
      <c r="F1962" s="85"/>
      <c r="G1962" s="120">
        <v>0</v>
      </c>
      <c r="H1962" s="86"/>
      <c r="I1962" s="86">
        <v>0</v>
      </c>
      <c r="J1962" s="87">
        <f t="shared" si="70"/>
        <v>0</v>
      </c>
      <c r="K1962" s="87">
        <f t="shared" si="71"/>
        <v>0</v>
      </c>
      <c r="L1962" s="85"/>
      <c r="M1962" s="85"/>
      <c r="N1962" s="85"/>
      <c r="O1962" s="109"/>
      <c r="P1962" s="88" t="str">
        <f>IF(D:D&gt;800000000,_xlfn.XLOOKUP(B:B,DROPLIST!G:G,DROPLIST!H:H)&amp;RIGHT(C1962,3)&amp;"-"&amp;RIGHT(D1962,5),_xlfn.XLOOKUP(B:B,DROPLIST!G:G,DROPLIST!H:H)&amp;RIGHT(C1962,3)&amp;"-"&amp;_xlfn.XLOOKUP(D:D,Tabela2[SAP Code],Tabela2[Coluna1]))</f>
        <v>-</v>
      </c>
      <c r="Q1962" s="88" t="e">
        <f>_xlfn.XLOOKUP(B:B,DROPLIST!G:G,DROPLIST!H:H) &amp; RIGHT(C1962,3) &amp; "-" &amp; RIGHT(D1962,5) &amp; "-" &amp; IFERROR(LEFT(#REF!, FIND(" ",#REF!)-1),#REF!) &amp; "-" &amp; _xlfn.XLOOKUP(L:L,DROPLIST!D:D,DROPLIST!E:E)</f>
        <v>#REF!</v>
      </c>
      <c r="R1962" s="88" t="str">
        <f>IF(N:N&lt;&gt;"APROVADO","N/A",IF(IFERROR(_xlfn.XLOOKUP(P:P,PROJETOS!A:A,PROJETOS!A:A),"INSERIR ID DE PROJETO")="INSERIR ID DE PROJETO","INSERIR ID DE PROJETO","PROJETO INSERIDO"))</f>
        <v>N/A</v>
      </c>
    </row>
    <row r="1963" spans="1:18" ht="20.100000000000001" customHeight="1" thickTop="1" thickBot="1" x14ac:dyDescent="0.3">
      <c r="A1963" s="109"/>
      <c r="B1963" s="84"/>
      <c r="C1963" s="84"/>
      <c r="D1963" s="115"/>
      <c r="E1963" s="132" cm="1">
        <f t="array" ref="E1963">_xlfn.XLOOKUP(D1963,Tabela2[[#All],[SAP Code]],Tabela2[[#All],[Supplier Name]])</f>
        <v>0</v>
      </c>
      <c r="F1963" s="85"/>
      <c r="G1963" s="120">
        <v>0</v>
      </c>
      <c r="H1963" s="86"/>
      <c r="I1963" s="86">
        <v>0</v>
      </c>
      <c r="J1963" s="87">
        <f t="shared" si="70"/>
        <v>0</v>
      </c>
      <c r="K1963" s="87">
        <f t="shared" si="71"/>
        <v>0</v>
      </c>
      <c r="L1963" s="85"/>
      <c r="M1963" s="85"/>
      <c r="N1963" s="85"/>
      <c r="O1963" s="109"/>
      <c r="P1963" s="88" t="str">
        <f>IF(D:D&gt;800000000,_xlfn.XLOOKUP(B:B,DROPLIST!G:G,DROPLIST!H:H)&amp;RIGHT(C1963,3)&amp;"-"&amp;RIGHT(D1963,5),_xlfn.XLOOKUP(B:B,DROPLIST!G:G,DROPLIST!H:H)&amp;RIGHT(C1963,3)&amp;"-"&amp;_xlfn.XLOOKUP(D:D,Tabela2[SAP Code],Tabela2[Coluna1]))</f>
        <v>-</v>
      </c>
      <c r="Q1963" s="88" t="e">
        <f>_xlfn.XLOOKUP(B:B,DROPLIST!G:G,DROPLIST!H:H) &amp; RIGHT(C1963,3) &amp; "-" &amp; RIGHT(D1963,5) &amp; "-" &amp; IFERROR(LEFT(#REF!, FIND(" ",#REF!)-1),#REF!) &amp; "-" &amp; _xlfn.XLOOKUP(L:L,DROPLIST!D:D,DROPLIST!E:E)</f>
        <v>#REF!</v>
      </c>
      <c r="R1963" s="88" t="str">
        <f>IF(N:N&lt;&gt;"APROVADO","N/A",IF(IFERROR(_xlfn.XLOOKUP(P:P,PROJETOS!A:A,PROJETOS!A:A),"INSERIR ID DE PROJETO")="INSERIR ID DE PROJETO","INSERIR ID DE PROJETO","PROJETO INSERIDO"))</f>
        <v>N/A</v>
      </c>
    </row>
    <row r="1964" spans="1:18" ht="20.100000000000001" customHeight="1" thickTop="1" thickBot="1" x14ac:dyDescent="0.3">
      <c r="A1964" s="109"/>
      <c r="B1964" s="84"/>
      <c r="C1964" s="84"/>
      <c r="D1964" s="115"/>
      <c r="E1964" s="132" cm="1">
        <f t="array" ref="E1964">_xlfn.XLOOKUP(D1964,Tabela2[[#All],[SAP Code]],Tabela2[[#All],[Supplier Name]])</f>
        <v>0</v>
      </c>
      <c r="F1964" s="85"/>
      <c r="G1964" s="120">
        <v>0</v>
      </c>
      <c r="H1964" s="86"/>
      <c r="I1964" s="86">
        <v>0</v>
      </c>
      <c r="J1964" s="87">
        <f t="shared" si="70"/>
        <v>0</v>
      </c>
      <c r="K1964" s="87">
        <f t="shared" si="71"/>
        <v>0</v>
      </c>
      <c r="L1964" s="85"/>
      <c r="M1964" s="85"/>
      <c r="N1964" s="85"/>
      <c r="O1964" s="109"/>
      <c r="P1964" s="88" t="str">
        <f>IF(D:D&gt;800000000,_xlfn.XLOOKUP(B:B,DROPLIST!G:G,DROPLIST!H:H)&amp;RIGHT(C1964,3)&amp;"-"&amp;RIGHT(D1964,5),_xlfn.XLOOKUP(B:B,DROPLIST!G:G,DROPLIST!H:H)&amp;RIGHT(C1964,3)&amp;"-"&amp;_xlfn.XLOOKUP(D:D,Tabela2[SAP Code],Tabela2[Coluna1]))</f>
        <v>-</v>
      </c>
      <c r="Q1964" s="88" t="e">
        <f>_xlfn.XLOOKUP(B:B,DROPLIST!G:G,DROPLIST!H:H) &amp; RIGHT(C1964,3) &amp; "-" &amp; RIGHT(D1964,5) &amp; "-" &amp; IFERROR(LEFT(#REF!, FIND(" ",#REF!)-1),#REF!) &amp; "-" &amp; _xlfn.XLOOKUP(L:L,DROPLIST!D:D,DROPLIST!E:E)</f>
        <v>#REF!</v>
      </c>
      <c r="R1964" s="88" t="str">
        <f>IF(N:N&lt;&gt;"APROVADO","N/A",IF(IFERROR(_xlfn.XLOOKUP(P:P,PROJETOS!A:A,PROJETOS!A:A),"INSERIR ID DE PROJETO")="INSERIR ID DE PROJETO","INSERIR ID DE PROJETO","PROJETO INSERIDO"))</f>
        <v>N/A</v>
      </c>
    </row>
    <row r="1965" spans="1:18" ht="20.100000000000001" customHeight="1" thickTop="1" thickBot="1" x14ac:dyDescent="0.3">
      <c r="A1965" s="109"/>
      <c r="B1965" s="84"/>
      <c r="C1965" s="84"/>
      <c r="D1965" s="115"/>
      <c r="E1965" s="132" cm="1">
        <f t="array" ref="E1965">_xlfn.XLOOKUP(D1965,Tabela2[[#All],[SAP Code]],Tabela2[[#All],[Supplier Name]])</f>
        <v>0</v>
      </c>
      <c r="F1965" s="85"/>
      <c r="G1965" s="120">
        <v>0</v>
      </c>
      <c r="H1965" s="86"/>
      <c r="I1965" s="86">
        <v>0</v>
      </c>
      <c r="J1965" s="87">
        <f t="shared" si="70"/>
        <v>0</v>
      </c>
      <c r="K1965" s="87">
        <f t="shared" si="71"/>
        <v>0</v>
      </c>
      <c r="L1965" s="85"/>
      <c r="M1965" s="85"/>
      <c r="N1965" s="85"/>
      <c r="O1965" s="109"/>
      <c r="P1965" s="88" t="str">
        <f>IF(D:D&gt;800000000,_xlfn.XLOOKUP(B:B,DROPLIST!G:G,DROPLIST!H:H)&amp;RIGHT(C1965,3)&amp;"-"&amp;RIGHT(D1965,5),_xlfn.XLOOKUP(B:B,DROPLIST!G:G,DROPLIST!H:H)&amp;RIGHT(C1965,3)&amp;"-"&amp;_xlfn.XLOOKUP(D:D,Tabela2[SAP Code],Tabela2[Coluna1]))</f>
        <v>-</v>
      </c>
      <c r="Q1965" s="88" t="e">
        <f>_xlfn.XLOOKUP(B:B,DROPLIST!G:G,DROPLIST!H:H) &amp; RIGHT(C1965,3) &amp; "-" &amp; RIGHT(D1965,5) &amp; "-" &amp; IFERROR(LEFT(#REF!, FIND(" ",#REF!)-1),#REF!) &amp; "-" &amp; _xlfn.XLOOKUP(L:L,DROPLIST!D:D,DROPLIST!E:E)</f>
        <v>#REF!</v>
      </c>
      <c r="R1965" s="88" t="str">
        <f>IF(N:N&lt;&gt;"APROVADO","N/A",IF(IFERROR(_xlfn.XLOOKUP(P:P,PROJETOS!A:A,PROJETOS!A:A),"INSERIR ID DE PROJETO")="INSERIR ID DE PROJETO","INSERIR ID DE PROJETO","PROJETO INSERIDO"))</f>
        <v>N/A</v>
      </c>
    </row>
    <row r="1966" spans="1:18" ht="20.100000000000001" customHeight="1" thickTop="1" thickBot="1" x14ac:dyDescent="0.3">
      <c r="A1966" s="109"/>
      <c r="B1966" s="84"/>
      <c r="C1966" s="84"/>
      <c r="D1966" s="115"/>
      <c r="E1966" s="132" cm="1">
        <f t="array" ref="E1966">_xlfn.XLOOKUP(D1966,Tabela2[[#All],[SAP Code]],Tabela2[[#All],[Supplier Name]])</f>
        <v>0</v>
      </c>
      <c r="F1966" s="85"/>
      <c r="G1966" s="120">
        <v>0</v>
      </c>
      <c r="H1966" s="86"/>
      <c r="I1966" s="86">
        <v>0</v>
      </c>
      <c r="J1966" s="87">
        <f t="shared" si="70"/>
        <v>0</v>
      </c>
      <c r="K1966" s="87">
        <f t="shared" si="71"/>
        <v>0</v>
      </c>
      <c r="L1966" s="85"/>
      <c r="M1966" s="85"/>
      <c r="N1966" s="85"/>
      <c r="O1966" s="109"/>
      <c r="P1966" s="88" t="str">
        <f>IF(D:D&gt;800000000,_xlfn.XLOOKUP(B:B,DROPLIST!G:G,DROPLIST!H:H)&amp;RIGHT(C1966,3)&amp;"-"&amp;RIGHT(D1966,5),_xlfn.XLOOKUP(B:B,DROPLIST!G:G,DROPLIST!H:H)&amp;RIGHT(C1966,3)&amp;"-"&amp;_xlfn.XLOOKUP(D:D,Tabela2[SAP Code],Tabela2[Coluna1]))</f>
        <v>-</v>
      </c>
      <c r="Q1966" s="88" t="e">
        <f>_xlfn.XLOOKUP(B:B,DROPLIST!G:G,DROPLIST!H:H) &amp; RIGHT(C1966,3) &amp; "-" &amp; RIGHT(D1966,5) &amp; "-" &amp; IFERROR(LEFT(#REF!, FIND(" ",#REF!)-1),#REF!) &amp; "-" &amp; _xlfn.XLOOKUP(L:L,DROPLIST!D:D,DROPLIST!E:E)</f>
        <v>#REF!</v>
      </c>
      <c r="R1966" s="88" t="str">
        <f>IF(N:N&lt;&gt;"APROVADO","N/A",IF(IFERROR(_xlfn.XLOOKUP(P:P,PROJETOS!A:A,PROJETOS!A:A),"INSERIR ID DE PROJETO")="INSERIR ID DE PROJETO","INSERIR ID DE PROJETO","PROJETO INSERIDO"))</f>
        <v>N/A</v>
      </c>
    </row>
    <row r="1967" spans="1:18" ht="20.100000000000001" customHeight="1" thickTop="1" thickBot="1" x14ac:dyDescent="0.3">
      <c r="A1967" s="109"/>
      <c r="B1967" s="84"/>
      <c r="C1967" s="84"/>
      <c r="D1967" s="115"/>
      <c r="E1967" s="132" cm="1">
        <f t="array" ref="E1967">_xlfn.XLOOKUP(D1967,Tabela2[[#All],[SAP Code]],Tabela2[[#All],[Supplier Name]])</f>
        <v>0</v>
      </c>
      <c r="F1967" s="85"/>
      <c r="G1967" s="120">
        <v>0</v>
      </c>
      <c r="H1967" s="86"/>
      <c r="I1967" s="86">
        <v>0</v>
      </c>
      <c r="J1967" s="87">
        <f t="shared" si="70"/>
        <v>0</v>
      </c>
      <c r="K1967" s="87">
        <f t="shared" si="71"/>
        <v>0</v>
      </c>
      <c r="L1967" s="85"/>
      <c r="M1967" s="85"/>
      <c r="N1967" s="85"/>
      <c r="O1967" s="109"/>
      <c r="P1967" s="88" t="str">
        <f>IF(D:D&gt;800000000,_xlfn.XLOOKUP(B:B,DROPLIST!G:G,DROPLIST!H:H)&amp;RIGHT(C1967,3)&amp;"-"&amp;RIGHT(D1967,5),_xlfn.XLOOKUP(B:B,DROPLIST!G:G,DROPLIST!H:H)&amp;RIGHT(C1967,3)&amp;"-"&amp;_xlfn.XLOOKUP(D:D,Tabela2[SAP Code],Tabela2[Coluna1]))</f>
        <v>-</v>
      </c>
      <c r="Q1967" s="88" t="e">
        <f>_xlfn.XLOOKUP(B:B,DROPLIST!G:G,DROPLIST!H:H) &amp; RIGHT(C1967,3) &amp; "-" &amp; RIGHT(D1967,5) &amp; "-" &amp; IFERROR(LEFT(#REF!, FIND(" ",#REF!)-1),#REF!) &amp; "-" &amp; _xlfn.XLOOKUP(L:L,DROPLIST!D:D,DROPLIST!E:E)</f>
        <v>#REF!</v>
      </c>
      <c r="R1967" s="88" t="str">
        <f>IF(N:N&lt;&gt;"APROVADO","N/A",IF(IFERROR(_xlfn.XLOOKUP(P:P,PROJETOS!A:A,PROJETOS!A:A),"INSERIR ID DE PROJETO")="INSERIR ID DE PROJETO","INSERIR ID DE PROJETO","PROJETO INSERIDO"))</f>
        <v>N/A</v>
      </c>
    </row>
    <row r="1968" spans="1:18" ht="20.100000000000001" customHeight="1" thickTop="1" thickBot="1" x14ac:dyDescent="0.3">
      <c r="A1968" s="109"/>
      <c r="B1968" s="84"/>
      <c r="C1968" s="84"/>
      <c r="D1968" s="115"/>
      <c r="E1968" s="132" cm="1">
        <f t="array" ref="E1968">_xlfn.XLOOKUP(D1968,Tabela2[[#All],[SAP Code]],Tabela2[[#All],[Supplier Name]])</f>
        <v>0</v>
      </c>
      <c r="F1968" s="85"/>
      <c r="G1968" s="120">
        <v>0</v>
      </c>
      <c r="H1968" s="86"/>
      <c r="I1968" s="86">
        <v>0</v>
      </c>
      <c r="J1968" s="87">
        <f t="shared" si="70"/>
        <v>0</v>
      </c>
      <c r="K1968" s="87">
        <f t="shared" si="71"/>
        <v>0</v>
      </c>
      <c r="L1968" s="85"/>
      <c r="M1968" s="85"/>
      <c r="N1968" s="85"/>
      <c r="O1968" s="109"/>
      <c r="P1968" s="88" t="str">
        <f>IF(D:D&gt;800000000,_xlfn.XLOOKUP(B:B,DROPLIST!G:G,DROPLIST!H:H)&amp;RIGHT(C1968,3)&amp;"-"&amp;RIGHT(D1968,5),_xlfn.XLOOKUP(B:B,DROPLIST!G:G,DROPLIST!H:H)&amp;RIGHT(C1968,3)&amp;"-"&amp;_xlfn.XLOOKUP(D:D,Tabela2[SAP Code],Tabela2[Coluna1]))</f>
        <v>-</v>
      </c>
      <c r="Q1968" s="88" t="e">
        <f>_xlfn.XLOOKUP(B:B,DROPLIST!G:G,DROPLIST!H:H) &amp; RIGHT(C1968,3) &amp; "-" &amp; RIGHT(D1968,5) &amp; "-" &amp; IFERROR(LEFT(#REF!, FIND(" ",#REF!)-1),#REF!) &amp; "-" &amp; _xlfn.XLOOKUP(L:L,DROPLIST!D:D,DROPLIST!E:E)</f>
        <v>#REF!</v>
      </c>
      <c r="R1968" s="88" t="str">
        <f>IF(N:N&lt;&gt;"APROVADO","N/A",IF(IFERROR(_xlfn.XLOOKUP(P:P,PROJETOS!A:A,PROJETOS!A:A),"INSERIR ID DE PROJETO")="INSERIR ID DE PROJETO","INSERIR ID DE PROJETO","PROJETO INSERIDO"))</f>
        <v>N/A</v>
      </c>
    </row>
    <row r="1969" spans="1:18" ht="20.100000000000001" customHeight="1" thickTop="1" thickBot="1" x14ac:dyDescent="0.3">
      <c r="A1969" s="109"/>
      <c r="B1969" s="84"/>
      <c r="C1969" s="84"/>
      <c r="D1969" s="115"/>
      <c r="E1969" s="132" cm="1">
        <f t="array" ref="E1969">_xlfn.XLOOKUP(D1969,Tabela2[[#All],[SAP Code]],Tabela2[[#All],[Supplier Name]])</f>
        <v>0</v>
      </c>
      <c r="F1969" s="85"/>
      <c r="G1969" s="120">
        <v>0</v>
      </c>
      <c r="H1969" s="86"/>
      <c r="I1969" s="86">
        <v>0</v>
      </c>
      <c r="J1969" s="87">
        <f t="shared" si="70"/>
        <v>0</v>
      </c>
      <c r="K1969" s="87">
        <f t="shared" si="71"/>
        <v>0</v>
      </c>
      <c r="L1969" s="85"/>
      <c r="M1969" s="85"/>
      <c r="N1969" s="85"/>
      <c r="O1969" s="109"/>
      <c r="P1969" s="88" t="str">
        <f>IF(D:D&gt;800000000,_xlfn.XLOOKUP(B:B,DROPLIST!G:G,DROPLIST!H:H)&amp;RIGHT(C1969,3)&amp;"-"&amp;RIGHT(D1969,5),_xlfn.XLOOKUP(B:B,DROPLIST!G:G,DROPLIST!H:H)&amp;RIGHT(C1969,3)&amp;"-"&amp;_xlfn.XLOOKUP(D:D,Tabela2[SAP Code],Tabela2[Coluna1]))</f>
        <v>-</v>
      </c>
      <c r="Q1969" s="88" t="e">
        <f>_xlfn.XLOOKUP(B:B,DROPLIST!G:G,DROPLIST!H:H) &amp; RIGHT(C1969,3) &amp; "-" &amp; RIGHT(D1969,5) &amp; "-" &amp; IFERROR(LEFT(#REF!, FIND(" ",#REF!)-1),#REF!) &amp; "-" &amp; _xlfn.XLOOKUP(L:L,DROPLIST!D:D,DROPLIST!E:E)</f>
        <v>#REF!</v>
      </c>
      <c r="R1969" s="88" t="str">
        <f>IF(N:N&lt;&gt;"APROVADO","N/A",IF(IFERROR(_xlfn.XLOOKUP(P:P,PROJETOS!A:A,PROJETOS!A:A),"INSERIR ID DE PROJETO")="INSERIR ID DE PROJETO","INSERIR ID DE PROJETO","PROJETO INSERIDO"))</f>
        <v>N/A</v>
      </c>
    </row>
    <row r="1970" spans="1:18" ht="20.100000000000001" customHeight="1" thickTop="1" thickBot="1" x14ac:dyDescent="0.3">
      <c r="A1970" s="109"/>
      <c r="B1970" s="84"/>
      <c r="C1970" s="84"/>
      <c r="D1970" s="115"/>
      <c r="E1970" s="132" cm="1">
        <f t="array" ref="E1970">_xlfn.XLOOKUP(D1970,Tabela2[[#All],[SAP Code]],Tabela2[[#All],[Supplier Name]])</f>
        <v>0</v>
      </c>
      <c r="F1970" s="85"/>
      <c r="G1970" s="120">
        <v>0</v>
      </c>
      <c r="H1970" s="86"/>
      <c r="I1970" s="86">
        <v>0</v>
      </c>
      <c r="J1970" s="87">
        <f t="shared" si="70"/>
        <v>0</v>
      </c>
      <c r="K1970" s="87">
        <f t="shared" si="71"/>
        <v>0</v>
      </c>
      <c r="L1970" s="85"/>
      <c r="M1970" s="85"/>
      <c r="N1970" s="85"/>
      <c r="O1970" s="109"/>
      <c r="P1970" s="88" t="str">
        <f>IF(D:D&gt;800000000,_xlfn.XLOOKUP(B:B,DROPLIST!G:G,DROPLIST!H:H)&amp;RIGHT(C1970,3)&amp;"-"&amp;RIGHT(D1970,5),_xlfn.XLOOKUP(B:B,DROPLIST!G:G,DROPLIST!H:H)&amp;RIGHT(C1970,3)&amp;"-"&amp;_xlfn.XLOOKUP(D:D,Tabela2[SAP Code],Tabela2[Coluna1]))</f>
        <v>-</v>
      </c>
      <c r="Q1970" s="88" t="e">
        <f>_xlfn.XLOOKUP(B:B,DROPLIST!G:G,DROPLIST!H:H) &amp; RIGHT(C1970,3) &amp; "-" &amp; RIGHT(D1970,5) &amp; "-" &amp; IFERROR(LEFT(#REF!, FIND(" ",#REF!)-1),#REF!) &amp; "-" &amp; _xlfn.XLOOKUP(L:L,DROPLIST!D:D,DROPLIST!E:E)</f>
        <v>#REF!</v>
      </c>
      <c r="R1970" s="88" t="str">
        <f>IF(N:N&lt;&gt;"APROVADO","N/A",IF(IFERROR(_xlfn.XLOOKUP(P:P,PROJETOS!A:A,PROJETOS!A:A),"INSERIR ID DE PROJETO")="INSERIR ID DE PROJETO","INSERIR ID DE PROJETO","PROJETO INSERIDO"))</f>
        <v>N/A</v>
      </c>
    </row>
    <row r="1971" spans="1:18" ht="20.100000000000001" customHeight="1" thickTop="1" thickBot="1" x14ac:dyDescent="0.3">
      <c r="A1971" s="109"/>
      <c r="B1971" s="84"/>
      <c r="C1971" s="84"/>
      <c r="D1971" s="115"/>
      <c r="E1971" s="132" cm="1">
        <f t="array" ref="E1971">_xlfn.XLOOKUP(D1971,Tabela2[[#All],[SAP Code]],Tabela2[[#All],[Supplier Name]])</f>
        <v>0</v>
      </c>
      <c r="F1971" s="85"/>
      <c r="G1971" s="120">
        <v>0</v>
      </c>
      <c r="H1971" s="86"/>
      <c r="I1971" s="86">
        <v>0</v>
      </c>
      <c r="J1971" s="87">
        <f t="shared" si="70"/>
        <v>0</v>
      </c>
      <c r="K1971" s="87">
        <f t="shared" si="71"/>
        <v>0</v>
      </c>
      <c r="L1971" s="85"/>
      <c r="M1971" s="85"/>
      <c r="N1971" s="85"/>
      <c r="O1971" s="109"/>
      <c r="P1971" s="88" t="str">
        <f>IF(D:D&gt;800000000,_xlfn.XLOOKUP(B:B,DROPLIST!G:G,DROPLIST!H:H)&amp;RIGHT(C1971,3)&amp;"-"&amp;RIGHT(D1971,5),_xlfn.XLOOKUP(B:B,DROPLIST!G:G,DROPLIST!H:H)&amp;RIGHT(C1971,3)&amp;"-"&amp;_xlfn.XLOOKUP(D:D,Tabela2[SAP Code],Tabela2[Coluna1]))</f>
        <v>-</v>
      </c>
      <c r="Q1971" s="88" t="e">
        <f>_xlfn.XLOOKUP(B:B,DROPLIST!G:G,DROPLIST!H:H) &amp; RIGHT(C1971,3) &amp; "-" &amp; RIGHT(D1971,5) &amp; "-" &amp; IFERROR(LEFT(#REF!, FIND(" ",#REF!)-1),#REF!) &amp; "-" &amp; _xlfn.XLOOKUP(L:L,DROPLIST!D:D,DROPLIST!E:E)</f>
        <v>#REF!</v>
      </c>
      <c r="R1971" s="88" t="str">
        <f>IF(N:N&lt;&gt;"APROVADO","N/A",IF(IFERROR(_xlfn.XLOOKUP(P:P,PROJETOS!A:A,PROJETOS!A:A),"INSERIR ID DE PROJETO")="INSERIR ID DE PROJETO","INSERIR ID DE PROJETO","PROJETO INSERIDO"))</f>
        <v>N/A</v>
      </c>
    </row>
    <row r="1972" spans="1:18" ht="20.100000000000001" customHeight="1" thickTop="1" thickBot="1" x14ac:dyDescent="0.3">
      <c r="A1972" s="109"/>
      <c r="B1972" s="84"/>
      <c r="C1972" s="84"/>
      <c r="D1972" s="115"/>
      <c r="E1972" s="132" cm="1">
        <f t="array" ref="E1972">_xlfn.XLOOKUP(D1972,Tabela2[[#All],[SAP Code]],Tabela2[[#All],[Supplier Name]])</f>
        <v>0</v>
      </c>
      <c r="F1972" s="85"/>
      <c r="G1972" s="120">
        <v>0</v>
      </c>
      <c r="H1972" s="86"/>
      <c r="I1972" s="86">
        <v>0</v>
      </c>
      <c r="J1972" s="87">
        <f t="shared" si="70"/>
        <v>0</v>
      </c>
      <c r="K1972" s="87">
        <f t="shared" si="71"/>
        <v>0</v>
      </c>
      <c r="L1972" s="85"/>
      <c r="M1972" s="85"/>
      <c r="N1972" s="85"/>
      <c r="O1972" s="109"/>
      <c r="P1972" s="88" t="str">
        <f>IF(D:D&gt;800000000,_xlfn.XLOOKUP(B:B,DROPLIST!G:G,DROPLIST!H:H)&amp;RIGHT(C1972,3)&amp;"-"&amp;RIGHT(D1972,5),_xlfn.XLOOKUP(B:B,DROPLIST!G:G,DROPLIST!H:H)&amp;RIGHT(C1972,3)&amp;"-"&amp;_xlfn.XLOOKUP(D:D,Tabela2[SAP Code],Tabela2[Coluna1]))</f>
        <v>-</v>
      </c>
      <c r="Q1972" s="88" t="e">
        <f>_xlfn.XLOOKUP(B:B,DROPLIST!G:G,DROPLIST!H:H) &amp; RIGHT(C1972,3) &amp; "-" &amp; RIGHT(D1972,5) &amp; "-" &amp; IFERROR(LEFT(#REF!, FIND(" ",#REF!)-1),#REF!) &amp; "-" &amp; _xlfn.XLOOKUP(L:L,DROPLIST!D:D,DROPLIST!E:E)</f>
        <v>#REF!</v>
      </c>
      <c r="R1972" s="88" t="str">
        <f>IF(N:N&lt;&gt;"APROVADO","N/A",IF(IFERROR(_xlfn.XLOOKUP(P:P,PROJETOS!A:A,PROJETOS!A:A),"INSERIR ID DE PROJETO")="INSERIR ID DE PROJETO","INSERIR ID DE PROJETO","PROJETO INSERIDO"))</f>
        <v>N/A</v>
      </c>
    </row>
    <row r="1973" spans="1:18" ht="20.100000000000001" customHeight="1" thickTop="1" thickBot="1" x14ac:dyDescent="0.3">
      <c r="A1973" s="109"/>
      <c r="B1973" s="84"/>
      <c r="C1973" s="84"/>
      <c r="D1973" s="115"/>
      <c r="E1973" s="132" cm="1">
        <f t="array" ref="E1973">_xlfn.XLOOKUP(D1973,Tabela2[[#All],[SAP Code]],Tabela2[[#All],[Supplier Name]])</f>
        <v>0</v>
      </c>
      <c r="F1973" s="85"/>
      <c r="G1973" s="120">
        <v>0</v>
      </c>
      <c r="H1973" s="86"/>
      <c r="I1973" s="86">
        <v>0</v>
      </c>
      <c r="J1973" s="87">
        <f t="shared" si="70"/>
        <v>0</v>
      </c>
      <c r="K1973" s="87">
        <f t="shared" si="71"/>
        <v>0</v>
      </c>
      <c r="L1973" s="85"/>
      <c r="M1973" s="85"/>
      <c r="N1973" s="85"/>
      <c r="O1973" s="109"/>
      <c r="P1973" s="88" t="str">
        <f>IF(D:D&gt;800000000,_xlfn.XLOOKUP(B:B,DROPLIST!G:G,DROPLIST!H:H)&amp;RIGHT(C1973,3)&amp;"-"&amp;RIGHT(D1973,5),_xlfn.XLOOKUP(B:B,DROPLIST!G:G,DROPLIST!H:H)&amp;RIGHT(C1973,3)&amp;"-"&amp;_xlfn.XLOOKUP(D:D,Tabela2[SAP Code],Tabela2[Coluna1]))</f>
        <v>-</v>
      </c>
      <c r="Q1973" s="88" t="e">
        <f>_xlfn.XLOOKUP(B:B,DROPLIST!G:G,DROPLIST!H:H) &amp; RIGHT(C1973,3) &amp; "-" &amp; RIGHT(D1973,5) &amp; "-" &amp; IFERROR(LEFT(#REF!, FIND(" ",#REF!)-1),#REF!) &amp; "-" &amp; _xlfn.XLOOKUP(L:L,DROPLIST!D:D,DROPLIST!E:E)</f>
        <v>#REF!</v>
      </c>
      <c r="R1973" s="88" t="str">
        <f>IF(N:N&lt;&gt;"APROVADO","N/A",IF(IFERROR(_xlfn.XLOOKUP(P:P,PROJETOS!A:A,PROJETOS!A:A),"INSERIR ID DE PROJETO")="INSERIR ID DE PROJETO","INSERIR ID DE PROJETO","PROJETO INSERIDO"))</f>
        <v>N/A</v>
      </c>
    </row>
    <row r="1974" spans="1:18" ht="20.100000000000001" customHeight="1" thickTop="1" thickBot="1" x14ac:dyDescent="0.3">
      <c r="A1974" s="109"/>
      <c r="B1974" s="84"/>
      <c r="C1974" s="84"/>
      <c r="D1974" s="115"/>
      <c r="E1974" s="132" cm="1">
        <f t="array" ref="E1974">_xlfn.XLOOKUP(D1974,Tabela2[[#All],[SAP Code]],Tabela2[[#All],[Supplier Name]])</f>
        <v>0</v>
      </c>
      <c r="F1974" s="85"/>
      <c r="G1974" s="120">
        <v>0</v>
      </c>
      <c r="H1974" s="86"/>
      <c r="I1974" s="86">
        <v>0</v>
      </c>
      <c r="J1974" s="87">
        <f t="shared" si="70"/>
        <v>0</v>
      </c>
      <c r="K1974" s="87">
        <f t="shared" si="71"/>
        <v>0</v>
      </c>
      <c r="L1974" s="85"/>
      <c r="M1974" s="85"/>
      <c r="N1974" s="85"/>
      <c r="O1974" s="109"/>
      <c r="P1974" s="88" t="str">
        <f>IF(D:D&gt;800000000,_xlfn.XLOOKUP(B:B,DROPLIST!G:G,DROPLIST!H:H)&amp;RIGHT(C1974,3)&amp;"-"&amp;RIGHT(D1974,5),_xlfn.XLOOKUP(B:B,DROPLIST!G:G,DROPLIST!H:H)&amp;RIGHT(C1974,3)&amp;"-"&amp;_xlfn.XLOOKUP(D:D,Tabela2[SAP Code],Tabela2[Coluna1]))</f>
        <v>-</v>
      </c>
      <c r="Q1974" s="88" t="e">
        <f>_xlfn.XLOOKUP(B:B,DROPLIST!G:G,DROPLIST!H:H) &amp; RIGHT(C1974,3) &amp; "-" &amp; RIGHT(D1974,5) &amp; "-" &amp; IFERROR(LEFT(#REF!, FIND(" ",#REF!)-1),#REF!) &amp; "-" &amp; _xlfn.XLOOKUP(L:L,DROPLIST!D:D,DROPLIST!E:E)</f>
        <v>#REF!</v>
      </c>
      <c r="R1974" s="88" t="str">
        <f>IF(N:N&lt;&gt;"APROVADO","N/A",IF(IFERROR(_xlfn.XLOOKUP(P:P,PROJETOS!A:A,PROJETOS!A:A),"INSERIR ID DE PROJETO")="INSERIR ID DE PROJETO","INSERIR ID DE PROJETO","PROJETO INSERIDO"))</f>
        <v>N/A</v>
      </c>
    </row>
    <row r="1975" spans="1:18" ht="20.100000000000001" customHeight="1" thickTop="1" thickBot="1" x14ac:dyDescent="0.3">
      <c r="A1975" s="109"/>
      <c r="B1975" s="84"/>
      <c r="C1975" s="84"/>
      <c r="D1975" s="115"/>
      <c r="E1975" s="132" cm="1">
        <f t="array" ref="E1975">_xlfn.XLOOKUP(D1975,Tabela2[[#All],[SAP Code]],Tabela2[[#All],[Supplier Name]])</f>
        <v>0</v>
      </c>
      <c r="F1975" s="85"/>
      <c r="G1975" s="120">
        <v>0</v>
      </c>
      <c r="H1975" s="86"/>
      <c r="I1975" s="86">
        <v>0</v>
      </c>
      <c r="J1975" s="87">
        <f t="shared" si="70"/>
        <v>0</v>
      </c>
      <c r="K1975" s="87">
        <f t="shared" si="71"/>
        <v>0</v>
      </c>
      <c r="L1975" s="85"/>
      <c r="M1975" s="85"/>
      <c r="N1975" s="85"/>
      <c r="O1975" s="109"/>
      <c r="P1975" s="88" t="str">
        <f>IF(D:D&gt;800000000,_xlfn.XLOOKUP(B:B,DROPLIST!G:G,DROPLIST!H:H)&amp;RIGHT(C1975,3)&amp;"-"&amp;RIGHT(D1975,5),_xlfn.XLOOKUP(B:B,DROPLIST!G:G,DROPLIST!H:H)&amp;RIGHT(C1975,3)&amp;"-"&amp;_xlfn.XLOOKUP(D:D,Tabela2[SAP Code],Tabela2[Coluna1]))</f>
        <v>-</v>
      </c>
      <c r="Q1975" s="88" t="e">
        <f>_xlfn.XLOOKUP(B:B,DROPLIST!G:G,DROPLIST!H:H) &amp; RIGHT(C1975,3) &amp; "-" &amp; RIGHT(D1975,5) &amp; "-" &amp; IFERROR(LEFT(#REF!, FIND(" ",#REF!)-1),#REF!) &amp; "-" &amp; _xlfn.XLOOKUP(L:L,DROPLIST!D:D,DROPLIST!E:E)</f>
        <v>#REF!</v>
      </c>
      <c r="R1975" s="88" t="str">
        <f>IF(N:N&lt;&gt;"APROVADO","N/A",IF(IFERROR(_xlfn.XLOOKUP(P:P,PROJETOS!A:A,PROJETOS!A:A),"INSERIR ID DE PROJETO")="INSERIR ID DE PROJETO","INSERIR ID DE PROJETO","PROJETO INSERIDO"))</f>
        <v>N/A</v>
      </c>
    </row>
    <row r="1976" spans="1:18" ht="20.100000000000001" customHeight="1" thickTop="1" thickBot="1" x14ac:dyDescent="0.3">
      <c r="A1976" s="109"/>
      <c r="B1976" s="84"/>
      <c r="C1976" s="84"/>
      <c r="D1976" s="115"/>
      <c r="E1976" s="132" cm="1">
        <f t="array" ref="E1976">_xlfn.XLOOKUP(D1976,Tabela2[[#All],[SAP Code]],Tabela2[[#All],[Supplier Name]])</f>
        <v>0</v>
      </c>
      <c r="F1976" s="85"/>
      <c r="G1976" s="120">
        <v>0</v>
      </c>
      <c r="H1976" s="86"/>
      <c r="I1976" s="86">
        <v>0</v>
      </c>
      <c r="J1976" s="87">
        <f t="shared" si="70"/>
        <v>0</v>
      </c>
      <c r="K1976" s="87">
        <f t="shared" si="71"/>
        <v>0</v>
      </c>
      <c r="L1976" s="85"/>
      <c r="M1976" s="85"/>
      <c r="N1976" s="85"/>
      <c r="O1976" s="109"/>
      <c r="P1976" s="88" t="str">
        <f>IF(D:D&gt;800000000,_xlfn.XLOOKUP(B:B,DROPLIST!G:G,DROPLIST!H:H)&amp;RIGHT(C1976,3)&amp;"-"&amp;RIGHT(D1976,5),_xlfn.XLOOKUP(B:B,DROPLIST!G:G,DROPLIST!H:H)&amp;RIGHT(C1976,3)&amp;"-"&amp;_xlfn.XLOOKUP(D:D,Tabela2[SAP Code],Tabela2[Coluna1]))</f>
        <v>-</v>
      </c>
      <c r="Q1976" s="88" t="e">
        <f>_xlfn.XLOOKUP(B:B,DROPLIST!G:G,DROPLIST!H:H) &amp; RIGHT(C1976,3) &amp; "-" &amp; RIGHT(D1976,5) &amp; "-" &amp; IFERROR(LEFT(#REF!, FIND(" ",#REF!)-1),#REF!) &amp; "-" &amp; _xlfn.XLOOKUP(L:L,DROPLIST!D:D,DROPLIST!E:E)</f>
        <v>#REF!</v>
      </c>
      <c r="R1976" s="88" t="str">
        <f>IF(N:N&lt;&gt;"APROVADO","N/A",IF(IFERROR(_xlfn.XLOOKUP(P:P,PROJETOS!A:A,PROJETOS!A:A),"INSERIR ID DE PROJETO")="INSERIR ID DE PROJETO","INSERIR ID DE PROJETO","PROJETO INSERIDO"))</f>
        <v>N/A</v>
      </c>
    </row>
    <row r="1977" spans="1:18" ht="20.100000000000001" customHeight="1" thickTop="1" thickBot="1" x14ac:dyDescent="0.3">
      <c r="A1977" s="109"/>
      <c r="B1977" s="84"/>
      <c r="C1977" s="84"/>
      <c r="D1977" s="115"/>
      <c r="E1977" s="132" cm="1">
        <f t="array" ref="E1977">_xlfn.XLOOKUP(D1977,Tabela2[[#All],[SAP Code]],Tabela2[[#All],[Supplier Name]])</f>
        <v>0</v>
      </c>
      <c r="F1977" s="85"/>
      <c r="G1977" s="120">
        <v>0</v>
      </c>
      <c r="H1977" s="86"/>
      <c r="I1977" s="86">
        <v>0</v>
      </c>
      <c r="J1977" s="87">
        <f t="shared" si="70"/>
        <v>0</v>
      </c>
      <c r="K1977" s="87">
        <f t="shared" si="71"/>
        <v>0</v>
      </c>
      <c r="L1977" s="85"/>
      <c r="M1977" s="85"/>
      <c r="N1977" s="85"/>
      <c r="O1977" s="109"/>
      <c r="P1977" s="88" t="str">
        <f>IF(D:D&gt;800000000,_xlfn.XLOOKUP(B:B,DROPLIST!G:G,DROPLIST!H:H)&amp;RIGHT(C1977,3)&amp;"-"&amp;RIGHT(D1977,5),_xlfn.XLOOKUP(B:B,DROPLIST!G:G,DROPLIST!H:H)&amp;RIGHT(C1977,3)&amp;"-"&amp;_xlfn.XLOOKUP(D:D,Tabela2[SAP Code],Tabela2[Coluna1]))</f>
        <v>-</v>
      </c>
      <c r="Q1977" s="88" t="e">
        <f>_xlfn.XLOOKUP(B:B,DROPLIST!G:G,DROPLIST!H:H) &amp; RIGHT(C1977,3) &amp; "-" &amp; RIGHT(D1977,5) &amp; "-" &amp; IFERROR(LEFT(#REF!, FIND(" ",#REF!)-1),#REF!) &amp; "-" &amp; _xlfn.XLOOKUP(L:L,DROPLIST!D:D,DROPLIST!E:E)</f>
        <v>#REF!</v>
      </c>
      <c r="R1977" s="88" t="str">
        <f>IF(N:N&lt;&gt;"APROVADO","N/A",IF(IFERROR(_xlfn.XLOOKUP(P:P,PROJETOS!A:A,PROJETOS!A:A),"INSERIR ID DE PROJETO")="INSERIR ID DE PROJETO","INSERIR ID DE PROJETO","PROJETO INSERIDO"))</f>
        <v>N/A</v>
      </c>
    </row>
    <row r="1978" spans="1:18" ht="20.100000000000001" customHeight="1" thickTop="1" thickBot="1" x14ac:dyDescent="0.3">
      <c r="A1978" s="109"/>
      <c r="B1978" s="84"/>
      <c r="C1978" s="84"/>
      <c r="D1978" s="115"/>
      <c r="E1978" s="132" cm="1">
        <f t="array" ref="E1978">_xlfn.XLOOKUP(D1978,Tabela2[[#All],[SAP Code]],Tabela2[[#All],[Supplier Name]])</f>
        <v>0</v>
      </c>
      <c r="F1978" s="85"/>
      <c r="G1978" s="120">
        <v>0</v>
      </c>
      <c r="H1978" s="86"/>
      <c r="I1978" s="86">
        <v>0</v>
      </c>
      <c r="J1978" s="87">
        <f t="shared" si="70"/>
        <v>0</v>
      </c>
      <c r="K1978" s="87">
        <f t="shared" si="71"/>
        <v>0</v>
      </c>
      <c r="L1978" s="85"/>
      <c r="M1978" s="85"/>
      <c r="N1978" s="85"/>
      <c r="O1978" s="109"/>
      <c r="P1978" s="88" t="str">
        <f>IF(D:D&gt;800000000,_xlfn.XLOOKUP(B:B,DROPLIST!G:G,DROPLIST!H:H)&amp;RIGHT(C1978,3)&amp;"-"&amp;RIGHT(D1978,5),_xlfn.XLOOKUP(B:B,DROPLIST!G:G,DROPLIST!H:H)&amp;RIGHT(C1978,3)&amp;"-"&amp;_xlfn.XLOOKUP(D:D,Tabela2[SAP Code],Tabela2[Coluna1]))</f>
        <v>-</v>
      </c>
      <c r="Q1978" s="88" t="e">
        <f>_xlfn.XLOOKUP(B:B,DROPLIST!G:G,DROPLIST!H:H) &amp; RIGHT(C1978,3) &amp; "-" &amp; RIGHT(D1978,5) &amp; "-" &amp; IFERROR(LEFT(#REF!, FIND(" ",#REF!)-1),#REF!) &amp; "-" &amp; _xlfn.XLOOKUP(L:L,DROPLIST!D:D,DROPLIST!E:E)</f>
        <v>#REF!</v>
      </c>
      <c r="R1978" s="88" t="str">
        <f>IF(N:N&lt;&gt;"APROVADO","N/A",IF(IFERROR(_xlfn.XLOOKUP(P:P,PROJETOS!A:A,PROJETOS!A:A),"INSERIR ID DE PROJETO")="INSERIR ID DE PROJETO","INSERIR ID DE PROJETO","PROJETO INSERIDO"))</f>
        <v>N/A</v>
      </c>
    </row>
    <row r="1979" spans="1:18" ht="20.100000000000001" customHeight="1" thickTop="1" thickBot="1" x14ac:dyDescent="0.3">
      <c r="A1979" s="109"/>
      <c r="B1979" s="84"/>
      <c r="C1979" s="84"/>
      <c r="D1979" s="115"/>
      <c r="E1979" s="132" cm="1">
        <f t="array" ref="E1979">_xlfn.XLOOKUP(D1979,Tabela2[[#All],[SAP Code]],Tabela2[[#All],[Supplier Name]])</f>
        <v>0</v>
      </c>
      <c r="F1979" s="85"/>
      <c r="G1979" s="120">
        <v>0</v>
      </c>
      <c r="H1979" s="86"/>
      <c r="I1979" s="86">
        <v>0</v>
      </c>
      <c r="J1979" s="87">
        <f t="shared" si="70"/>
        <v>0</v>
      </c>
      <c r="K1979" s="87">
        <f t="shared" si="71"/>
        <v>0</v>
      </c>
      <c r="L1979" s="85"/>
      <c r="M1979" s="85"/>
      <c r="N1979" s="85"/>
      <c r="O1979" s="109"/>
      <c r="P1979" s="88" t="str">
        <f>IF(D:D&gt;800000000,_xlfn.XLOOKUP(B:B,DROPLIST!G:G,DROPLIST!H:H)&amp;RIGHT(C1979,3)&amp;"-"&amp;RIGHT(D1979,5),_xlfn.XLOOKUP(B:B,DROPLIST!G:G,DROPLIST!H:H)&amp;RIGHT(C1979,3)&amp;"-"&amp;_xlfn.XLOOKUP(D:D,Tabela2[SAP Code],Tabela2[Coluna1]))</f>
        <v>-</v>
      </c>
      <c r="Q1979" s="88" t="e">
        <f>_xlfn.XLOOKUP(B:B,DROPLIST!G:G,DROPLIST!H:H) &amp; RIGHT(C1979,3) &amp; "-" &amp; RIGHT(D1979,5) &amp; "-" &amp; IFERROR(LEFT(#REF!, FIND(" ",#REF!)-1),#REF!) &amp; "-" &amp; _xlfn.XLOOKUP(L:L,DROPLIST!D:D,DROPLIST!E:E)</f>
        <v>#REF!</v>
      </c>
      <c r="R1979" s="88" t="str">
        <f>IF(N:N&lt;&gt;"APROVADO","N/A",IF(IFERROR(_xlfn.XLOOKUP(P:P,PROJETOS!A:A,PROJETOS!A:A),"INSERIR ID DE PROJETO")="INSERIR ID DE PROJETO","INSERIR ID DE PROJETO","PROJETO INSERIDO"))</f>
        <v>N/A</v>
      </c>
    </row>
    <row r="1980" spans="1:18" ht="20.100000000000001" customHeight="1" thickTop="1" thickBot="1" x14ac:dyDescent="0.3">
      <c r="A1980" s="109"/>
      <c r="B1980" s="84"/>
      <c r="C1980" s="84"/>
      <c r="D1980" s="115"/>
      <c r="E1980" s="132" cm="1">
        <f t="array" ref="E1980">_xlfn.XLOOKUP(D1980,Tabela2[[#All],[SAP Code]],Tabela2[[#All],[Supplier Name]])</f>
        <v>0</v>
      </c>
      <c r="F1980" s="85"/>
      <c r="G1980" s="120">
        <v>0</v>
      </c>
      <c r="H1980" s="86"/>
      <c r="I1980" s="86">
        <v>0</v>
      </c>
      <c r="J1980" s="87">
        <f t="shared" ref="J1980:J1992" si="72">H1980-I1980</f>
        <v>0</v>
      </c>
      <c r="K1980" s="87">
        <f t="shared" si="71"/>
        <v>0</v>
      </c>
      <c r="L1980" s="85"/>
      <c r="M1980" s="85"/>
      <c r="N1980" s="85"/>
      <c r="O1980" s="109"/>
      <c r="P1980" s="88" t="str">
        <f>IF(D:D&gt;800000000,_xlfn.XLOOKUP(B:B,DROPLIST!G:G,DROPLIST!H:H)&amp;RIGHT(C1980,3)&amp;"-"&amp;RIGHT(D1980,5),_xlfn.XLOOKUP(B:B,DROPLIST!G:G,DROPLIST!H:H)&amp;RIGHT(C1980,3)&amp;"-"&amp;_xlfn.XLOOKUP(D:D,Tabela2[SAP Code],Tabela2[Coluna1]))</f>
        <v>-</v>
      </c>
      <c r="Q1980" s="88" t="e">
        <f>_xlfn.XLOOKUP(B:B,DROPLIST!G:G,DROPLIST!H:H) &amp; RIGHT(C1980,3) &amp; "-" &amp; RIGHT(D1980,5) &amp; "-" &amp; IFERROR(LEFT(#REF!, FIND(" ",#REF!)-1),#REF!) &amp; "-" &amp; _xlfn.XLOOKUP(L:L,DROPLIST!D:D,DROPLIST!E:E)</f>
        <v>#REF!</v>
      </c>
      <c r="R1980" s="88" t="str">
        <f>IF(N:N&lt;&gt;"APROVADO","N/A",IF(IFERROR(_xlfn.XLOOKUP(P:P,PROJETOS!A:A,PROJETOS!A:A),"INSERIR ID DE PROJETO")="INSERIR ID DE PROJETO","INSERIR ID DE PROJETO","PROJETO INSERIDO"))</f>
        <v>N/A</v>
      </c>
    </row>
    <row r="1981" spans="1:18" ht="20.100000000000001" customHeight="1" thickTop="1" thickBot="1" x14ac:dyDescent="0.3">
      <c r="A1981" s="109"/>
      <c r="B1981" s="84"/>
      <c r="C1981" s="84"/>
      <c r="D1981" s="115"/>
      <c r="E1981" s="132" cm="1">
        <f t="array" ref="E1981">_xlfn.XLOOKUP(D1981,Tabela2[[#All],[SAP Code]],Tabela2[[#All],[Supplier Name]])</f>
        <v>0</v>
      </c>
      <c r="F1981" s="85"/>
      <c r="G1981" s="120">
        <v>0</v>
      </c>
      <c r="H1981" s="86"/>
      <c r="I1981" s="86">
        <v>0</v>
      </c>
      <c r="J1981" s="87">
        <f t="shared" si="72"/>
        <v>0</v>
      </c>
      <c r="K1981" s="87">
        <f t="shared" si="71"/>
        <v>0</v>
      </c>
      <c r="L1981" s="85"/>
      <c r="M1981" s="85"/>
      <c r="N1981" s="85"/>
      <c r="O1981" s="109"/>
      <c r="P1981" s="88" t="str">
        <f>IF(D:D&gt;800000000,_xlfn.XLOOKUP(B:B,DROPLIST!G:G,DROPLIST!H:H)&amp;RIGHT(C1981,3)&amp;"-"&amp;RIGHT(D1981,5),_xlfn.XLOOKUP(B:B,DROPLIST!G:G,DROPLIST!H:H)&amp;RIGHT(C1981,3)&amp;"-"&amp;_xlfn.XLOOKUP(D:D,Tabela2[SAP Code],Tabela2[Coluna1]))</f>
        <v>-</v>
      </c>
      <c r="Q1981" s="88" t="e">
        <f>_xlfn.XLOOKUP(B:B,DROPLIST!G:G,DROPLIST!H:H) &amp; RIGHT(C1981,3) &amp; "-" &amp; RIGHT(D1981,5) &amp; "-" &amp; IFERROR(LEFT(#REF!, FIND(" ",#REF!)-1),#REF!) &amp; "-" &amp; _xlfn.XLOOKUP(L:L,DROPLIST!D:D,DROPLIST!E:E)</f>
        <v>#REF!</v>
      </c>
      <c r="R1981" s="88" t="str">
        <f>IF(N:N&lt;&gt;"APROVADO","N/A",IF(IFERROR(_xlfn.XLOOKUP(P:P,PROJETOS!A:A,PROJETOS!A:A),"INSERIR ID DE PROJETO")="INSERIR ID DE PROJETO","INSERIR ID DE PROJETO","PROJETO INSERIDO"))</f>
        <v>N/A</v>
      </c>
    </row>
    <row r="1982" spans="1:18" ht="20.100000000000001" customHeight="1" thickTop="1" thickBot="1" x14ac:dyDescent="0.3">
      <c r="A1982" s="109"/>
      <c r="B1982" s="84"/>
      <c r="C1982" s="84"/>
      <c r="D1982" s="115"/>
      <c r="E1982" s="132" cm="1">
        <f t="array" ref="E1982">_xlfn.XLOOKUP(D1982,Tabela2[[#All],[SAP Code]],Tabela2[[#All],[Supplier Name]])</f>
        <v>0</v>
      </c>
      <c r="F1982" s="85"/>
      <c r="G1982" s="120">
        <v>0</v>
      </c>
      <c r="H1982" s="86"/>
      <c r="I1982" s="86">
        <v>0</v>
      </c>
      <c r="J1982" s="87">
        <f t="shared" si="72"/>
        <v>0</v>
      </c>
      <c r="K1982" s="87">
        <f t="shared" si="71"/>
        <v>0</v>
      </c>
      <c r="L1982" s="85"/>
      <c r="M1982" s="85"/>
      <c r="N1982" s="85"/>
      <c r="O1982" s="109"/>
      <c r="P1982" s="88" t="str">
        <f>IF(D:D&gt;800000000,_xlfn.XLOOKUP(B:B,DROPLIST!G:G,DROPLIST!H:H)&amp;RIGHT(C1982,3)&amp;"-"&amp;RIGHT(D1982,5),_xlfn.XLOOKUP(B:B,DROPLIST!G:G,DROPLIST!H:H)&amp;RIGHT(C1982,3)&amp;"-"&amp;_xlfn.XLOOKUP(D:D,Tabela2[SAP Code],Tabela2[Coluna1]))</f>
        <v>-</v>
      </c>
      <c r="Q1982" s="88" t="e">
        <f>_xlfn.XLOOKUP(B:B,DROPLIST!G:G,DROPLIST!H:H) &amp; RIGHT(C1982,3) &amp; "-" &amp; RIGHT(D1982,5) &amp; "-" &amp; IFERROR(LEFT(#REF!, FIND(" ",#REF!)-1),#REF!) &amp; "-" &amp; _xlfn.XLOOKUP(L:L,DROPLIST!D:D,DROPLIST!E:E)</f>
        <v>#REF!</v>
      </c>
      <c r="R1982" s="88" t="str">
        <f>IF(N:N&lt;&gt;"APROVADO","N/A",IF(IFERROR(_xlfn.XLOOKUP(P:P,PROJETOS!A:A,PROJETOS!A:A),"INSERIR ID DE PROJETO")="INSERIR ID DE PROJETO","INSERIR ID DE PROJETO","PROJETO INSERIDO"))</f>
        <v>N/A</v>
      </c>
    </row>
    <row r="1983" spans="1:18" ht="20.100000000000001" customHeight="1" thickTop="1" thickBot="1" x14ac:dyDescent="0.3">
      <c r="A1983" s="109"/>
      <c r="B1983" s="84"/>
      <c r="C1983" s="84"/>
      <c r="D1983" s="115"/>
      <c r="E1983" s="132" cm="1">
        <f t="array" ref="E1983">_xlfn.XLOOKUP(D1983,Tabela2[[#All],[SAP Code]],Tabela2[[#All],[Supplier Name]])</f>
        <v>0</v>
      </c>
      <c r="F1983" s="85"/>
      <c r="G1983" s="120">
        <v>0</v>
      </c>
      <c r="H1983" s="86"/>
      <c r="I1983" s="86">
        <v>0</v>
      </c>
      <c r="J1983" s="87">
        <f t="shared" si="72"/>
        <v>0</v>
      </c>
      <c r="K1983" s="87">
        <f t="shared" si="71"/>
        <v>0</v>
      </c>
      <c r="L1983" s="85"/>
      <c r="M1983" s="85"/>
      <c r="N1983" s="85"/>
      <c r="O1983" s="109"/>
      <c r="P1983" s="88" t="str">
        <f>IF(D:D&gt;800000000,_xlfn.XLOOKUP(B:B,DROPLIST!G:G,DROPLIST!H:H)&amp;RIGHT(C1983,3)&amp;"-"&amp;RIGHT(D1983,5),_xlfn.XLOOKUP(B:B,DROPLIST!G:G,DROPLIST!H:H)&amp;RIGHT(C1983,3)&amp;"-"&amp;_xlfn.XLOOKUP(D:D,Tabela2[SAP Code],Tabela2[Coluna1]))</f>
        <v>-</v>
      </c>
      <c r="Q1983" s="88" t="e">
        <f>_xlfn.XLOOKUP(B:B,DROPLIST!G:G,DROPLIST!H:H) &amp; RIGHT(C1983,3) &amp; "-" &amp; RIGHT(D1983,5) &amp; "-" &amp; IFERROR(LEFT(#REF!, FIND(" ",#REF!)-1),#REF!) &amp; "-" &amp; _xlfn.XLOOKUP(L:L,DROPLIST!D:D,DROPLIST!E:E)</f>
        <v>#REF!</v>
      </c>
      <c r="R1983" s="88" t="str">
        <f>IF(N:N&lt;&gt;"APROVADO","N/A",IF(IFERROR(_xlfn.XLOOKUP(P:P,PROJETOS!A:A,PROJETOS!A:A),"INSERIR ID DE PROJETO")="INSERIR ID DE PROJETO","INSERIR ID DE PROJETO","PROJETO INSERIDO"))</f>
        <v>N/A</v>
      </c>
    </row>
    <row r="1984" spans="1:18" ht="20.100000000000001" customHeight="1" thickTop="1" thickBot="1" x14ac:dyDescent="0.3">
      <c r="A1984" s="109"/>
      <c r="B1984" s="84"/>
      <c r="C1984" s="84"/>
      <c r="D1984" s="115"/>
      <c r="E1984" s="132" cm="1">
        <f t="array" ref="E1984">_xlfn.XLOOKUP(D1984,Tabela2[[#All],[SAP Code]],Tabela2[[#All],[Supplier Name]])</f>
        <v>0</v>
      </c>
      <c r="F1984" s="85"/>
      <c r="G1984" s="120">
        <v>0</v>
      </c>
      <c r="H1984" s="86"/>
      <c r="I1984" s="86">
        <v>0</v>
      </c>
      <c r="J1984" s="87">
        <f t="shared" si="72"/>
        <v>0</v>
      </c>
      <c r="K1984" s="87">
        <f t="shared" si="71"/>
        <v>0</v>
      </c>
      <c r="L1984" s="85"/>
      <c r="M1984" s="85"/>
      <c r="N1984" s="85"/>
      <c r="O1984" s="109"/>
      <c r="P1984" s="88" t="str">
        <f>IF(D:D&gt;800000000,_xlfn.XLOOKUP(B:B,DROPLIST!G:G,DROPLIST!H:H)&amp;RIGHT(C1984,3)&amp;"-"&amp;RIGHT(D1984,5),_xlfn.XLOOKUP(B:B,DROPLIST!G:G,DROPLIST!H:H)&amp;RIGHT(C1984,3)&amp;"-"&amp;_xlfn.XLOOKUP(D:D,Tabela2[SAP Code],Tabela2[Coluna1]))</f>
        <v>-</v>
      </c>
      <c r="Q1984" s="88" t="e">
        <f>_xlfn.XLOOKUP(B:B,DROPLIST!G:G,DROPLIST!H:H) &amp; RIGHT(C1984,3) &amp; "-" &amp; RIGHT(D1984,5) &amp; "-" &amp; IFERROR(LEFT(#REF!, FIND(" ",#REF!)-1),#REF!) &amp; "-" &amp; _xlfn.XLOOKUP(L:L,DROPLIST!D:D,DROPLIST!E:E)</f>
        <v>#REF!</v>
      </c>
      <c r="R1984" s="88" t="str">
        <f>IF(N:N&lt;&gt;"APROVADO","N/A",IF(IFERROR(_xlfn.XLOOKUP(P:P,PROJETOS!A:A,PROJETOS!A:A),"INSERIR ID DE PROJETO")="INSERIR ID DE PROJETO","INSERIR ID DE PROJETO","PROJETO INSERIDO"))</f>
        <v>N/A</v>
      </c>
    </row>
    <row r="1985" spans="1:18" ht="20.100000000000001" customHeight="1" thickTop="1" thickBot="1" x14ac:dyDescent="0.3">
      <c r="A1985" s="109"/>
      <c r="B1985" s="84"/>
      <c r="C1985" s="84"/>
      <c r="D1985" s="115"/>
      <c r="E1985" s="132" cm="1">
        <f t="array" ref="E1985">_xlfn.XLOOKUP(D1985,Tabela2[[#All],[SAP Code]],Tabela2[[#All],[Supplier Name]])</f>
        <v>0</v>
      </c>
      <c r="F1985" s="85"/>
      <c r="G1985" s="120">
        <v>0</v>
      </c>
      <c r="H1985" s="86"/>
      <c r="I1985" s="86">
        <v>0</v>
      </c>
      <c r="J1985" s="87">
        <f t="shared" si="72"/>
        <v>0</v>
      </c>
      <c r="K1985" s="87">
        <f t="shared" si="71"/>
        <v>0</v>
      </c>
      <c r="L1985" s="85"/>
      <c r="M1985" s="85"/>
      <c r="N1985" s="85"/>
      <c r="O1985" s="109"/>
      <c r="P1985" s="88" t="str">
        <f>IF(D:D&gt;800000000,_xlfn.XLOOKUP(B:B,DROPLIST!G:G,DROPLIST!H:H)&amp;RIGHT(C1985,3)&amp;"-"&amp;RIGHT(D1985,5),_xlfn.XLOOKUP(B:B,DROPLIST!G:G,DROPLIST!H:H)&amp;RIGHT(C1985,3)&amp;"-"&amp;_xlfn.XLOOKUP(D:D,Tabela2[SAP Code],Tabela2[Coluna1]))</f>
        <v>-</v>
      </c>
      <c r="Q1985" s="88" t="e">
        <f>_xlfn.XLOOKUP(B:B,DROPLIST!G:G,DROPLIST!H:H) &amp; RIGHT(C1985,3) &amp; "-" &amp; RIGHT(D1985,5) &amp; "-" &amp; IFERROR(LEFT(#REF!, FIND(" ",#REF!)-1),#REF!) &amp; "-" &amp; _xlfn.XLOOKUP(L:L,DROPLIST!D:D,DROPLIST!E:E)</f>
        <v>#REF!</v>
      </c>
      <c r="R1985" s="88" t="str">
        <f>IF(N:N&lt;&gt;"APROVADO","N/A",IF(IFERROR(_xlfn.XLOOKUP(P:P,PROJETOS!A:A,PROJETOS!A:A),"INSERIR ID DE PROJETO")="INSERIR ID DE PROJETO","INSERIR ID DE PROJETO","PROJETO INSERIDO"))</f>
        <v>N/A</v>
      </c>
    </row>
    <row r="1986" spans="1:18" ht="20.100000000000001" customHeight="1" thickTop="1" thickBot="1" x14ac:dyDescent="0.3">
      <c r="A1986" s="109"/>
      <c r="B1986" s="84"/>
      <c r="C1986" s="84"/>
      <c r="D1986" s="115"/>
      <c r="E1986" s="132" cm="1">
        <f t="array" ref="E1986">_xlfn.XLOOKUP(D1986,Tabela2[[#All],[SAP Code]],Tabela2[[#All],[Supplier Name]])</f>
        <v>0</v>
      </c>
      <c r="F1986" s="85"/>
      <c r="G1986" s="120">
        <v>0</v>
      </c>
      <c r="H1986" s="86"/>
      <c r="I1986" s="86">
        <v>0</v>
      </c>
      <c r="J1986" s="87">
        <f t="shared" si="72"/>
        <v>0</v>
      </c>
      <c r="K1986" s="87">
        <f t="shared" si="71"/>
        <v>0</v>
      </c>
      <c r="L1986" s="85"/>
      <c r="M1986" s="85"/>
      <c r="N1986" s="85"/>
      <c r="O1986" s="109"/>
      <c r="P1986" s="88" t="str">
        <f>IF(D:D&gt;800000000,_xlfn.XLOOKUP(B:B,DROPLIST!G:G,DROPLIST!H:H)&amp;RIGHT(C1986,3)&amp;"-"&amp;RIGHT(D1986,5),_xlfn.XLOOKUP(B:B,DROPLIST!G:G,DROPLIST!H:H)&amp;RIGHT(C1986,3)&amp;"-"&amp;_xlfn.XLOOKUP(D:D,Tabela2[SAP Code],Tabela2[Coluna1]))</f>
        <v>-</v>
      </c>
      <c r="Q1986" s="88" t="e">
        <f>_xlfn.XLOOKUP(B:B,DROPLIST!G:G,DROPLIST!H:H) &amp; RIGHT(C1986,3) &amp; "-" &amp; RIGHT(D1986,5) &amp; "-" &amp; IFERROR(LEFT(#REF!, FIND(" ",#REF!)-1),#REF!) &amp; "-" &amp; _xlfn.XLOOKUP(L:L,DROPLIST!D:D,DROPLIST!E:E)</f>
        <v>#REF!</v>
      </c>
      <c r="R1986" s="88" t="str">
        <f>IF(N:N&lt;&gt;"APROVADO","N/A",IF(IFERROR(_xlfn.XLOOKUP(P:P,PROJETOS!A:A,PROJETOS!A:A),"INSERIR ID DE PROJETO")="INSERIR ID DE PROJETO","INSERIR ID DE PROJETO","PROJETO INSERIDO"))</f>
        <v>N/A</v>
      </c>
    </row>
    <row r="1987" spans="1:18" ht="20.100000000000001" customHeight="1" thickTop="1" thickBot="1" x14ac:dyDescent="0.3">
      <c r="A1987" s="109"/>
      <c r="B1987" s="84"/>
      <c r="C1987" s="84"/>
      <c r="D1987" s="115"/>
      <c r="E1987" s="132" cm="1">
        <f t="array" ref="E1987">_xlfn.XLOOKUP(D1987,Tabela2[[#All],[SAP Code]],Tabela2[[#All],[Supplier Name]])</f>
        <v>0</v>
      </c>
      <c r="F1987" s="85"/>
      <c r="G1987" s="120">
        <v>0</v>
      </c>
      <c r="H1987" s="86"/>
      <c r="I1987" s="86">
        <v>0</v>
      </c>
      <c r="J1987" s="87">
        <f t="shared" si="72"/>
        <v>0</v>
      </c>
      <c r="K1987" s="87">
        <f t="shared" si="71"/>
        <v>0</v>
      </c>
      <c r="L1987" s="85"/>
      <c r="M1987" s="85"/>
      <c r="N1987" s="85"/>
      <c r="O1987" s="109"/>
      <c r="P1987" s="88" t="str">
        <f>IF(D:D&gt;800000000,_xlfn.XLOOKUP(B:B,DROPLIST!G:G,DROPLIST!H:H)&amp;RIGHT(C1987,3)&amp;"-"&amp;RIGHT(D1987,5),_xlfn.XLOOKUP(B:B,DROPLIST!G:G,DROPLIST!H:H)&amp;RIGHT(C1987,3)&amp;"-"&amp;_xlfn.XLOOKUP(D:D,Tabela2[SAP Code],Tabela2[Coluna1]))</f>
        <v>-</v>
      </c>
      <c r="Q1987" s="88" t="e">
        <f>_xlfn.XLOOKUP(B:B,DROPLIST!G:G,DROPLIST!H:H) &amp; RIGHT(C1987,3) &amp; "-" &amp; RIGHT(D1987,5) &amp; "-" &amp; IFERROR(LEFT(#REF!, FIND(" ",#REF!)-1),#REF!) &amp; "-" &amp; _xlfn.XLOOKUP(L:L,DROPLIST!D:D,DROPLIST!E:E)</f>
        <v>#REF!</v>
      </c>
      <c r="R1987" s="88" t="str">
        <f>IF(N:N&lt;&gt;"APROVADO","N/A",IF(IFERROR(_xlfn.XLOOKUP(P:P,PROJETOS!A:A,PROJETOS!A:A),"INSERIR ID DE PROJETO")="INSERIR ID DE PROJETO","INSERIR ID DE PROJETO","PROJETO INSERIDO"))</f>
        <v>N/A</v>
      </c>
    </row>
    <row r="1988" spans="1:18" ht="20.100000000000001" customHeight="1" thickTop="1" thickBot="1" x14ac:dyDescent="0.3">
      <c r="A1988" s="109"/>
      <c r="B1988" s="84"/>
      <c r="C1988" s="84"/>
      <c r="D1988" s="115"/>
      <c r="E1988" s="132" cm="1">
        <f t="array" ref="E1988">_xlfn.XLOOKUP(D1988,Tabela2[[#All],[SAP Code]],Tabela2[[#All],[Supplier Name]])</f>
        <v>0</v>
      </c>
      <c r="F1988" s="85"/>
      <c r="G1988" s="120">
        <v>0</v>
      </c>
      <c r="H1988" s="86"/>
      <c r="I1988" s="86">
        <v>0</v>
      </c>
      <c r="J1988" s="87">
        <f t="shared" si="72"/>
        <v>0</v>
      </c>
      <c r="K1988" s="87">
        <f t="shared" si="71"/>
        <v>0</v>
      </c>
      <c r="L1988" s="85"/>
      <c r="M1988" s="85"/>
      <c r="N1988" s="85"/>
      <c r="O1988" s="109"/>
      <c r="P1988" s="88" t="str">
        <f>IF(D:D&gt;800000000,_xlfn.XLOOKUP(B:B,DROPLIST!G:G,DROPLIST!H:H)&amp;RIGHT(C1988,3)&amp;"-"&amp;RIGHT(D1988,5),_xlfn.XLOOKUP(B:B,DROPLIST!G:G,DROPLIST!H:H)&amp;RIGHT(C1988,3)&amp;"-"&amp;_xlfn.XLOOKUP(D:D,Tabela2[SAP Code],Tabela2[Coluna1]))</f>
        <v>-</v>
      </c>
      <c r="Q1988" s="88" t="e">
        <f>_xlfn.XLOOKUP(B:B,DROPLIST!G:G,DROPLIST!H:H) &amp; RIGHT(C1988,3) &amp; "-" &amp; RIGHT(D1988,5) &amp; "-" &amp; IFERROR(LEFT(#REF!, FIND(" ",#REF!)-1),#REF!) &amp; "-" &amp; _xlfn.XLOOKUP(L:L,DROPLIST!D:D,DROPLIST!E:E)</f>
        <v>#REF!</v>
      </c>
      <c r="R1988" s="88" t="str">
        <f>IF(N:N&lt;&gt;"APROVADO","N/A",IF(IFERROR(_xlfn.XLOOKUP(P:P,PROJETOS!A:A,PROJETOS!A:A),"INSERIR ID DE PROJETO")="INSERIR ID DE PROJETO","INSERIR ID DE PROJETO","PROJETO INSERIDO"))</f>
        <v>N/A</v>
      </c>
    </row>
    <row r="1989" spans="1:18" ht="20.100000000000001" customHeight="1" thickTop="1" thickBot="1" x14ac:dyDescent="0.3">
      <c r="A1989" s="109"/>
      <c r="B1989" s="84"/>
      <c r="C1989" s="84"/>
      <c r="D1989" s="115"/>
      <c r="E1989" s="132" cm="1">
        <f t="array" ref="E1989">_xlfn.XLOOKUP(D1989,Tabela2[[#All],[SAP Code]],Tabela2[[#All],[Supplier Name]])</f>
        <v>0</v>
      </c>
      <c r="F1989" s="85"/>
      <c r="G1989" s="120">
        <v>0</v>
      </c>
      <c r="H1989" s="86"/>
      <c r="I1989" s="86">
        <v>0</v>
      </c>
      <c r="J1989" s="87">
        <f t="shared" si="72"/>
        <v>0</v>
      </c>
      <c r="K1989" s="87">
        <f t="shared" si="71"/>
        <v>0</v>
      </c>
      <c r="L1989" s="85"/>
      <c r="M1989" s="85"/>
      <c r="N1989" s="85"/>
      <c r="O1989" s="109"/>
      <c r="P1989" s="88" t="str">
        <f>IF(D:D&gt;800000000,_xlfn.XLOOKUP(B:B,DROPLIST!G:G,DROPLIST!H:H)&amp;RIGHT(C1989,3)&amp;"-"&amp;RIGHT(D1989,5),_xlfn.XLOOKUP(B:B,DROPLIST!G:G,DROPLIST!H:H)&amp;RIGHT(C1989,3)&amp;"-"&amp;_xlfn.XLOOKUP(D:D,Tabela2[SAP Code],Tabela2[Coluna1]))</f>
        <v>-</v>
      </c>
      <c r="Q1989" s="88" t="e">
        <f>_xlfn.XLOOKUP(B:B,DROPLIST!G:G,DROPLIST!H:H) &amp; RIGHT(C1989,3) &amp; "-" &amp; RIGHT(D1989,5) &amp; "-" &amp; IFERROR(LEFT(#REF!, FIND(" ",#REF!)-1),#REF!) &amp; "-" &amp; _xlfn.XLOOKUP(L:L,DROPLIST!D:D,DROPLIST!E:E)</f>
        <v>#REF!</v>
      </c>
      <c r="R1989" s="88" t="str">
        <f>IF(N:N&lt;&gt;"APROVADO","N/A",IF(IFERROR(_xlfn.XLOOKUP(P:P,PROJETOS!A:A,PROJETOS!A:A),"INSERIR ID DE PROJETO")="INSERIR ID DE PROJETO","INSERIR ID DE PROJETO","PROJETO INSERIDO"))</f>
        <v>N/A</v>
      </c>
    </row>
    <row r="1990" spans="1:18" ht="20.100000000000001" customHeight="1" thickTop="1" thickBot="1" x14ac:dyDescent="0.3">
      <c r="A1990" s="109"/>
      <c r="B1990" s="84"/>
      <c r="C1990" s="84"/>
      <c r="D1990" s="115"/>
      <c r="E1990" s="132" cm="1">
        <f t="array" ref="E1990">_xlfn.XLOOKUP(D1990,Tabela2[[#All],[SAP Code]],Tabela2[[#All],[Supplier Name]])</f>
        <v>0</v>
      </c>
      <c r="F1990" s="85"/>
      <c r="G1990" s="120">
        <v>0</v>
      </c>
      <c r="H1990" s="86"/>
      <c r="I1990" s="86">
        <v>0</v>
      </c>
      <c r="J1990" s="87">
        <f t="shared" si="72"/>
        <v>0</v>
      </c>
      <c r="K1990" s="87">
        <f t="shared" si="71"/>
        <v>0</v>
      </c>
      <c r="L1990" s="85"/>
      <c r="M1990" s="85"/>
      <c r="N1990" s="85"/>
      <c r="O1990" s="109"/>
      <c r="P1990" s="88" t="str">
        <f>IF(D:D&gt;800000000,_xlfn.XLOOKUP(B:B,DROPLIST!G:G,DROPLIST!H:H)&amp;RIGHT(C1990,3)&amp;"-"&amp;RIGHT(D1990,5),_xlfn.XLOOKUP(B:B,DROPLIST!G:G,DROPLIST!H:H)&amp;RIGHT(C1990,3)&amp;"-"&amp;_xlfn.XLOOKUP(D:D,Tabela2[SAP Code],Tabela2[Coluna1]))</f>
        <v>-</v>
      </c>
      <c r="Q1990" s="88" t="e">
        <f>_xlfn.XLOOKUP(B:B,DROPLIST!G:G,DROPLIST!H:H) &amp; RIGHT(C1990,3) &amp; "-" &amp; RIGHT(D1990,5) &amp; "-" &amp; IFERROR(LEFT(#REF!, FIND(" ",#REF!)-1),#REF!) &amp; "-" &amp; _xlfn.XLOOKUP(L:L,DROPLIST!D:D,DROPLIST!E:E)</f>
        <v>#REF!</v>
      </c>
      <c r="R1990" s="88" t="str">
        <f>IF(N:N&lt;&gt;"APROVADO","N/A",IF(IFERROR(_xlfn.XLOOKUP(P:P,PROJETOS!A:A,PROJETOS!A:A),"INSERIR ID DE PROJETO")="INSERIR ID DE PROJETO","INSERIR ID DE PROJETO","PROJETO INSERIDO"))</f>
        <v>N/A</v>
      </c>
    </row>
    <row r="1991" spans="1:18" ht="20.100000000000001" customHeight="1" thickTop="1" thickBot="1" x14ac:dyDescent="0.3">
      <c r="A1991" s="109"/>
      <c r="B1991" s="84"/>
      <c r="C1991" s="84"/>
      <c r="D1991" s="115"/>
      <c r="E1991" s="132" cm="1">
        <f t="array" ref="E1991">_xlfn.XLOOKUP(D1991,Tabela2[[#All],[SAP Code]],Tabela2[[#All],[Supplier Name]])</f>
        <v>0</v>
      </c>
      <c r="F1991" s="85"/>
      <c r="G1991" s="120">
        <v>0</v>
      </c>
      <c r="H1991" s="86"/>
      <c r="I1991" s="86">
        <v>0</v>
      </c>
      <c r="J1991" s="87">
        <f t="shared" si="72"/>
        <v>0</v>
      </c>
      <c r="K1991" s="87">
        <f t="shared" si="71"/>
        <v>0</v>
      </c>
      <c r="L1991" s="85"/>
      <c r="M1991" s="85"/>
      <c r="N1991" s="85"/>
      <c r="O1991" s="109"/>
      <c r="P1991" s="88" t="str">
        <f>IF(D:D&gt;800000000,_xlfn.XLOOKUP(B:B,DROPLIST!G:G,DROPLIST!H:H)&amp;RIGHT(C1991,3)&amp;"-"&amp;RIGHT(D1991,5),_xlfn.XLOOKUP(B:B,DROPLIST!G:G,DROPLIST!H:H)&amp;RIGHT(C1991,3)&amp;"-"&amp;_xlfn.XLOOKUP(D:D,Tabela2[SAP Code],Tabela2[Coluna1]))</f>
        <v>-</v>
      </c>
      <c r="Q1991" s="88" t="e">
        <f>_xlfn.XLOOKUP(B:B,DROPLIST!G:G,DROPLIST!H:H) &amp; RIGHT(C1991,3) &amp; "-" &amp; RIGHT(D1991,5) &amp; "-" &amp; IFERROR(LEFT(#REF!, FIND(" ",#REF!)-1),#REF!) &amp; "-" &amp; _xlfn.XLOOKUP(L:L,DROPLIST!D:D,DROPLIST!E:E)</f>
        <v>#REF!</v>
      </c>
      <c r="R1991" s="88" t="str">
        <f>IF(N:N&lt;&gt;"APROVADO","N/A",IF(IFERROR(_xlfn.XLOOKUP(P:P,PROJETOS!A:A,PROJETOS!A:A),"INSERIR ID DE PROJETO")="INSERIR ID DE PROJETO","INSERIR ID DE PROJETO","PROJETO INSERIDO"))</f>
        <v>N/A</v>
      </c>
    </row>
    <row r="1992" spans="1:18" ht="20.100000000000001" customHeight="1" thickTop="1" thickBot="1" x14ac:dyDescent="0.3">
      <c r="A1992" s="109"/>
      <c r="B1992" s="84"/>
      <c r="C1992" s="84"/>
      <c r="D1992" s="115"/>
      <c r="E1992" s="132" cm="1">
        <f t="array" ref="E1992">_xlfn.XLOOKUP(D1992,Tabela2[[#All],[SAP Code]],Tabela2[[#All],[Supplier Name]])</f>
        <v>0</v>
      </c>
      <c r="F1992" s="85"/>
      <c r="G1992" s="120">
        <v>0</v>
      </c>
      <c r="H1992" s="86"/>
      <c r="I1992" s="86">
        <v>0</v>
      </c>
      <c r="J1992" s="87">
        <f t="shared" si="72"/>
        <v>0</v>
      </c>
      <c r="K1992" s="87">
        <f t="shared" si="71"/>
        <v>0</v>
      </c>
      <c r="L1992" s="85"/>
      <c r="M1992" s="85"/>
      <c r="N1992" s="85"/>
      <c r="O1992" s="109"/>
      <c r="P1992" s="88" t="str">
        <f>IF(D:D&gt;800000000,_xlfn.XLOOKUP(B:B,DROPLIST!G:G,DROPLIST!H:H)&amp;RIGHT(C1992,3)&amp;"-"&amp;RIGHT(D1992,5),_xlfn.XLOOKUP(B:B,DROPLIST!G:G,DROPLIST!H:H)&amp;RIGHT(C1992,3)&amp;"-"&amp;_xlfn.XLOOKUP(D:D,Tabela2[SAP Code],Tabela2[Coluna1]))</f>
        <v>-</v>
      </c>
      <c r="Q1992" s="88" t="e">
        <f>_xlfn.XLOOKUP(B:B,DROPLIST!G:G,DROPLIST!H:H) &amp; RIGHT(C1992,3) &amp; "-" &amp; RIGHT(D1992,5) &amp; "-" &amp; IFERROR(LEFT(#REF!, FIND(" ",#REF!)-1),#REF!) &amp; "-" &amp; _xlfn.XLOOKUP(L:L,DROPLIST!D:D,DROPLIST!E:E)</f>
        <v>#REF!</v>
      </c>
      <c r="R1992" s="88" t="str">
        <f>IF(N:N&lt;&gt;"APROVADO","N/A",IF(IFERROR(_xlfn.XLOOKUP(P:P,PROJETOS!A:A,PROJETOS!A:A),"INSERIR ID DE PROJETO")="INSERIR ID DE PROJETO","INSERIR ID DE PROJETO","PROJETO INSERIDO"))</f>
        <v>N/A</v>
      </c>
    </row>
    <row r="1993" spans="1:18" ht="15" thickTop="1" thickBot="1" x14ac:dyDescent="0.3">
      <c r="A1993" s="109"/>
      <c r="B1993" s="84"/>
      <c r="C1993" s="84"/>
      <c r="D1993" s="115"/>
      <c r="E1993" s="132" cm="1">
        <f t="array" ref="E1993">_xlfn.XLOOKUP(D1993,Tabela2[[#All],[SAP Code]],Tabela2[[#All],[Supplier Name]])</f>
        <v>0</v>
      </c>
      <c r="F1993" s="85"/>
      <c r="G1993" s="120">
        <v>0</v>
      </c>
      <c r="H1993" s="120"/>
      <c r="I1993" s="86">
        <v>0</v>
      </c>
      <c r="J1993" s="87">
        <f>H1993-I1993</f>
        <v>0</v>
      </c>
      <c r="K1993" s="87">
        <f>IF(I1993=0,H1993,J1993)</f>
        <v>0</v>
      </c>
      <c r="L1993" s="85"/>
      <c r="M1993" s="85"/>
      <c r="N1993" s="85"/>
      <c r="O1993" s="109"/>
      <c r="P1993" s="88" t="str">
        <f>IF(D:D&gt;800000000,_xlfn.XLOOKUP(B:B,DROPLIST!G:G,DROPLIST!H:H)&amp;RIGHT(C1993,3)&amp;"-"&amp;RIGHT(D1993,5),_xlfn.XLOOKUP(B:B,DROPLIST!G:G,DROPLIST!H:H)&amp;RIGHT(C1993,3)&amp;"-"&amp;_xlfn.XLOOKUP(D:D,Tabela2[SAP Code],Tabela2[Coluna1]))</f>
        <v>-</v>
      </c>
      <c r="R1993" s="88" t="str">
        <f>IF(N:N&lt;&gt;"APROVADO","N/A",IF(IFERROR(_xlfn.XLOOKUP(P:P,PROJETOS!A:A,PROJETOS!A:A),"INSERIR ID DE PROJETO")="INSERIR ID DE PROJETO","INSERIR ID DE PROJETO","PROJETO INSERIDO"))</f>
        <v>N/A</v>
      </c>
    </row>
    <row r="1994" spans="1:18" ht="12.6" thickTop="1" x14ac:dyDescent="0.25"/>
  </sheetData>
  <autoFilter ref="A4:R1993" xr:uid="{01442FE1-57F9-4003-B73E-6A2A7AED829E}"/>
  <conditionalFormatting sqref="A5:D332 F5:I332 E6:E332 A333:I1993">
    <cfRule type="containsBlanks" dxfId="39" priority="10">
      <formula>LEN(TRIM(A5))=0</formula>
    </cfRule>
  </conditionalFormatting>
  <conditionalFormatting sqref="L535">
    <cfRule type="containsBlanks" dxfId="38" priority="2">
      <formula>LEN(TRIM(L535))=0</formula>
    </cfRule>
  </conditionalFormatting>
  <conditionalFormatting sqref="L316:M316 L317:N317">
    <cfRule type="cellIs" dxfId="37" priority="3" stopIfTrue="1" operator="equal">
      <formula>$A$1</formula>
    </cfRule>
  </conditionalFormatting>
  <conditionalFormatting sqref="L5:O1993">
    <cfRule type="containsBlanks" dxfId="36" priority="1">
      <formula>LEN(TRIM(L5))=0</formula>
    </cfRule>
  </conditionalFormatting>
  <dataValidations count="1">
    <dataValidation type="date" allowBlank="1" showInputMessage="1" showErrorMessage="1" sqref="A5:A1993" xr:uid="{5DFACD57-F5EB-4D23-921D-F5F2A97FB9D6}">
      <formula1>43831</formula1>
      <formula2>47848</formula2>
    </dataValidation>
  </dataValidations>
  <pageMargins left="0.511811024" right="0.511811024" top="0.78740157499999996" bottom="0.78740157499999996" header="0.31496062000000002" footer="0.31496062000000002"/>
  <pageSetup paperSize="9" scale="38" fitToHeight="0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DE2628E-6B28-4361-B3D2-EFFED4E81B56}">
          <x14:formula1>
            <xm:f>DROPLIST!$D$2:$D$14</xm:f>
          </x14:formula1>
          <xm:sqref>L1994:L1048576</xm:sqref>
        </x14:dataValidation>
        <x14:dataValidation type="list" allowBlank="1" showInputMessage="1" showErrorMessage="1" xr:uid="{23F4269F-36BB-4930-8C45-65E9BE5D45C5}">
          <x14:formula1>
            <xm:f>DROPLIST!$I$2:$I$13</xm:f>
          </x14:formula1>
          <xm:sqref>M5:M315 M318:M1993</xm:sqref>
        </x14:dataValidation>
        <x14:dataValidation type="list" allowBlank="1" showInputMessage="1" showErrorMessage="1" xr:uid="{37A03ABE-DABB-46A7-9289-BC58252D9F27}">
          <x14:formula1>
            <xm:f>DROPLIST!$J$2:$J$7</xm:f>
          </x14:formula1>
          <xm:sqref>N5:N316 N318:N1993</xm:sqref>
        </x14:dataValidation>
        <x14:dataValidation type="list" allowBlank="1" showInputMessage="1" showErrorMessage="1" xr:uid="{6670E0AF-E863-4D21-A4A5-A30E1793C5B3}">
          <x14:formula1>
            <xm:f>DROPLIST!$G$2:$G$6</xm:f>
          </x14:formula1>
          <xm:sqref>B5:B1993</xm:sqref>
        </x14:dataValidation>
        <x14:dataValidation type="list" allowBlank="1" showInputMessage="1" showErrorMessage="1" xr:uid="{AC7446B5-9C8C-46FB-8CE2-1693ECC1ADD7}">
          <x14:formula1>
            <xm:f>DROPLIST!$D$2:$D$16</xm:f>
          </x14:formula1>
          <xm:sqref>L5:L1993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23F2-6E4C-4641-819A-98D5362B9649}">
  <dimension ref="A1:AH283"/>
  <sheetViews>
    <sheetView showGridLines="0" zoomScale="85" zoomScaleNormal="85" workbookViewId="0">
      <pane ySplit="5" topLeftCell="A6" activePane="bottomLeft" state="frozen"/>
      <selection activeCell="M5" sqref="M5"/>
      <selection pane="bottomLeft" activeCell="I5" sqref="I5"/>
    </sheetView>
  </sheetViews>
  <sheetFormatPr defaultColWidth="9.21875" defaultRowHeight="12" outlineLevelCol="1" x14ac:dyDescent="0.25"/>
  <cols>
    <col min="1" max="2" width="14.5546875" style="2" customWidth="1"/>
    <col min="3" max="3" width="24.21875" style="2" hidden="1" customWidth="1" outlineLevel="1"/>
    <col min="4" max="4" width="17" style="2" hidden="1" customWidth="1" outlineLevel="1"/>
    <col min="5" max="5" width="15.5546875" style="2" hidden="1" customWidth="1" outlineLevel="1"/>
    <col min="6" max="6" width="12.5546875" style="2" hidden="1" customWidth="1" outlineLevel="1"/>
    <col min="7" max="7" width="39.5546875" style="9" hidden="1" customWidth="1" outlineLevel="1"/>
    <col min="8" max="8" width="38" style="9" hidden="1" customWidth="1" outlineLevel="1"/>
    <col min="9" max="9" width="13.21875" style="2" customWidth="1" collapsed="1"/>
    <col min="10" max="10" width="38.77734375" style="2" customWidth="1"/>
    <col min="11" max="11" width="16.44140625" style="5" customWidth="1" collapsed="1"/>
    <col min="12" max="13" width="15.21875" style="2" customWidth="1" outlineLevel="1"/>
    <col min="14" max="14" width="15.44140625" style="2" customWidth="1" outlineLevel="1"/>
    <col min="15" max="19" width="15" style="2" customWidth="1" outlineLevel="1"/>
    <col min="20" max="20" width="16.21875" style="2" customWidth="1"/>
    <col min="21" max="22" width="15" style="2" customWidth="1" outlineLevel="1"/>
    <col min="23" max="23" width="16.44140625" style="2" customWidth="1" outlineLevel="1"/>
    <col min="24" max="24" width="16.77734375" style="2" customWidth="1" outlineLevel="1"/>
    <col min="25" max="26" width="14" style="2" customWidth="1" outlineLevel="1"/>
    <col min="27" max="27" width="13.21875" style="2" customWidth="1" outlineLevel="1"/>
    <col min="28" max="28" width="11.5546875" style="2" customWidth="1" outlineLevel="1"/>
    <col min="29" max="29" width="12.21875" style="2" customWidth="1" outlineLevel="1"/>
    <col min="30" max="30" width="13.44140625" style="2" customWidth="1" outlineLevel="1"/>
    <col min="31" max="31" width="14.77734375" style="2" customWidth="1" outlineLevel="1"/>
    <col min="32" max="32" width="15.21875" style="2" bestFit="1" customWidth="1"/>
    <col min="33" max="33" width="17" style="2" customWidth="1"/>
    <col min="34" max="34" width="41.21875" style="2" bestFit="1" customWidth="1"/>
    <col min="35" max="16384" width="9.21875" style="4"/>
  </cols>
  <sheetData>
    <row r="1" spans="1:34" s="8" customFormat="1" ht="30" customHeight="1" x14ac:dyDescent="0.3">
      <c r="A1" s="7"/>
      <c r="B1" s="7"/>
      <c r="C1" s="7"/>
      <c r="D1" s="143" t="s">
        <v>76</v>
      </c>
      <c r="E1" s="143"/>
      <c r="F1" s="143"/>
      <c r="G1" s="143"/>
      <c r="H1" s="143"/>
      <c r="I1" s="170"/>
      <c r="J1" s="170"/>
      <c r="K1" s="34"/>
      <c r="L1" s="35"/>
      <c r="M1" s="35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35"/>
      <c r="AG1" s="107"/>
      <c r="AH1" s="107"/>
    </row>
    <row r="2" spans="1:34" s="8" customFormat="1" ht="23.25" customHeight="1" x14ac:dyDescent="0.3">
      <c r="A2" s="7"/>
      <c r="B2" s="7"/>
      <c r="C2" s="7"/>
      <c r="D2" s="108"/>
      <c r="E2" s="108"/>
      <c r="F2" s="108"/>
      <c r="G2" s="108"/>
      <c r="H2" s="108"/>
      <c r="I2" s="33"/>
      <c r="J2" s="33"/>
      <c r="K2" s="34"/>
      <c r="L2" s="35"/>
      <c r="M2" s="35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35"/>
      <c r="AG2" s="107"/>
      <c r="AH2" s="107"/>
    </row>
    <row r="3" spans="1:34" s="8" customFormat="1" ht="22.5" customHeight="1" x14ac:dyDescent="0.3">
      <c r="A3" s="7"/>
      <c r="B3" s="7"/>
      <c r="C3" s="7"/>
      <c r="D3" s="108"/>
      <c r="E3" s="108"/>
      <c r="F3" s="108"/>
      <c r="G3" s="108"/>
      <c r="H3" s="108"/>
      <c r="I3" s="33"/>
      <c r="J3" s="33"/>
      <c r="K3" s="34"/>
      <c r="L3" s="35"/>
      <c r="M3" s="35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35"/>
      <c r="AG3" s="107"/>
      <c r="AH3" s="107"/>
    </row>
    <row r="4" spans="1:34" s="8" customFormat="1" ht="16.95" customHeight="1" x14ac:dyDescent="0.3">
      <c r="A4" s="7"/>
      <c r="B4" s="7"/>
      <c r="C4" s="7"/>
      <c r="D4" s="78"/>
      <c r="E4" s="78"/>
      <c r="F4" s="78"/>
      <c r="G4" s="78"/>
      <c r="H4" s="78"/>
      <c r="I4" s="33"/>
      <c r="J4" s="33"/>
      <c r="K4" s="34"/>
      <c r="L4" s="164" t="s">
        <v>77</v>
      </c>
      <c r="M4" s="165"/>
      <c r="N4" s="164"/>
      <c r="O4" s="164"/>
      <c r="P4" s="164"/>
      <c r="Q4" s="164"/>
      <c r="R4" s="164"/>
      <c r="S4" s="164"/>
      <c r="T4" s="164"/>
      <c r="U4" s="166" t="s">
        <v>1839</v>
      </c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11"/>
      <c r="AG4" s="111"/>
      <c r="AH4" s="167"/>
    </row>
    <row r="5" spans="1:34" s="1" customFormat="1" ht="33.75" customHeight="1" thickBot="1" x14ac:dyDescent="0.35">
      <c r="A5" s="91" t="s">
        <v>78</v>
      </c>
      <c r="B5" s="91" t="s">
        <v>79</v>
      </c>
      <c r="C5" s="91" t="s">
        <v>80</v>
      </c>
      <c r="D5" s="91" t="s">
        <v>81</v>
      </c>
      <c r="E5" s="91" t="s">
        <v>82</v>
      </c>
      <c r="F5" s="91" t="s">
        <v>83</v>
      </c>
      <c r="G5" s="91" t="s">
        <v>84</v>
      </c>
      <c r="H5" s="91" t="s">
        <v>85</v>
      </c>
      <c r="I5" s="91" t="s">
        <v>86</v>
      </c>
      <c r="J5" s="106" t="s">
        <v>87</v>
      </c>
      <c r="K5" s="91" t="s">
        <v>88</v>
      </c>
      <c r="L5" s="91" t="s">
        <v>89</v>
      </c>
      <c r="M5" s="91" t="s">
        <v>90</v>
      </c>
      <c r="N5" s="91" t="s">
        <v>91</v>
      </c>
      <c r="O5" s="91" t="s">
        <v>92</v>
      </c>
      <c r="P5" s="91" t="s">
        <v>1820</v>
      </c>
      <c r="Q5" s="91" t="s">
        <v>93</v>
      </c>
      <c r="R5" s="91" t="s">
        <v>94</v>
      </c>
      <c r="S5" s="91" t="s">
        <v>95</v>
      </c>
      <c r="T5" s="110" t="s">
        <v>96</v>
      </c>
      <c r="U5" s="91" t="s">
        <v>97</v>
      </c>
      <c r="V5" s="91" t="s">
        <v>98</v>
      </c>
      <c r="W5" s="91" t="s">
        <v>99</v>
      </c>
      <c r="X5" s="91" t="s">
        <v>100</v>
      </c>
      <c r="Y5" s="91" t="s">
        <v>101</v>
      </c>
      <c r="Z5" s="91" t="s">
        <v>102</v>
      </c>
      <c r="AA5" s="91" t="s">
        <v>103</v>
      </c>
      <c r="AB5" s="91" t="s">
        <v>104</v>
      </c>
      <c r="AC5" s="91" t="s">
        <v>105</v>
      </c>
      <c r="AD5" s="91" t="s">
        <v>106</v>
      </c>
      <c r="AE5" s="91" t="s">
        <v>107</v>
      </c>
      <c r="AF5" s="91" t="s">
        <v>108</v>
      </c>
      <c r="AG5" s="110" t="s">
        <v>109</v>
      </c>
      <c r="AH5" s="134" t="s">
        <v>110</v>
      </c>
    </row>
    <row r="6" spans="1:34" s="8" customFormat="1" ht="19.95" customHeight="1" thickTop="1" thickBot="1" x14ac:dyDescent="0.35">
      <c r="A6" s="89" t="s">
        <v>111</v>
      </c>
      <c r="B6" s="84" t="s">
        <v>112</v>
      </c>
      <c r="C6" s="92" t="str">
        <f>A6&amp;"-"&amp;_xlfn.XLOOKUP(B6,DROPLIST!B:B,DROPLIST!C:C)</f>
        <v>SV057-00059-PWT</v>
      </c>
      <c r="D6" s="88" t="str">
        <f>_xlfn.XLOOKUP(A6,PLEITOS!P:P,PLEITOS!L:L)</f>
        <v>GABRIEL MONTEIRO</v>
      </c>
      <c r="E6" s="90">
        <f>_xlfn.XLOOKUP(A6,PLEITOS!P:P,PLEITOS!C:C)</f>
        <v>20230057</v>
      </c>
      <c r="F6" s="90">
        <f>_xlfn.XLOOKUP(A6,PLEITOS!P:P,PLEITOS!D:D)</f>
        <v>800000059</v>
      </c>
      <c r="G6" s="133" t="str">
        <f>_xlfn.XLOOKUP(A6,PLEITOS!P:P,PLEITOS!E:E)</f>
        <v>MARELLI SISTEMAS AUTOMOTIVOS INDUST</v>
      </c>
      <c r="H6" s="88" t="str">
        <f>_xlfn.XLOOKUP(A:A,PLEITOS!P:P,PLEITOS!F:F)</f>
        <v>VOLUMES POWERTRAIN 2024</v>
      </c>
      <c r="I6" s="84" t="s">
        <v>113</v>
      </c>
      <c r="J6" s="84" t="s">
        <v>114</v>
      </c>
      <c r="K6" s="104">
        <v>10276222.16</v>
      </c>
      <c r="L6" s="109"/>
      <c r="M6" s="109">
        <v>45341</v>
      </c>
      <c r="N6" s="112">
        <v>15</v>
      </c>
      <c r="O6" s="129" t="s">
        <v>115</v>
      </c>
      <c r="P6" s="114">
        <v>1</v>
      </c>
      <c r="Q6" s="114">
        <f t="shared" ref="Q6:Q66" si="0">N6+O6+P6</f>
        <v>17</v>
      </c>
      <c r="R6" s="114">
        <f t="shared" ref="R6:R66" si="1">N6*4</f>
        <v>60</v>
      </c>
      <c r="S6" s="115">
        <f t="shared" ref="S6:S66" si="2">N6*1</f>
        <v>15</v>
      </c>
      <c r="T6" s="113">
        <f t="shared" ref="T6:T66" si="3">(N6+O6+P6)*30+M6</f>
        <v>45851</v>
      </c>
      <c r="U6" s="84"/>
      <c r="V6" s="84"/>
      <c r="W6" s="14"/>
      <c r="X6" s="14"/>
      <c r="Y6" s="113"/>
      <c r="Z6" s="16">
        <v>0.98</v>
      </c>
      <c r="AA6" s="113">
        <v>45691</v>
      </c>
      <c r="AB6" s="113">
        <v>45694</v>
      </c>
      <c r="AC6" s="113" t="s">
        <v>116</v>
      </c>
      <c r="AD6" s="113">
        <v>45694</v>
      </c>
      <c r="AE6" s="113">
        <v>45694</v>
      </c>
      <c r="AF6" s="84" t="s">
        <v>117</v>
      </c>
      <c r="AG6" s="113">
        <v>45698</v>
      </c>
      <c r="AH6" s="109" t="str">
        <f>IF(AG6="","",IF(AG6&lt;T6,"ENTREGA ANTECIPADA",IF(AG6=T6,"ENTREGA NO PRAZO",IF(AG6&gt;T6,"ENTREGA EM ATRASO"))))</f>
        <v>ENTREGA ANTECIPADA</v>
      </c>
    </row>
    <row r="7" spans="1:34" s="10" customFormat="1" ht="19.95" customHeight="1" thickTop="1" thickBot="1" x14ac:dyDescent="0.35">
      <c r="A7" s="89" t="s">
        <v>118</v>
      </c>
      <c r="B7" s="84" t="s">
        <v>112</v>
      </c>
      <c r="C7" s="92" t="str">
        <f>A7&amp;"-"&amp;_xlfn.XLOOKUP(B7,DROPLIST!B:B,DROPLIST!C:C)</f>
        <v>SV057-06651-PWT</v>
      </c>
      <c r="D7" s="88" t="str">
        <f>_xlfn.XLOOKUP(A7,PLEITOS!P:P,PLEITOS!L:L)</f>
        <v>GABRIEL MONTEIRO</v>
      </c>
      <c r="E7" s="90">
        <f>_xlfn.XLOOKUP(A7,PLEITOS!P:P,PLEITOS!C:C)</f>
        <v>20230057</v>
      </c>
      <c r="F7" s="90">
        <f>_xlfn.XLOOKUP(A7,PLEITOS!P:P,PLEITOS!D:D)</f>
        <v>800006651</v>
      </c>
      <c r="G7" s="133" t="str">
        <f>_xlfn.XLOOKUP(A7,PLEITOS!P:P,PLEITOS!E:E)</f>
        <v>THERMAL MANAGEMENT SOLUTIONS BRAZIL</v>
      </c>
      <c r="H7" s="88" t="str">
        <f>_xlfn.XLOOKUP(A:A,PLEITOS!P:P,PLEITOS!F:F)</f>
        <v>VOLUMES POWERTRAIN 2024</v>
      </c>
      <c r="I7" s="84" t="s">
        <v>113</v>
      </c>
      <c r="J7" s="84" t="s">
        <v>114</v>
      </c>
      <c r="K7" s="104">
        <v>1096505</v>
      </c>
      <c r="L7" s="109"/>
      <c r="M7" s="109">
        <v>45280</v>
      </c>
      <c r="N7" s="112">
        <v>12</v>
      </c>
      <c r="O7" s="129" t="s">
        <v>115</v>
      </c>
      <c r="P7" s="114">
        <v>1</v>
      </c>
      <c r="Q7" s="114">
        <f t="shared" si="0"/>
        <v>14</v>
      </c>
      <c r="R7" s="114">
        <f t="shared" si="1"/>
        <v>48</v>
      </c>
      <c r="S7" s="115">
        <f t="shared" si="2"/>
        <v>12</v>
      </c>
      <c r="T7" s="113">
        <f t="shared" si="3"/>
        <v>45700</v>
      </c>
      <c r="U7" s="84"/>
      <c r="V7" s="84"/>
      <c r="W7" s="14"/>
      <c r="X7" s="14"/>
      <c r="Y7" s="113"/>
      <c r="Z7" s="16">
        <v>0.9</v>
      </c>
      <c r="AA7" s="113">
        <v>45663</v>
      </c>
      <c r="AB7" s="113">
        <v>45703</v>
      </c>
      <c r="AC7" s="113" t="s">
        <v>116</v>
      </c>
      <c r="AD7" s="113">
        <v>45703</v>
      </c>
      <c r="AE7" s="113">
        <v>45703</v>
      </c>
      <c r="AF7" s="84" t="s">
        <v>117</v>
      </c>
      <c r="AG7" s="113">
        <v>45703</v>
      </c>
      <c r="AH7" s="109" t="str">
        <f t="shared" ref="AH7:AH67" si="4">IF(AG7="","",IF(AG7&lt;T7,"ENTREGA ANTECIPADA",IF(AG7=T7,"ENTREGA NO PRAZO",IF(AG7&gt;T7,"ENTREGA EM ATRASO"))))</f>
        <v>ENTREGA EM ATRASO</v>
      </c>
    </row>
    <row r="8" spans="1:34" s="10" customFormat="1" ht="19.95" customHeight="1" thickTop="1" thickBot="1" x14ac:dyDescent="0.35">
      <c r="A8" s="89" t="s">
        <v>119</v>
      </c>
      <c r="B8" s="84" t="s">
        <v>112</v>
      </c>
      <c r="C8" s="92" t="str">
        <f>A8&amp;"-"&amp;_xlfn.XLOOKUP(B8,DROPLIST!B:B,DROPLIST!C:C)</f>
        <v>SV057-44479-PWT</v>
      </c>
      <c r="D8" s="88" t="str">
        <f>_xlfn.XLOOKUP(A8,PLEITOS!P:P,PLEITOS!L:L)</f>
        <v>GABRIEL MONTEIRO</v>
      </c>
      <c r="E8" s="90">
        <f>_xlfn.XLOOKUP(A8,PLEITOS!P:P,PLEITOS!C:C)</f>
        <v>20230057</v>
      </c>
      <c r="F8" s="90">
        <f>_xlfn.XLOOKUP(A8,PLEITOS!P:P,PLEITOS!D:D)</f>
        <v>800044479</v>
      </c>
      <c r="G8" s="133" t="str">
        <f>_xlfn.XLOOKUP(A8,PLEITOS!P:P,PLEITOS!E:E)</f>
        <v>TUPY MINAS GERAIS LTDA.</v>
      </c>
      <c r="H8" s="88" t="str">
        <f>_xlfn.XLOOKUP(A:A,PLEITOS!P:P,PLEITOS!F:F)</f>
        <v>VOLUMES POWERTRAIN 2024</v>
      </c>
      <c r="I8" s="84" t="s">
        <v>113</v>
      </c>
      <c r="J8" s="84" t="s">
        <v>114</v>
      </c>
      <c r="K8" s="104">
        <v>1060461.07</v>
      </c>
      <c r="L8" s="109"/>
      <c r="M8" s="109"/>
      <c r="N8" s="112">
        <v>11</v>
      </c>
      <c r="O8" s="129" t="s">
        <v>115</v>
      </c>
      <c r="P8" s="114">
        <v>1</v>
      </c>
      <c r="Q8" s="114">
        <f t="shared" si="0"/>
        <v>13</v>
      </c>
      <c r="R8" s="114">
        <f t="shared" si="1"/>
        <v>44</v>
      </c>
      <c r="S8" s="115">
        <f t="shared" si="2"/>
        <v>11</v>
      </c>
      <c r="T8" s="113">
        <f t="shared" si="3"/>
        <v>390</v>
      </c>
      <c r="U8" s="84"/>
      <c r="V8" s="84"/>
      <c r="W8" s="14"/>
      <c r="X8" s="14"/>
      <c r="Y8" s="113"/>
      <c r="Z8" s="16">
        <v>0.99</v>
      </c>
      <c r="AA8" s="113">
        <v>45673</v>
      </c>
      <c r="AB8" s="113" t="s">
        <v>116</v>
      </c>
      <c r="AC8" s="113" t="s">
        <v>116</v>
      </c>
      <c r="AD8" s="113">
        <v>45677</v>
      </c>
      <c r="AE8" s="113">
        <v>45677</v>
      </c>
      <c r="AF8" s="84" t="s">
        <v>117</v>
      </c>
      <c r="AG8" s="113">
        <v>45716</v>
      </c>
      <c r="AH8" s="109" t="str">
        <f t="shared" si="4"/>
        <v>ENTREGA EM ATRASO</v>
      </c>
    </row>
    <row r="9" spans="1:34" s="10" customFormat="1" ht="19.95" customHeight="1" thickTop="1" thickBot="1" x14ac:dyDescent="0.35">
      <c r="A9" s="89" t="s">
        <v>120</v>
      </c>
      <c r="B9" s="84" t="s">
        <v>121</v>
      </c>
      <c r="C9" s="92" t="str">
        <f>A9&amp;"-"&amp;_xlfn.XLOOKUP(B9,DROPLIST!B:B,DROPLIST!C:C)</f>
        <v>SV080-02635-FIA</v>
      </c>
      <c r="D9" s="88" t="str">
        <f>_xlfn.XLOOKUP(A9,PLEITOS!P:P,PLEITOS!L:L)</f>
        <v>MOISÉS TORRES</v>
      </c>
      <c r="E9" s="90">
        <f>_xlfn.XLOOKUP(A9,PLEITOS!P:P,PLEITOS!C:C)</f>
        <v>20240080</v>
      </c>
      <c r="F9" s="90">
        <f>_xlfn.XLOOKUP(A9,PLEITOS!P:P,PLEITOS!D:D)</f>
        <v>800002635</v>
      </c>
      <c r="G9" s="133" t="str">
        <f>_xlfn.XLOOKUP(A9,PLEITOS!P:P,PLEITOS!E:E)</f>
        <v>AETHRA SISTEMAS AUTOMOTIVOS S.A</v>
      </c>
      <c r="H9" s="88" t="str">
        <f>_xlfn.XLOOKUP(A:A,PLEITOS!P:P,PLEITOS!F:F)</f>
        <v>MOBI PL8</v>
      </c>
      <c r="I9" s="84">
        <v>2810</v>
      </c>
      <c r="J9" s="84" t="s">
        <v>122</v>
      </c>
      <c r="K9" s="104">
        <v>67523.350000000006</v>
      </c>
      <c r="L9" s="109">
        <v>45461</v>
      </c>
      <c r="M9" s="109">
        <v>45586</v>
      </c>
      <c r="N9" s="112">
        <v>8</v>
      </c>
      <c r="O9" s="129" t="s">
        <v>115</v>
      </c>
      <c r="P9" s="114">
        <v>1</v>
      </c>
      <c r="Q9" s="114">
        <f t="shared" si="0"/>
        <v>10</v>
      </c>
      <c r="R9" s="114">
        <f t="shared" si="1"/>
        <v>32</v>
      </c>
      <c r="S9" s="115">
        <f t="shared" si="2"/>
        <v>8</v>
      </c>
      <c r="T9" s="113">
        <f>(N9+O9+P9)*30+M9</f>
        <v>45886</v>
      </c>
      <c r="U9" s="84" t="s">
        <v>1802</v>
      </c>
      <c r="V9" s="84"/>
      <c r="W9" s="14">
        <v>45693</v>
      </c>
      <c r="X9" s="14">
        <v>45700</v>
      </c>
      <c r="Y9" s="113"/>
      <c r="Z9" s="16">
        <v>1</v>
      </c>
      <c r="AA9" s="113">
        <v>45686</v>
      </c>
      <c r="AB9" s="113">
        <v>45685</v>
      </c>
      <c r="AC9" s="113" t="s">
        <v>116</v>
      </c>
      <c r="AD9" s="113" t="s">
        <v>1804</v>
      </c>
      <c r="AE9" s="113">
        <v>45685</v>
      </c>
      <c r="AF9" s="84" t="s">
        <v>131</v>
      </c>
      <c r="AG9" s="113">
        <v>45729</v>
      </c>
      <c r="AH9" s="109" t="str">
        <f t="shared" si="4"/>
        <v>ENTREGA ANTECIPADA</v>
      </c>
    </row>
    <row r="10" spans="1:34" s="10" customFormat="1" ht="19.95" customHeight="1" thickTop="1" thickBot="1" x14ac:dyDescent="0.35">
      <c r="A10" s="89" t="s">
        <v>123</v>
      </c>
      <c r="B10" s="84" t="s">
        <v>121</v>
      </c>
      <c r="C10" s="92" t="str">
        <f>A10&amp;"-"&amp;_xlfn.XLOOKUP(B10,DROPLIST!B:B,DROPLIST!C:C)</f>
        <v>SV080-05713-FIA</v>
      </c>
      <c r="D10" s="88" t="str">
        <f>_xlfn.XLOOKUP(A10,PLEITOS!P:P,PLEITOS!L:L)</f>
        <v>MOISÉS TORRES</v>
      </c>
      <c r="E10" s="90">
        <f>_xlfn.XLOOKUP(A10,PLEITOS!P:P,PLEITOS!C:C)</f>
        <v>20240080</v>
      </c>
      <c r="F10" s="90">
        <f>_xlfn.XLOOKUP(A10,PLEITOS!P:P,PLEITOS!D:D)</f>
        <v>800005713</v>
      </c>
      <c r="G10" s="133" t="str">
        <f>_xlfn.XLOOKUP(A10,PLEITOS!P:P,PLEITOS!E:E)</f>
        <v>CEBI BRASIL LTDA</v>
      </c>
      <c r="H10" s="88" t="str">
        <f>_xlfn.XLOOKUP(A:A,PLEITOS!P:P,PLEITOS!F:F)</f>
        <v>MOBI PL8</v>
      </c>
      <c r="I10" s="84" t="s">
        <v>124</v>
      </c>
      <c r="J10" s="84" t="s">
        <v>125</v>
      </c>
      <c r="K10" s="104">
        <v>1150000</v>
      </c>
      <c r="L10" s="109">
        <v>45461</v>
      </c>
      <c r="M10" s="109">
        <v>45492</v>
      </c>
      <c r="N10" s="112">
        <v>5</v>
      </c>
      <c r="O10" s="129" t="s">
        <v>115</v>
      </c>
      <c r="P10" s="114">
        <v>1</v>
      </c>
      <c r="Q10" s="114">
        <f t="shared" si="0"/>
        <v>7</v>
      </c>
      <c r="R10" s="114">
        <f t="shared" si="1"/>
        <v>20</v>
      </c>
      <c r="S10" s="115">
        <f t="shared" si="2"/>
        <v>5</v>
      </c>
      <c r="T10" s="113">
        <f>(N10+O10+P10)*30+M10</f>
        <v>45702</v>
      </c>
      <c r="U10" s="84" t="s">
        <v>1800</v>
      </c>
      <c r="V10" s="84"/>
      <c r="W10" s="14">
        <v>45693</v>
      </c>
      <c r="X10" s="14">
        <v>45701</v>
      </c>
      <c r="Y10" s="113"/>
      <c r="Z10" s="16">
        <v>1</v>
      </c>
      <c r="AA10" s="113">
        <v>45733</v>
      </c>
      <c r="AB10" s="113">
        <v>45733</v>
      </c>
      <c r="AC10" s="113" t="s">
        <v>1804</v>
      </c>
      <c r="AD10" s="113">
        <v>45775</v>
      </c>
      <c r="AE10" s="113">
        <v>45733</v>
      </c>
      <c r="AF10" s="84" t="s">
        <v>131</v>
      </c>
      <c r="AG10" s="113">
        <v>45716</v>
      </c>
      <c r="AH10" s="109" t="str">
        <f t="shared" si="4"/>
        <v>ENTREGA EM ATRASO</v>
      </c>
    </row>
    <row r="11" spans="1:34" s="10" customFormat="1" ht="19.95" customHeight="1" thickTop="1" thickBot="1" x14ac:dyDescent="0.35">
      <c r="A11" s="89" t="s">
        <v>126</v>
      </c>
      <c r="B11" s="84" t="s">
        <v>121</v>
      </c>
      <c r="C11" s="92" t="str">
        <f>A11&amp;"-"&amp;_xlfn.XLOOKUP(B11,DROPLIST!B:B,DROPLIST!C:C)</f>
        <v>SV080-05169-FIA</v>
      </c>
      <c r="D11" s="88" t="str">
        <f>_xlfn.XLOOKUP(A11,PLEITOS!P:P,PLEITOS!L:L)</f>
        <v>MOISÉS TORRES</v>
      </c>
      <c r="E11" s="90">
        <f>_xlfn.XLOOKUP(A11,PLEITOS!P:P,PLEITOS!C:C)</f>
        <v>20240080</v>
      </c>
      <c r="F11" s="90">
        <f>_xlfn.XLOOKUP(A11,PLEITOS!P:P,PLEITOS!D:D)</f>
        <v>800005169</v>
      </c>
      <c r="G11" s="133" t="str">
        <f>_xlfn.XLOOKUP(A11,PLEITOS!P:P,PLEITOS!E:E)</f>
        <v>MANN+HUMMEL BRASIL LTDA.</v>
      </c>
      <c r="H11" s="88" t="str">
        <f>_xlfn.XLOOKUP(A:A,PLEITOS!P:P,PLEITOS!F:F)</f>
        <v>MOBI PL8</v>
      </c>
      <c r="I11" s="84" t="s">
        <v>124</v>
      </c>
      <c r="J11" s="84" t="s">
        <v>127</v>
      </c>
      <c r="K11" s="104">
        <v>1230000</v>
      </c>
      <c r="L11" s="109">
        <v>45461</v>
      </c>
      <c r="M11" s="109">
        <v>45492</v>
      </c>
      <c r="N11" s="112">
        <v>8</v>
      </c>
      <c r="O11" s="129" t="s">
        <v>115</v>
      </c>
      <c r="P11" s="114">
        <v>1</v>
      </c>
      <c r="Q11" s="114">
        <f t="shared" si="0"/>
        <v>10</v>
      </c>
      <c r="R11" s="114">
        <f t="shared" si="1"/>
        <v>32</v>
      </c>
      <c r="S11" s="115">
        <f t="shared" si="2"/>
        <v>8</v>
      </c>
      <c r="T11" s="113">
        <f t="shared" si="3"/>
        <v>45792</v>
      </c>
      <c r="U11" s="84" t="s">
        <v>1803</v>
      </c>
      <c r="V11" s="84"/>
      <c r="W11" s="14">
        <v>45693</v>
      </c>
      <c r="X11" s="14">
        <v>45700</v>
      </c>
      <c r="Y11" s="113"/>
      <c r="Z11" s="16">
        <v>1</v>
      </c>
      <c r="AA11" s="113">
        <v>45692</v>
      </c>
      <c r="AB11" s="113">
        <v>45681</v>
      </c>
      <c r="AC11" s="113">
        <v>45645</v>
      </c>
      <c r="AD11" s="113">
        <v>45681</v>
      </c>
      <c r="AE11" s="113">
        <v>45726</v>
      </c>
      <c r="AF11" s="84" t="s">
        <v>131</v>
      </c>
      <c r="AG11" s="113">
        <v>45692</v>
      </c>
      <c r="AH11" s="109" t="str">
        <f t="shared" si="4"/>
        <v>ENTREGA ANTECIPADA</v>
      </c>
    </row>
    <row r="12" spans="1:34" s="10" customFormat="1" ht="19.95" customHeight="1" thickTop="1" thickBot="1" x14ac:dyDescent="0.35">
      <c r="A12" s="89" t="s">
        <v>128</v>
      </c>
      <c r="B12" s="84" t="s">
        <v>121</v>
      </c>
      <c r="C12" s="92" t="str">
        <f>A12&amp;"-"&amp;_xlfn.XLOOKUP(B12,DROPLIST!B:B,DROPLIST!C:C)</f>
        <v>SV080-02731-FIA</v>
      </c>
      <c r="D12" s="88" t="str">
        <f>_xlfn.XLOOKUP(A12,PLEITOS!P:P,PLEITOS!L:L)</f>
        <v>MOISÉS TORRES</v>
      </c>
      <c r="E12" s="90">
        <f>_xlfn.XLOOKUP(A12,PLEITOS!P:P,PLEITOS!C:C)</f>
        <v>20240080</v>
      </c>
      <c r="F12" s="90">
        <f>_xlfn.XLOOKUP(A12,PLEITOS!P:P,PLEITOS!D:D)</f>
        <v>800002731</v>
      </c>
      <c r="G12" s="133" t="str">
        <f>_xlfn.XLOOKUP(A12,PLEITOS!P:P,PLEITOS!E:E)</f>
        <v>SODECIA MINAS GERAIS IND. COMP. AUT</v>
      </c>
      <c r="H12" s="88" t="str">
        <f>_xlfn.XLOOKUP(A:A,PLEITOS!P:P,PLEITOS!F:F)</f>
        <v>MOBI PL8</v>
      </c>
      <c r="I12" s="84" t="s">
        <v>129</v>
      </c>
      <c r="J12" s="84" t="s">
        <v>130</v>
      </c>
      <c r="K12" s="104">
        <v>800000</v>
      </c>
      <c r="L12" s="109">
        <v>45461</v>
      </c>
      <c r="M12" s="109">
        <v>45511</v>
      </c>
      <c r="N12" s="112">
        <v>8</v>
      </c>
      <c r="O12" s="129" t="s">
        <v>115</v>
      </c>
      <c r="P12" s="114">
        <v>1</v>
      </c>
      <c r="Q12" s="114">
        <f t="shared" si="0"/>
        <v>10</v>
      </c>
      <c r="R12" s="114">
        <f t="shared" si="1"/>
        <v>32</v>
      </c>
      <c r="S12" s="115">
        <f t="shared" si="2"/>
        <v>8</v>
      </c>
      <c r="T12" s="113">
        <f t="shared" si="3"/>
        <v>45811</v>
      </c>
      <c r="U12" s="84" t="s">
        <v>1801</v>
      </c>
      <c r="V12" s="84"/>
      <c r="W12" s="14">
        <v>45681</v>
      </c>
      <c r="X12" s="14">
        <v>45686</v>
      </c>
      <c r="Y12" s="113"/>
      <c r="Z12" s="16">
        <v>1</v>
      </c>
      <c r="AA12" s="113">
        <v>45722</v>
      </c>
      <c r="AB12" s="113">
        <v>45722</v>
      </c>
      <c r="AC12" s="113">
        <v>45702</v>
      </c>
      <c r="AD12" s="113">
        <v>45771</v>
      </c>
      <c r="AE12" s="113">
        <v>45775</v>
      </c>
      <c r="AF12" s="84" t="s">
        <v>131</v>
      </c>
      <c r="AG12" s="113">
        <v>45616</v>
      </c>
      <c r="AH12" s="109" t="str">
        <f t="shared" si="4"/>
        <v>ENTREGA ANTECIPADA</v>
      </c>
    </row>
    <row r="13" spans="1:34" s="10" customFormat="1" ht="19.95" customHeight="1" thickTop="1" thickBot="1" x14ac:dyDescent="0.35">
      <c r="A13" s="89" t="s">
        <v>132</v>
      </c>
      <c r="B13" s="84" t="s">
        <v>121</v>
      </c>
      <c r="C13" s="92" t="str">
        <f>A13&amp;"-"&amp;_xlfn.XLOOKUP(B13,DROPLIST!B:B,DROPLIST!C:C)</f>
        <v>SV085-02635-FIA</v>
      </c>
      <c r="D13" s="88" t="str">
        <f>_xlfn.XLOOKUP(A13,PLEITOS!P:P,PLEITOS!L:L)</f>
        <v>ISABELA SANTOS</v>
      </c>
      <c r="E13" s="90">
        <f>_xlfn.XLOOKUP(A13,PLEITOS!P:P,PLEITOS!C:C)</f>
        <v>20240085</v>
      </c>
      <c r="F13" s="90">
        <f>_xlfn.XLOOKUP(A13,PLEITOS!P:P,PLEITOS!D:D)</f>
        <v>800002635</v>
      </c>
      <c r="G13" s="133" t="str">
        <f>_xlfn.XLOOKUP(A13,PLEITOS!P:P,PLEITOS!E:E)</f>
        <v>AETHRA SISTEMAS AUTOMOTIVOS S.A</v>
      </c>
      <c r="H13" s="88" t="str">
        <f>_xlfn.XLOOKUP(A:A,PLEITOS!P:P,PLEITOS!F:F)</f>
        <v>STRADA 770 | INCREASE FIASA</v>
      </c>
      <c r="I13" s="84">
        <v>2810</v>
      </c>
      <c r="J13" s="84" t="s">
        <v>133</v>
      </c>
      <c r="K13" s="104">
        <v>14139000</v>
      </c>
      <c r="L13" s="109">
        <v>45461</v>
      </c>
      <c r="M13" s="109">
        <v>45492</v>
      </c>
      <c r="N13" s="112">
        <v>7</v>
      </c>
      <c r="O13" s="129" t="s">
        <v>115</v>
      </c>
      <c r="P13" s="114">
        <v>1</v>
      </c>
      <c r="Q13" s="114">
        <f t="shared" si="0"/>
        <v>9</v>
      </c>
      <c r="R13" s="114">
        <f t="shared" si="1"/>
        <v>28</v>
      </c>
      <c r="S13" s="115">
        <f t="shared" si="2"/>
        <v>7</v>
      </c>
      <c r="T13" s="113">
        <f t="shared" si="3"/>
        <v>45762</v>
      </c>
      <c r="U13" s="84" t="s">
        <v>1824</v>
      </c>
      <c r="V13" s="84" t="s">
        <v>1823</v>
      </c>
      <c r="W13" s="12"/>
      <c r="X13" s="12"/>
      <c r="Y13" s="113">
        <v>45487</v>
      </c>
      <c r="Z13" s="16">
        <v>1</v>
      </c>
      <c r="AA13" s="113">
        <v>45674</v>
      </c>
      <c r="AB13" s="113" t="s">
        <v>116</v>
      </c>
      <c r="AC13" s="113">
        <v>45687</v>
      </c>
      <c r="AD13" s="113">
        <v>45677</v>
      </c>
      <c r="AE13" s="113">
        <v>45684</v>
      </c>
      <c r="AF13" s="84" t="s">
        <v>131</v>
      </c>
      <c r="AG13" s="113">
        <v>45687</v>
      </c>
      <c r="AH13" s="109" t="str">
        <f t="shared" si="4"/>
        <v>ENTREGA ANTECIPADA</v>
      </c>
    </row>
    <row r="14" spans="1:34" s="10" customFormat="1" ht="19.95" customHeight="1" thickTop="1" thickBot="1" x14ac:dyDescent="0.35">
      <c r="A14" s="89" t="s">
        <v>134</v>
      </c>
      <c r="B14" s="84" t="s">
        <v>121</v>
      </c>
      <c r="C14" s="92" t="str">
        <f>A14&amp;"-"&amp;_xlfn.XLOOKUP(B14,DROPLIST!B:B,DROPLIST!C:C)</f>
        <v>SV085-27687-FIA</v>
      </c>
      <c r="D14" s="88" t="str">
        <f>_xlfn.XLOOKUP(A14,PLEITOS!P:P,PLEITOS!L:L)</f>
        <v>ISABELA SANTOS</v>
      </c>
      <c r="E14" s="90">
        <f>_xlfn.XLOOKUP(A14,PLEITOS!P:P,PLEITOS!C:C)</f>
        <v>20240085</v>
      </c>
      <c r="F14" s="90">
        <f>_xlfn.XLOOKUP(A14,PLEITOS!P:P,PLEITOS!D:D)</f>
        <v>800027687</v>
      </c>
      <c r="G14" s="133" t="str">
        <f>_xlfn.XLOOKUP(A14,PLEITOS!P:P,PLEITOS!E:E)</f>
        <v>BAOMARC SOLUCOES AUTOMOTIVAS BRASIL</v>
      </c>
      <c r="H14" s="88" t="str">
        <f>_xlfn.XLOOKUP(A:A,PLEITOS!P:P,PLEITOS!F:F)</f>
        <v>STRADA 770 | INCREASE FIASA</v>
      </c>
      <c r="I14" s="84">
        <v>2810</v>
      </c>
      <c r="J14" s="84" t="s">
        <v>135</v>
      </c>
      <c r="K14" s="104">
        <v>718908.46</v>
      </c>
      <c r="L14" s="109">
        <v>45461</v>
      </c>
      <c r="M14" s="109">
        <v>45478</v>
      </c>
      <c r="N14" s="112">
        <v>6</v>
      </c>
      <c r="O14" s="129" t="s">
        <v>115</v>
      </c>
      <c r="P14" s="114">
        <v>1</v>
      </c>
      <c r="Q14" s="114">
        <f t="shared" si="0"/>
        <v>8</v>
      </c>
      <c r="R14" s="114">
        <f t="shared" si="1"/>
        <v>24</v>
      </c>
      <c r="S14" s="115">
        <f t="shared" si="2"/>
        <v>6</v>
      </c>
      <c r="T14" s="113">
        <f t="shared" si="3"/>
        <v>45718</v>
      </c>
      <c r="U14" s="84"/>
      <c r="V14" s="84"/>
      <c r="W14" s="14"/>
      <c r="X14" s="14"/>
      <c r="Y14" s="113">
        <v>45511</v>
      </c>
      <c r="Z14" s="16">
        <v>1</v>
      </c>
      <c r="AA14" s="113">
        <v>45305</v>
      </c>
      <c r="AB14" s="113" t="s">
        <v>116</v>
      </c>
      <c r="AC14" s="113">
        <v>45687</v>
      </c>
      <c r="AD14" s="113">
        <v>45719</v>
      </c>
      <c r="AE14" s="113">
        <v>45719</v>
      </c>
      <c r="AF14" s="84" t="s">
        <v>131</v>
      </c>
      <c r="AG14" s="113">
        <v>45687</v>
      </c>
      <c r="AH14" s="109" t="str">
        <f t="shared" si="4"/>
        <v>ENTREGA ANTECIPADA</v>
      </c>
    </row>
    <row r="15" spans="1:34" s="10" customFormat="1" ht="19.95" customHeight="1" thickTop="1" thickBot="1" x14ac:dyDescent="0.35">
      <c r="A15" s="89" t="s">
        <v>136</v>
      </c>
      <c r="B15" s="84" t="s">
        <v>121</v>
      </c>
      <c r="C15" s="92" t="str">
        <f>A15&amp;"-"&amp;_xlfn.XLOOKUP(B15,DROPLIST!B:B,DROPLIST!C:C)</f>
        <v>SV085-27551-FIA</v>
      </c>
      <c r="D15" s="88" t="str">
        <f>_xlfn.XLOOKUP(A15,PLEITOS!P:P,PLEITOS!L:L)</f>
        <v>MOISÉS TORRES</v>
      </c>
      <c r="E15" s="90">
        <f>_xlfn.XLOOKUP(A15,PLEITOS!P:P,PLEITOS!C:C)</f>
        <v>20240085</v>
      </c>
      <c r="F15" s="90">
        <f>_xlfn.XLOOKUP(A15,PLEITOS!P:P,PLEITOS!D:D)</f>
        <v>800027551</v>
      </c>
      <c r="G15" s="133" t="str">
        <f>_xlfn.XLOOKUP(A15,PLEITOS!P:P,PLEITOS!E:E)</f>
        <v>BASF S.A</v>
      </c>
      <c r="H15" s="88" t="str">
        <f>_xlfn.XLOOKUP(A:A,PLEITOS!P:P,PLEITOS!F:F)</f>
        <v>STRADA 770 | INCREASE FIASA</v>
      </c>
      <c r="I15" s="84">
        <v>2810</v>
      </c>
      <c r="J15" s="84" t="s">
        <v>137</v>
      </c>
      <c r="K15" s="104">
        <v>119999.46</v>
      </c>
      <c r="L15" s="109">
        <v>45461</v>
      </c>
      <c r="M15" s="109">
        <v>45483</v>
      </c>
      <c r="N15" s="112">
        <v>6</v>
      </c>
      <c r="O15" s="129" t="s">
        <v>115</v>
      </c>
      <c r="P15" s="114">
        <v>1</v>
      </c>
      <c r="Q15" s="114">
        <f t="shared" si="0"/>
        <v>8</v>
      </c>
      <c r="R15" s="114">
        <f t="shared" si="1"/>
        <v>24</v>
      </c>
      <c r="S15" s="115">
        <f t="shared" si="2"/>
        <v>6</v>
      </c>
      <c r="T15" s="113">
        <f t="shared" si="3"/>
        <v>45723</v>
      </c>
      <c r="U15" s="84"/>
      <c r="V15" s="84"/>
      <c r="W15" s="14"/>
      <c r="X15" s="14"/>
      <c r="Y15" s="113">
        <v>45511</v>
      </c>
      <c r="Z15" s="16">
        <v>1</v>
      </c>
      <c r="AA15" s="113"/>
      <c r="AB15" s="113"/>
      <c r="AC15" s="113"/>
      <c r="AD15" s="113"/>
      <c r="AE15" s="113"/>
      <c r="AF15" s="84" t="s">
        <v>131</v>
      </c>
      <c r="AG15" s="113">
        <v>45624</v>
      </c>
      <c r="AH15" s="109" t="str">
        <f t="shared" si="4"/>
        <v>ENTREGA ANTECIPADA</v>
      </c>
    </row>
    <row r="16" spans="1:34" s="10" customFormat="1" ht="19.95" customHeight="1" thickTop="1" thickBot="1" x14ac:dyDescent="0.35">
      <c r="A16" s="89" t="s">
        <v>138</v>
      </c>
      <c r="B16" s="84" t="s">
        <v>121</v>
      </c>
      <c r="C16" s="92" t="str">
        <f>A16&amp;"-"&amp;_xlfn.XLOOKUP(B16,DROPLIST!B:B,DROPLIST!C:C)</f>
        <v>SV085-25281-FIA</v>
      </c>
      <c r="D16" s="88" t="str">
        <f>_xlfn.XLOOKUP(A16,PLEITOS!P:P,PLEITOS!L:L)</f>
        <v>ISABELA SANTOS</v>
      </c>
      <c r="E16" s="90">
        <f>_xlfn.XLOOKUP(A16,PLEITOS!P:P,PLEITOS!C:C)</f>
        <v>20240085</v>
      </c>
      <c r="F16" s="90">
        <f>_xlfn.XLOOKUP(A16,PLEITOS!P:P,PLEITOS!D:D)</f>
        <v>800025281</v>
      </c>
      <c r="G16" s="133" t="str">
        <f>_xlfn.XLOOKUP(A16,PLEITOS!P:P,PLEITOS!E:E)</f>
        <v>COSMA DO BRASIL PROD. E SERV. AUTOM</v>
      </c>
      <c r="H16" s="88" t="str">
        <f>_xlfn.XLOOKUP(A:A,PLEITOS!P:P,PLEITOS!F:F)</f>
        <v>STRADA 770 | INCREASE FIASA</v>
      </c>
      <c r="I16" s="84">
        <v>2810</v>
      </c>
      <c r="J16" s="84" t="s">
        <v>139</v>
      </c>
      <c r="K16" s="104">
        <v>14434480.32</v>
      </c>
      <c r="L16" s="109">
        <v>45461</v>
      </c>
      <c r="M16" s="109">
        <v>45465</v>
      </c>
      <c r="N16" s="112">
        <v>8</v>
      </c>
      <c r="O16" s="129" t="s">
        <v>115</v>
      </c>
      <c r="P16" s="114">
        <v>1</v>
      </c>
      <c r="Q16" s="114">
        <f t="shared" si="0"/>
        <v>10</v>
      </c>
      <c r="R16" s="114">
        <f t="shared" si="1"/>
        <v>32</v>
      </c>
      <c r="S16" s="115">
        <f t="shared" si="2"/>
        <v>8</v>
      </c>
      <c r="T16" s="113">
        <f t="shared" si="3"/>
        <v>45765</v>
      </c>
      <c r="U16" s="84" t="s">
        <v>1822</v>
      </c>
      <c r="V16" s="84" t="s">
        <v>115</v>
      </c>
      <c r="W16" s="14"/>
      <c r="X16" s="14"/>
      <c r="Y16" s="113">
        <v>45527</v>
      </c>
      <c r="Z16" s="16">
        <v>1</v>
      </c>
      <c r="AA16" s="113">
        <v>45674</v>
      </c>
      <c r="AB16" s="113">
        <v>45678</v>
      </c>
      <c r="AC16" s="113">
        <v>45698</v>
      </c>
      <c r="AD16" s="113">
        <v>45698</v>
      </c>
      <c r="AE16" s="113">
        <v>45698</v>
      </c>
      <c r="AF16" s="84" t="s">
        <v>131</v>
      </c>
      <c r="AG16" s="113">
        <v>45698</v>
      </c>
      <c r="AH16" s="109" t="str">
        <f t="shared" si="4"/>
        <v>ENTREGA ANTECIPADA</v>
      </c>
    </row>
    <row r="17" spans="1:34" s="10" customFormat="1" ht="19.95" customHeight="1" thickTop="1" thickBot="1" x14ac:dyDescent="0.35">
      <c r="A17" s="89" t="s">
        <v>140</v>
      </c>
      <c r="B17" s="84" t="s">
        <v>121</v>
      </c>
      <c r="C17" s="92" t="str">
        <f>A17&amp;"-"&amp;_xlfn.XLOOKUP(B17,DROPLIST!B:B,DROPLIST!C:C)</f>
        <v>SV085-05740-FIA</v>
      </c>
      <c r="D17" s="88" t="e">
        <f>_xlfn.XLOOKUP(A17,PLEITOS!P:P,PLEITOS!L:L)</f>
        <v>#N/A</v>
      </c>
      <c r="E17" s="90" t="e">
        <f>_xlfn.XLOOKUP(A17,PLEITOS!P:P,PLEITOS!C:C)</f>
        <v>#N/A</v>
      </c>
      <c r="F17" s="90" t="e">
        <f>_xlfn.XLOOKUP(A17,PLEITOS!P:P,PLEITOS!D:D)</f>
        <v>#N/A</v>
      </c>
      <c r="G17" s="133" t="e">
        <f>_xlfn.XLOOKUP(A17,PLEITOS!P:P,PLEITOS!E:E)</f>
        <v>#N/A</v>
      </c>
      <c r="H17" s="88" t="e">
        <f>_xlfn.XLOOKUP(A:A,PLEITOS!P:P,PLEITOS!F:F)</f>
        <v>#N/A</v>
      </c>
      <c r="I17" s="84">
        <v>2810</v>
      </c>
      <c r="J17" s="84" t="s">
        <v>141</v>
      </c>
      <c r="K17" s="104">
        <v>406515.8</v>
      </c>
      <c r="L17" s="109">
        <v>45579</v>
      </c>
      <c r="M17" s="109">
        <v>45579</v>
      </c>
      <c r="N17" s="112">
        <v>5</v>
      </c>
      <c r="O17" s="129" t="s">
        <v>115</v>
      </c>
      <c r="P17" s="114">
        <v>1</v>
      </c>
      <c r="Q17" s="114">
        <f t="shared" si="0"/>
        <v>7</v>
      </c>
      <c r="R17" s="114">
        <f t="shared" si="1"/>
        <v>20</v>
      </c>
      <c r="S17" s="115">
        <f t="shared" si="2"/>
        <v>5</v>
      </c>
      <c r="T17" s="113">
        <f t="shared" si="3"/>
        <v>45789</v>
      </c>
      <c r="U17" s="84"/>
      <c r="V17" s="84"/>
      <c r="W17" s="14"/>
      <c r="X17" s="14"/>
      <c r="Y17" s="113">
        <v>45588</v>
      </c>
      <c r="Z17" s="16">
        <v>0.46</v>
      </c>
      <c r="AA17" s="113">
        <v>45721</v>
      </c>
      <c r="AB17" s="113">
        <v>45691</v>
      </c>
      <c r="AC17" s="113">
        <v>45688</v>
      </c>
      <c r="AD17" s="113">
        <v>45681</v>
      </c>
      <c r="AE17" s="113">
        <v>45688</v>
      </c>
      <c r="AF17" s="84" t="s">
        <v>117</v>
      </c>
      <c r="AG17" s="113">
        <v>45721</v>
      </c>
      <c r="AH17" s="109" t="str">
        <f t="shared" si="4"/>
        <v>ENTREGA ANTECIPADA</v>
      </c>
    </row>
    <row r="18" spans="1:34" s="10" customFormat="1" ht="19.95" customHeight="1" thickTop="1" thickBot="1" x14ac:dyDescent="0.35">
      <c r="A18" s="89" t="s">
        <v>142</v>
      </c>
      <c r="B18" s="84" t="s">
        <v>121</v>
      </c>
      <c r="C18" s="92" t="str">
        <f>A18&amp;"-"&amp;_xlfn.XLOOKUP(B18,DROPLIST!B:B,DROPLIST!C:C)</f>
        <v>SV085-02464-FIA</v>
      </c>
      <c r="D18" s="88" t="str">
        <f>_xlfn.XLOOKUP(A18,PLEITOS!P:P,PLEITOS!L:L)</f>
        <v>MOISÉS TORRES</v>
      </c>
      <c r="E18" s="90">
        <f>_xlfn.XLOOKUP(A18,PLEITOS!P:P,PLEITOS!C:C)</f>
        <v>20240085</v>
      </c>
      <c r="F18" s="90">
        <f>_xlfn.XLOOKUP(A18,PLEITOS!P:P,PLEITOS!D:D)</f>
        <v>800002464</v>
      </c>
      <c r="G18" s="133" t="str">
        <f>_xlfn.XLOOKUP(A18,PLEITOS!P:P,PLEITOS!E:E)</f>
        <v>INDUSTRIAS MANGOTEX LTDA</v>
      </c>
      <c r="H18" s="88" t="str">
        <f>_xlfn.XLOOKUP(A:A,PLEITOS!P:P,PLEITOS!F:F)</f>
        <v>STRADA 770 | INCREASE FIASA</v>
      </c>
      <c r="I18" s="84" t="s">
        <v>143</v>
      </c>
      <c r="J18" s="84" t="s">
        <v>144</v>
      </c>
      <c r="K18" s="104">
        <v>289759.13</v>
      </c>
      <c r="L18" s="109">
        <v>45461</v>
      </c>
      <c r="M18" s="109">
        <v>45468</v>
      </c>
      <c r="N18" s="112" t="s">
        <v>1808</v>
      </c>
      <c r="O18" s="129" t="s">
        <v>115</v>
      </c>
      <c r="P18" s="114">
        <v>1</v>
      </c>
      <c r="Q18" s="114">
        <f t="shared" si="0"/>
        <v>7</v>
      </c>
      <c r="R18" s="114">
        <f t="shared" si="1"/>
        <v>20</v>
      </c>
      <c r="S18" s="115">
        <f t="shared" si="2"/>
        <v>5</v>
      </c>
      <c r="T18" s="113">
        <f t="shared" si="3"/>
        <v>45678</v>
      </c>
      <c r="U18" s="84"/>
      <c r="V18" s="84"/>
      <c r="W18" s="14"/>
      <c r="X18" s="14"/>
      <c r="Y18" s="113">
        <v>45609</v>
      </c>
      <c r="Z18" s="16">
        <v>1</v>
      </c>
      <c r="AA18" s="113">
        <v>45719</v>
      </c>
      <c r="AB18" s="113">
        <v>45680</v>
      </c>
      <c r="AC18" s="113" t="s">
        <v>116</v>
      </c>
      <c r="AD18" s="113" t="s">
        <v>116</v>
      </c>
      <c r="AE18" s="113">
        <v>45719</v>
      </c>
      <c r="AF18" s="84" t="s">
        <v>131</v>
      </c>
      <c r="AG18" s="113">
        <v>45716</v>
      </c>
      <c r="AH18" s="109" t="str">
        <f t="shared" si="4"/>
        <v>ENTREGA EM ATRASO</v>
      </c>
    </row>
    <row r="19" spans="1:34" s="10" customFormat="1" ht="19.95" customHeight="1" thickTop="1" thickBot="1" x14ac:dyDescent="0.35">
      <c r="A19" s="89" t="s">
        <v>145</v>
      </c>
      <c r="B19" s="84" t="s">
        <v>121</v>
      </c>
      <c r="C19" s="92" t="str">
        <f>A19&amp;"-"&amp;_xlfn.XLOOKUP(B19,DROPLIST!B:B,DROPLIST!C:C)</f>
        <v>SV085-14209-FIA</v>
      </c>
      <c r="D19" s="88" t="str">
        <f>_xlfn.XLOOKUP(A19,PLEITOS!P:P,PLEITOS!L:L)</f>
        <v>ISABELA SANTOS</v>
      </c>
      <c r="E19" s="90">
        <f>_xlfn.XLOOKUP(A19,PLEITOS!P:P,PLEITOS!C:C)</f>
        <v>20240085</v>
      </c>
      <c r="F19" s="90">
        <f>_xlfn.XLOOKUP(A19,PLEITOS!P:P,PLEITOS!D:D)</f>
        <v>800014209</v>
      </c>
      <c r="G19" s="133" t="str">
        <f>_xlfn.XLOOKUP(A19,PLEITOS!P:P,PLEITOS!E:E)</f>
        <v>IOCHPE MAXION S A</v>
      </c>
      <c r="H19" s="88" t="str">
        <f>_xlfn.XLOOKUP(A:A,PLEITOS!P:P,PLEITOS!F:F)</f>
        <v>STRADA 770 | INCREASE FIASA</v>
      </c>
      <c r="I19" s="84">
        <v>2810</v>
      </c>
      <c r="J19" s="84" t="s">
        <v>146</v>
      </c>
      <c r="K19" s="104">
        <v>3960055.1</v>
      </c>
      <c r="L19" s="109">
        <v>45461</v>
      </c>
      <c r="M19" s="109">
        <v>45539</v>
      </c>
      <c r="N19" s="112">
        <v>6</v>
      </c>
      <c r="O19" s="129" t="s">
        <v>115</v>
      </c>
      <c r="P19" s="114">
        <v>1</v>
      </c>
      <c r="Q19" s="114">
        <f t="shared" si="0"/>
        <v>8</v>
      </c>
      <c r="R19" s="114">
        <f t="shared" si="1"/>
        <v>24</v>
      </c>
      <c r="S19" s="115">
        <f t="shared" si="2"/>
        <v>6</v>
      </c>
      <c r="T19" s="113">
        <f t="shared" si="3"/>
        <v>45779</v>
      </c>
      <c r="U19" s="84"/>
      <c r="V19" s="84"/>
      <c r="W19" s="14"/>
      <c r="X19" s="14"/>
      <c r="Y19" s="113">
        <v>45538</v>
      </c>
      <c r="Z19" s="16">
        <v>1</v>
      </c>
      <c r="AA19" s="113">
        <v>45702</v>
      </c>
      <c r="AB19" s="113" t="s">
        <v>116</v>
      </c>
      <c r="AC19" s="113">
        <v>45709</v>
      </c>
      <c r="AD19" s="113" t="s">
        <v>116</v>
      </c>
      <c r="AE19" s="113">
        <v>45732</v>
      </c>
      <c r="AF19" s="84" t="s">
        <v>131</v>
      </c>
      <c r="AG19" s="113">
        <v>45709</v>
      </c>
      <c r="AH19" s="109" t="str">
        <f t="shared" si="4"/>
        <v>ENTREGA ANTECIPADA</v>
      </c>
    </row>
    <row r="20" spans="1:34" s="10" customFormat="1" ht="19.95" customHeight="1" thickTop="1" thickBot="1" x14ac:dyDescent="0.35">
      <c r="A20" s="89" t="s">
        <v>147</v>
      </c>
      <c r="B20" s="84" t="s">
        <v>121</v>
      </c>
      <c r="C20" s="92" t="str">
        <f>A20&amp;"-"&amp;_xlfn.XLOOKUP(B20,DROPLIST!B:B,DROPLIST!C:C)</f>
        <v>SV085-46299-FIA</v>
      </c>
      <c r="D20" s="88" t="str">
        <f>_xlfn.XLOOKUP(A20,PLEITOS!P:P,PLEITOS!L:L)</f>
        <v>OSMAIR GONÇALVES</v>
      </c>
      <c r="E20" s="90">
        <f>_xlfn.XLOOKUP(A20,PLEITOS!P:P,PLEITOS!C:C)</f>
        <v>20240085</v>
      </c>
      <c r="F20" s="90">
        <f>_xlfn.XLOOKUP(A20,PLEITOS!P:P,PLEITOS!D:D)</f>
        <v>800046299</v>
      </c>
      <c r="G20" s="133" t="str">
        <f>_xlfn.XLOOKUP(A20,PLEITOS!P:P,PLEITOS!E:E)</f>
        <v>MAGNA DO BRASIL PRODUTOS E SERVICOS</v>
      </c>
      <c r="H20" s="88" t="str">
        <f>_xlfn.XLOOKUP(A:A,PLEITOS!P:P,PLEITOS!F:F)</f>
        <v>STRADA 770 | INCREASE FIASA</v>
      </c>
      <c r="I20" s="84">
        <v>2810</v>
      </c>
      <c r="J20" s="84" t="s">
        <v>148</v>
      </c>
      <c r="K20" s="104">
        <v>1580964.58</v>
      </c>
      <c r="L20" s="109">
        <v>45427</v>
      </c>
      <c r="M20" s="109">
        <v>45506</v>
      </c>
      <c r="N20" s="112">
        <v>6</v>
      </c>
      <c r="O20" s="129" t="s">
        <v>115</v>
      </c>
      <c r="P20" s="114">
        <v>1</v>
      </c>
      <c r="Q20" s="114">
        <f t="shared" si="0"/>
        <v>8</v>
      </c>
      <c r="R20" s="114">
        <f t="shared" si="1"/>
        <v>24</v>
      </c>
      <c r="S20" s="115">
        <f t="shared" si="2"/>
        <v>6</v>
      </c>
      <c r="T20" s="113">
        <f t="shared" si="3"/>
        <v>45746</v>
      </c>
      <c r="U20" s="84"/>
      <c r="V20" s="84"/>
      <c r="W20" s="14"/>
      <c r="X20" s="14"/>
      <c r="Y20" s="113">
        <v>45587</v>
      </c>
      <c r="Z20" s="16">
        <v>1</v>
      </c>
      <c r="AA20" s="113">
        <v>45701</v>
      </c>
      <c r="AB20" s="113" t="s">
        <v>116</v>
      </c>
      <c r="AC20" s="113">
        <v>45701</v>
      </c>
      <c r="AD20" s="113">
        <v>45744</v>
      </c>
      <c r="AE20" s="113">
        <v>45744</v>
      </c>
      <c r="AF20" s="84" t="s">
        <v>131</v>
      </c>
      <c r="AG20" s="113">
        <v>45701</v>
      </c>
      <c r="AH20" s="109" t="str">
        <f t="shared" si="4"/>
        <v>ENTREGA ANTECIPADA</v>
      </c>
    </row>
    <row r="21" spans="1:34" s="10" customFormat="1" ht="19.95" customHeight="1" thickTop="1" thickBot="1" x14ac:dyDescent="0.35">
      <c r="A21" s="89" t="s">
        <v>149</v>
      </c>
      <c r="B21" s="84" t="s">
        <v>121</v>
      </c>
      <c r="C21" s="92" t="str">
        <f>A21&amp;"-"&amp;_xlfn.XLOOKUP(B21,DROPLIST!B:B,DROPLIST!C:C)</f>
        <v>SV085-00022-FIA</v>
      </c>
      <c r="D21" s="88" t="str">
        <f>_xlfn.XLOOKUP(A21,PLEITOS!P:P,PLEITOS!L:L)</f>
        <v>OSMAIR GONÇALVES</v>
      </c>
      <c r="E21" s="90">
        <f>_xlfn.XLOOKUP(A21,PLEITOS!P:P,PLEITOS!C:C)</f>
        <v>20240085</v>
      </c>
      <c r="F21" s="90">
        <f>_xlfn.XLOOKUP(A21,PLEITOS!P:P,PLEITOS!D:D)</f>
        <v>800000022</v>
      </c>
      <c r="G21" s="133" t="str">
        <f>_xlfn.XLOOKUP(A21,PLEITOS!P:P,PLEITOS!E:E)</f>
        <v>MARELLI SISTEMAS AUTOMOTIVOS INDUST</v>
      </c>
      <c r="H21" s="88" t="str">
        <f>_xlfn.XLOOKUP(A:A,PLEITOS!P:P,PLEITOS!F:F)</f>
        <v>STRADA 770 | INCREASE FIASA</v>
      </c>
      <c r="I21" s="84">
        <v>2810</v>
      </c>
      <c r="J21" s="84" t="s">
        <v>150</v>
      </c>
      <c r="K21" s="104">
        <v>507824.43</v>
      </c>
      <c r="L21" s="109">
        <v>45461</v>
      </c>
      <c r="M21" s="109">
        <v>45506</v>
      </c>
      <c r="N21" s="112">
        <v>2</v>
      </c>
      <c r="O21" s="129" t="s">
        <v>115</v>
      </c>
      <c r="P21" s="114">
        <v>1</v>
      </c>
      <c r="Q21" s="114">
        <f t="shared" si="0"/>
        <v>4</v>
      </c>
      <c r="R21" s="114">
        <f t="shared" si="1"/>
        <v>8</v>
      </c>
      <c r="S21" s="115">
        <f t="shared" si="2"/>
        <v>2</v>
      </c>
      <c r="T21" s="113">
        <f t="shared" si="3"/>
        <v>45626</v>
      </c>
      <c r="U21" s="84"/>
      <c r="V21" s="84"/>
      <c r="W21" s="14"/>
      <c r="X21" s="14"/>
      <c r="Y21" s="113"/>
      <c r="Z21" s="16">
        <v>1</v>
      </c>
      <c r="AA21" s="113"/>
      <c r="AB21" s="113"/>
      <c r="AC21" s="113"/>
      <c r="AD21" s="113"/>
      <c r="AE21" s="113"/>
      <c r="AF21" s="84" t="s">
        <v>131</v>
      </c>
      <c r="AG21" s="113">
        <v>45624</v>
      </c>
      <c r="AH21" s="109" t="str">
        <f t="shared" si="4"/>
        <v>ENTREGA ANTECIPADA</v>
      </c>
    </row>
    <row r="22" spans="1:34" s="10" customFormat="1" ht="19.95" customHeight="1" thickTop="1" thickBot="1" x14ac:dyDescent="0.35">
      <c r="A22" s="89" t="s">
        <v>151</v>
      </c>
      <c r="B22" s="84" t="s">
        <v>121</v>
      </c>
      <c r="C22" s="92" t="str">
        <f>A22&amp;"-"&amp;_xlfn.XLOOKUP(B22,DROPLIST!B:B,DROPLIST!C:C)</f>
        <v>SV085-00055-FIA</v>
      </c>
      <c r="D22" s="88" t="str">
        <f>_xlfn.XLOOKUP(A22,PLEITOS!P:P,PLEITOS!L:L)</f>
        <v>ISABELA SANTOS</v>
      </c>
      <c r="E22" s="90">
        <f>_xlfn.XLOOKUP(A22,PLEITOS!P:P,PLEITOS!C:C)</f>
        <v>20240085</v>
      </c>
      <c r="F22" s="90">
        <f>_xlfn.XLOOKUP(A22,PLEITOS!P:P,PLEITOS!D:D)</f>
        <v>800000055</v>
      </c>
      <c r="G22" s="133" t="str">
        <f>_xlfn.XLOOKUP(A22,PLEITOS!P:P,PLEITOS!E:E)</f>
        <v>MARELLI SISTEMAS AUTOMOTIVOS INDUST</v>
      </c>
      <c r="H22" s="88" t="str">
        <f>_xlfn.XLOOKUP(A:A,PLEITOS!P:P,PLEITOS!F:F)</f>
        <v>STRADA 770 | INCREASE FIASA</v>
      </c>
      <c r="I22" s="84">
        <v>2810</v>
      </c>
      <c r="J22" s="84" t="s">
        <v>152</v>
      </c>
      <c r="K22" s="104">
        <v>1325814.3999999999</v>
      </c>
      <c r="L22" s="109">
        <v>45461</v>
      </c>
      <c r="M22" s="109"/>
      <c r="N22" s="112">
        <v>6</v>
      </c>
      <c r="O22" s="129" t="s">
        <v>115</v>
      </c>
      <c r="P22" s="114">
        <v>1</v>
      </c>
      <c r="Q22" s="114">
        <f t="shared" si="0"/>
        <v>8</v>
      </c>
      <c r="R22" s="114">
        <f t="shared" si="1"/>
        <v>24</v>
      </c>
      <c r="S22" s="115">
        <f t="shared" si="2"/>
        <v>6</v>
      </c>
      <c r="T22" s="113">
        <f t="shared" si="3"/>
        <v>240</v>
      </c>
      <c r="U22" s="84"/>
      <c r="V22" s="84"/>
      <c r="W22" s="14"/>
      <c r="X22" s="14"/>
      <c r="Y22" s="113">
        <v>45524</v>
      </c>
      <c r="Z22" s="16">
        <v>1</v>
      </c>
      <c r="AA22" s="113"/>
      <c r="AB22" s="113"/>
      <c r="AC22" s="113">
        <v>45667</v>
      </c>
      <c r="AD22" s="113"/>
      <c r="AE22" s="113"/>
      <c r="AF22" s="84" t="s">
        <v>131</v>
      </c>
      <c r="AG22" s="113">
        <v>45716</v>
      </c>
      <c r="AH22" s="109" t="str">
        <f t="shared" si="4"/>
        <v>ENTREGA EM ATRASO</v>
      </c>
    </row>
    <row r="23" spans="1:34" s="10" customFormat="1" ht="19.95" customHeight="1" thickTop="1" thickBot="1" x14ac:dyDescent="0.35">
      <c r="A23" s="89" t="s">
        <v>153</v>
      </c>
      <c r="B23" s="84" t="s">
        <v>121</v>
      </c>
      <c r="C23" s="92" t="str">
        <f>A23&amp;"-"&amp;_xlfn.XLOOKUP(B23,DROPLIST!B:B,DROPLIST!C:C)</f>
        <v>SV085-02863-FIA</v>
      </c>
      <c r="D23" s="88" t="str">
        <f>_xlfn.XLOOKUP(A23,PLEITOS!P:P,PLEITOS!L:L)</f>
        <v>ISABELA SANTOS</v>
      </c>
      <c r="E23" s="90">
        <f>_xlfn.XLOOKUP(A23,PLEITOS!P:P,PLEITOS!C:C)</f>
        <v>20240085</v>
      </c>
      <c r="F23" s="90">
        <f>_xlfn.XLOOKUP(A23,PLEITOS!P:P,PLEITOS!D:D)</f>
        <v>800002863</v>
      </c>
      <c r="G23" s="133" t="str">
        <f>_xlfn.XLOOKUP(A23,PLEITOS!P:P,PLEITOS!E:E)</f>
        <v>NEO POLIMEROS LTDA</v>
      </c>
      <c r="H23" s="88" t="str">
        <f>_xlfn.XLOOKUP(A:A,PLEITOS!P:P,PLEITOS!F:F)</f>
        <v>STRADA 770 | INCREASE FIASA</v>
      </c>
      <c r="I23" s="84" t="s">
        <v>129</v>
      </c>
      <c r="J23" s="84" t="s">
        <v>154</v>
      </c>
      <c r="K23" s="104">
        <v>75000</v>
      </c>
      <c r="L23" s="109">
        <v>45461</v>
      </c>
      <c r="M23" s="109"/>
      <c r="N23" s="112">
        <v>5</v>
      </c>
      <c r="O23" s="129" t="s">
        <v>115</v>
      </c>
      <c r="P23" s="114">
        <v>1</v>
      </c>
      <c r="Q23" s="114">
        <f t="shared" si="0"/>
        <v>7</v>
      </c>
      <c r="R23" s="114">
        <f t="shared" si="1"/>
        <v>20</v>
      </c>
      <c r="S23" s="115">
        <f t="shared" si="2"/>
        <v>5</v>
      </c>
      <c r="T23" s="113">
        <f t="shared" si="3"/>
        <v>210</v>
      </c>
      <c r="U23" s="84"/>
      <c r="V23" s="84"/>
      <c r="W23" s="12"/>
      <c r="X23" s="12"/>
      <c r="Y23" s="113">
        <v>45523</v>
      </c>
      <c r="Z23" s="16">
        <v>1</v>
      </c>
      <c r="AA23" s="113"/>
      <c r="AB23" s="113"/>
      <c r="AC23" s="113"/>
      <c r="AD23" s="113"/>
      <c r="AE23" s="113"/>
      <c r="AF23" s="84" t="s">
        <v>131</v>
      </c>
      <c r="AG23" s="113">
        <v>45575</v>
      </c>
      <c r="AH23" s="109" t="str">
        <f t="shared" si="4"/>
        <v>ENTREGA EM ATRASO</v>
      </c>
    </row>
    <row r="24" spans="1:34" s="10" customFormat="1" ht="19.95" customHeight="1" thickTop="1" thickBot="1" x14ac:dyDescent="0.35">
      <c r="A24" s="89" t="s">
        <v>155</v>
      </c>
      <c r="B24" s="84" t="s">
        <v>121</v>
      </c>
      <c r="C24" s="92" t="str">
        <f>A24&amp;"-"&amp;_xlfn.XLOOKUP(B24,DROPLIST!B:B,DROPLIST!C:C)</f>
        <v>SV085-36730-FIA</v>
      </c>
      <c r="D24" s="88" t="str">
        <f>_xlfn.XLOOKUP(A24,PLEITOS!P:P,PLEITOS!L:L)</f>
        <v>OSMAIR GONÇALVES</v>
      </c>
      <c r="E24" s="90">
        <f>_xlfn.XLOOKUP(A24,PLEITOS!P:P,PLEITOS!C:C)</f>
        <v>20240085</v>
      </c>
      <c r="F24" s="90">
        <f>_xlfn.XLOOKUP(A24,PLEITOS!P:P,PLEITOS!D:D)</f>
        <v>800036730</v>
      </c>
      <c r="G24" s="133" t="str">
        <f>_xlfn.XLOOKUP(A24,PLEITOS!P:P,PLEITOS!E:E)</f>
        <v>NEO RODAS S.A</v>
      </c>
      <c r="H24" s="88" t="str">
        <f>_xlfn.XLOOKUP(A:A,PLEITOS!P:P,PLEITOS!F:F)</f>
        <v>STRADA 770 | INCREASE FIASA</v>
      </c>
      <c r="I24" s="84">
        <v>2810</v>
      </c>
      <c r="J24" s="84" t="s">
        <v>114</v>
      </c>
      <c r="K24" s="104">
        <v>363000</v>
      </c>
      <c r="L24" s="109">
        <v>45616</v>
      </c>
      <c r="M24" s="109">
        <v>45637</v>
      </c>
      <c r="N24" s="112">
        <v>4</v>
      </c>
      <c r="O24" s="129" t="s">
        <v>115</v>
      </c>
      <c r="P24" s="114">
        <v>1</v>
      </c>
      <c r="Q24" s="114">
        <f t="shared" si="0"/>
        <v>6</v>
      </c>
      <c r="R24" s="114">
        <f t="shared" si="1"/>
        <v>16</v>
      </c>
      <c r="S24" s="115">
        <f t="shared" si="2"/>
        <v>4</v>
      </c>
      <c r="T24" s="113">
        <f t="shared" si="3"/>
        <v>45817</v>
      </c>
      <c r="U24" s="84"/>
      <c r="V24" s="84"/>
      <c r="W24" s="14"/>
      <c r="X24" s="14"/>
      <c r="Y24" s="113">
        <v>45629</v>
      </c>
      <c r="Z24" s="16">
        <v>1</v>
      </c>
      <c r="AA24" s="113">
        <v>45709</v>
      </c>
      <c r="AB24" s="113">
        <v>45705</v>
      </c>
      <c r="AC24" s="113">
        <v>45728</v>
      </c>
      <c r="AD24" s="113">
        <v>45760</v>
      </c>
      <c r="AE24" s="113">
        <v>45760</v>
      </c>
      <c r="AF24" s="84" t="s">
        <v>131</v>
      </c>
      <c r="AG24" s="113">
        <v>45728</v>
      </c>
      <c r="AH24" s="109" t="str">
        <f t="shared" si="4"/>
        <v>ENTREGA ANTECIPADA</v>
      </c>
    </row>
    <row r="25" spans="1:34" s="10" customFormat="1" ht="19.95" customHeight="1" thickTop="1" thickBot="1" x14ac:dyDescent="0.35">
      <c r="A25" s="89" t="s">
        <v>156</v>
      </c>
      <c r="B25" s="84" t="s">
        <v>121</v>
      </c>
      <c r="C25" s="92" t="str">
        <f>A25&amp;"-"&amp;_xlfn.XLOOKUP(B25,DROPLIST!B:B,DROPLIST!C:C)</f>
        <v>SV085-36904-FIA</v>
      </c>
      <c r="D25" s="88" t="str">
        <f>_xlfn.XLOOKUP(A25,PLEITOS!P:P,PLEITOS!L:L)</f>
        <v>ISABELA SANTOS</v>
      </c>
      <c r="E25" s="90">
        <f>_xlfn.XLOOKUP(A25,PLEITOS!P:P,PLEITOS!C:C)</f>
        <v>20240085</v>
      </c>
      <c r="F25" s="90">
        <f>_xlfn.XLOOKUP(A25,PLEITOS!P:P,PLEITOS!D:D)</f>
        <v>800036904</v>
      </c>
      <c r="G25" s="133" t="str">
        <f>_xlfn.XLOOKUP(A25,PLEITOS!P:P,PLEITOS!E:E)</f>
        <v>PROMA BRASIL AUTOMOTIVA LTDA</v>
      </c>
      <c r="H25" s="88" t="str">
        <f>_xlfn.XLOOKUP(A:A,PLEITOS!P:P,PLEITOS!F:F)</f>
        <v>STRADA 770 | INCREASE FIASA</v>
      </c>
      <c r="I25" s="84">
        <v>2810</v>
      </c>
      <c r="J25" s="84" t="s">
        <v>157</v>
      </c>
      <c r="K25" s="104">
        <v>7653560.25</v>
      </c>
      <c r="L25" s="109">
        <v>45461</v>
      </c>
      <c r="M25" s="109">
        <v>45461</v>
      </c>
      <c r="N25" s="112" t="s">
        <v>1801</v>
      </c>
      <c r="O25" s="129" t="s">
        <v>115</v>
      </c>
      <c r="P25" s="114">
        <v>1</v>
      </c>
      <c r="Q25" s="114">
        <f t="shared" si="0"/>
        <v>9</v>
      </c>
      <c r="R25" s="114">
        <f t="shared" si="1"/>
        <v>28</v>
      </c>
      <c r="S25" s="115">
        <f t="shared" si="2"/>
        <v>7</v>
      </c>
      <c r="T25" s="113">
        <f t="shared" si="3"/>
        <v>45731</v>
      </c>
      <c r="U25" s="84" t="s">
        <v>1824</v>
      </c>
      <c r="V25" s="84" t="s">
        <v>1826</v>
      </c>
      <c r="W25" s="14"/>
      <c r="X25" s="14"/>
      <c r="Y25" s="113">
        <v>45511</v>
      </c>
      <c r="Z25" s="16">
        <v>1</v>
      </c>
      <c r="AA25" s="113">
        <v>45297</v>
      </c>
      <c r="AB25" s="113" t="s">
        <v>116</v>
      </c>
      <c r="AC25" s="113">
        <v>45761</v>
      </c>
      <c r="AD25" s="113">
        <v>45704</v>
      </c>
      <c r="AE25" s="113">
        <v>45704</v>
      </c>
      <c r="AF25" s="84" t="s">
        <v>131</v>
      </c>
      <c r="AG25" s="113">
        <v>45761</v>
      </c>
      <c r="AH25" s="109" t="str">
        <f t="shared" si="4"/>
        <v>ENTREGA EM ATRASO</v>
      </c>
    </row>
    <row r="26" spans="1:34" s="10" customFormat="1" ht="19.95" customHeight="1" thickTop="1" thickBot="1" x14ac:dyDescent="0.3">
      <c r="A26" s="89" t="s">
        <v>158</v>
      </c>
      <c r="B26" s="84" t="s">
        <v>121</v>
      </c>
      <c r="C26" s="92" t="str">
        <f>A26&amp;"-"&amp;_xlfn.XLOOKUP(B26,DROPLIST!B:B,DROPLIST!C:C)</f>
        <v>SV085-06557-FIA</v>
      </c>
      <c r="D26" s="88" t="str">
        <f>_xlfn.XLOOKUP(A26,PLEITOS!P:P,PLEITOS!L:L)</f>
        <v>MOISÉS TORRES</v>
      </c>
      <c r="E26" s="90">
        <f>_xlfn.XLOOKUP(A26,PLEITOS!P:P,PLEITOS!C:C)</f>
        <v>20240085</v>
      </c>
      <c r="F26" s="90">
        <f>_xlfn.XLOOKUP(A26,PLEITOS!P:P,PLEITOS!D:D)</f>
        <v>800006557</v>
      </c>
      <c r="G26" s="133" t="str">
        <f>_xlfn.XLOOKUP(A26,PLEITOS!P:P,PLEITOS!E:E)</f>
        <v>S RIKO AUTOMOTIVE HOSE TECALON BRAS</v>
      </c>
      <c r="H26" s="88" t="str">
        <f>_xlfn.XLOOKUP(A:A,PLEITOS!P:P,PLEITOS!F:F)</f>
        <v>STRADA 770 | INCREASE FIASA</v>
      </c>
      <c r="I26" s="84">
        <v>2810</v>
      </c>
      <c r="J26" s="84" t="s">
        <v>159</v>
      </c>
      <c r="K26" s="104">
        <v>101000</v>
      </c>
      <c r="L26" s="109">
        <v>45461</v>
      </c>
      <c r="M26" s="109">
        <v>45632</v>
      </c>
      <c r="N26" s="112">
        <v>3</v>
      </c>
      <c r="O26" s="129" t="s">
        <v>115</v>
      </c>
      <c r="P26" s="114">
        <v>1</v>
      </c>
      <c r="Q26" s="114">
        <f t="shared" si="0"/>
        <v>5</v>
      </c>
      <c r="R26" s="114">
        <f t="shared" si="1"/>
        <v>12</v>
      </c>
      <c r="S26" s="115">
        <f t="shared" si="2"/>
        <v>3</v>
      </c>
      <c r="T26" s="113">
        <f t="shared" si="3"/>
        <v>45782</v>
      </c>
      <c r="U26" s="118" t="s">
        <v>1809</v>
      </c>
      <c r="V26" s="84"/>
      <c r="W26" s="49">
        <v>45677</v>
      </c>
      <c r="X26" s="49">
        <v>45684</v>
      </c>
      <c r="Y26" s="113">
        <v>45622</v>
      </c>
      <c r="Z26" s="16">
        <v>1</v>
      </c>
      <c r="AA26" s="113"/>
      <c r="AB26" s="113"/>
      <c r="AC26" s="113"/>
      <c r="AD26" s="113"/>
      <c r="AE26" s="113"/>
      <c r="AF26" s="84" t="s">
        <v>131</v>
      </c>
      <c r="AG26" s="113">
        <v>45658</v>
      </c>
      <c r="AH26" s="109" t="str">
        <f t="shared" si="4"/>
        <v>ENTREGA ANTECIPADA</v>
      </c>
    </row>
    <row r="27" spans="1:34" s="10" customFormat="1" ht="19.95" customHeight="1" thickTop="1" thickBot="1" x14ac:dyDescent="0.35">
      <c r="A27" s="89" t="s">
        <v>160</v>
      </c>
      <c r="B27" s="84" t="s">
        <v>121</v>
      </c>
      <c r="C27" s="92" t="str">
        <f>A27&amp;"-"&amp;_xlfn.XLOOKUP(B27,DROPLIST!B:B,DROPLIST!C:C)</f>
        <v>SV085-05834-FIA</v>
      </c>
      <c r="D27" s="88" t="str">
        <f>_xlfn.XLOOKUP(A27,PLEITOS!P:P,PLEITOS!L:L)</f>
        <v>MOISÉS TORRES</v>
      </c>
      <c r="E27" s="90">
        <f>_xlfn.XLOOKUP(A27,PLEITOS!P:P,PLEITOS!C:C)</f>
        <v>20240085</v>
      </c>
      <c r="F27" s="90">
        <f>_xlfn.XLOOKUP(A27,PLEITOS!P:P,PLEITOS!D:D)</f>
        <v>800005834</v>
      </c>
      <c r="G27" s="133" t="str">
        <f>_xlfn.XLOOKUP(A27,PLEITOS!P:P,PLEITOS!E:E)</f>
        <v>S RIKO AUTOMOTIVE HOSE DO BRASIL LT</v>
      </c>
      <c r="H27" s="88" t="str">
        <f>_xlfn.XLOOKUP(A:A,PLEITOS!P:P,PLEITOS!F:F)</f>
        <v>STRADA 770 | INCREASE FIASA</v>
      </c>
      <c r="I27" s="84">
        <v>2810</v>
      </c>
      <c r="J27" s="84" t="s">
        <v>159</v>
      </c>
      <c r="K27" s="104">
        <v>17000</v>
      </c>
      <c r="L27" s="109">
        <v>45461</v>
      </c>
      <c r="M27" s="109">
        <v>45463</v>
      </c>
      <c r="N27" s="112">
        <v>3</v>
      </c>
      <c r="O27" s="129" t="s">
        <v>115</v>
      </c>
      <c r="P27" s="114">
        <v>1</v>
      </c>
      <c r="Q27" s="114">
        <f t="shared" si="0"/>
        <v>5</v>
      </c>
      <c r="R27" s="114">
        <f t="shared" si="1"/>
        <v>12</v>
      </c>
      <c r="S27" s="115">
        <f t="shared" si="2"/>
        <v>3</v>
      </c>
      <c r="T27" s="113">
        <f t="shared" si="3"/>
        <v>45613</v>
      </c>
      <c r="U27" s="84"/>
      <c r="V27" s="84"/>
      <c r="W27" s="14"/>
      <c r="X27" s="14"/>
      <c r="Y27" s="113"/>
      <c r="Z27" s="16">
        <v>1</v>
      </c>
      <c r="AA27" s="113"/>
      <c r="AB27" s="113"/>
      <c r="AC27" s="113"/>
      <c r="AD27" s="113"/>
      <c r="AE27" s="113"/>
      <c r="AF27" s="84" t="s">
        <v>131</v>
      </c>
      <c r="AG27" s="113">
        <v>45658</v>
      </c>
      <c r="AH27" s="109" t="str">
        <f t="shared" si="4"/>
        <v>ENTREGA EM ATRASO</v>
      </c>
    </row>
    <row r="28" spans="1:34" s="10" customFormat="1" ht="19.95" customHeight="1" thickTop="1" thickBot="1" x14ac:dyDescent="0.35">
      <c r="A28" s="89" t="s">
        <v>161</v>
      </c>
      <c r="B28" s="84" t="s">
        <v>121</v>
      </c>
      <c r="C28" s="92" t="str">
        <f>A28&amp;"-"&amp;_xlfn.XLOOKUP(B28,DROPLIST!B:B,DROPLIST!C:C)</f>
        <v>SV085-02731-FIA</v>
      </c>
      <c r="D28" s="88" t="str">
        <f>_xlfn.XLOOKUP(A28,PLEITOS!P:P,PLEITOS!L:L)</f>
        <v>MOISÉS TORRES</v>
      </c>
      <c r="E28" s="90">
        <f>_xlfn.XLOOKUP(A28,PLEITOS!P:P,PLEITOS!C:C)</f>
        <v>20240085</v>
      </c>
      <c r="F28" s="90">
        <f>_xlfn.XLOOKUP(A28,PLEITOS!P:P,PLEITOS!D:D)</f>
        <v>800002731</v>
      </c>
      <c r="G28" s="133" t="str">
        <f>_xlfn.XLOOKUP(A28,PLEITOS!P:P,PLEITOS!E:E)</f>
        <v>SODECIA MINAS GERAIS IND. COMP. AUT</v>
      </c>
      <c r="H28" s="88" t="str">
        <f>_xlfn.XLOOKUP(A:A,PLEITOS!P:P,PLEITOS!F:F)</f>
        <v>STRADA 770 | INCREASE FIASA</v>
      </c>
      <c r="I28" s="84">
        <v>2810</v>
      </c>
      <c r="J28" s="84" t="s">
        <v>162</v>
      </c>
      <c r="K28" s="104">
        <v>1262621</v>
      </c>
      <c r="L28" s="109">
        <v>45461</v>
      </c>
      <c r="M28" s="109">
        <v>45475</v>
      </c>
      <c r="N28" s="112">
        <v>8</v>
      </c>
      <c r="O28" s="129" t="s">
        <v>115</v>
      </c>
      <c r="P28" s="114">
        <v>1</v>
      </c>
      <c r="Q28" s="114">
        <f t="shared" si="0"/>
        <v>10</v>
      </c>
      <c r="R28" s="114">
        <f t="shared" si="1"/>
        <v>32</v>
      </c>
      <c r="S28" s="115">
        <f t="shared" si="2"/>
        <v>8</v>
      </c>
      <c r="T28" s="113">
        <f t="shared" si="3"/>
        <v>45775</v>
      </c>
      <c r="U28" s="84"/>
      <c r="V28" s="84"/>
      <c r="W28" s="14">
        <v>45693</v>
      </c>
      <c r="X28" s="14">
        <v>45700</v>
      </c>
      <c r="Y28" s="113">
        <v>45497</v>
      </c>
      <c r="Z28" s="16">
        <v>1</v>
      </c>
      <c r="AA28" s="113">
        <v>45714</v>
      </c>
      <c r="AB28" s="113" t="s">
        <v>116</v>
      </c>
      <c r="AC28" s="113">
        <v>45707</v>
      </c>
      <c r="AD28" s="113" t="s">
        <v>116</v>
      </c>
      <c r="AE28" s="113" t="s">
        <v>116</v>
      </c>
      <c r="AF28" s="84" t="s">
        <v>131</v>
      </c>
      <c r="AG28" s="113">
        <v>45714</v>
      </c>
      <c r="AH28" s="109" t="str">
        <f t="shared" si="4"/>
        <v>ENTREGA ANTECIPADA</v>
      </c>
    </row>
    <row r="29" spans="1:34" s="10" customFormat="1" ht="19.95" customHeight="1" thickTop="1" thickBot="1" x14ac:dyDescent="0.35">
      <c r="A29" s="89" t="s">
        <v>163</v>
      </c>
      <c r="B29" s="84" t="s">
        <v>121</v>
      </c>
      <c r="C29" s="92" t="str">
        <f>A29&amp;"-"&amp;_xlfn.XLOOKUP(B29,DROPLIST!B:B,DROPLIST!C:C)</f>
        <v>SV085-46836-FIA</v>
      </c>
      <c r="D29" s="88" t="str">
        <f>_xlfn.XLOOKUP(A29,PLEITOS!P:P,PLEITOS!L:L)</f>
        <v>DETLEY GOMES</v>
      </c>
      <c r="E29" s="90">
        <f>_xlfn.XLOOKUP(A29,PLEITOS!P:P,PLEITOS!C:C)</f>
        <v>20240085</v>
      </c>
      <c r="F29" s="90">
        <f>_xlfn.XLOOKUP(A29,PLEITOS!P:P,PLEITOS!D:D)</f>
        <v>800046836</v>
      </c>
      <c r="G29" s="133" t="str">
        <f>_xlfn.XLOOKUP(A29,PLEITOS!P:P,PLEITOS!E:E)</f>
        <v>TENNECO SISTEMAS AUTOMOTIVOS LTDA</v>
      </c>
      <c r="H29" s="88" t="str">
        <f>_xlfn.XLOOKUP(A:A,PLEITOS!P:P,PLEITOS!F:F)</f>
        <v>STRADA 770 | INCREASE FIASA</v>
      </c>
      <c r="I29" s="84" t="s">
        <v>164</v>
      </c>
      <c r="J29" s="84" t="s">
        <v>148</v>
      </c>
      <c r="K29" s="104">
        <v>2171462.1800000002</v>
      </c>
      <c r="L29" s="109">
        <v>45401</v>
      </c>
      <c r="M29" s="109">
        <v>45496</v>
      </c>
      <c r="N29" s="112">
        <v>7</v>
      </c>
      <c r="O29" s="129" t="s">
        <v>115</v>
      </c>
      <c r="P29" s="114">
        <v>1</v>
      </c>
      <c r="Q29" s="114">
        <f t="shared" si="0"/>
        <v>9</v>
      </c>
      <c r="R29" s="114">
        <f t="shared" si="1"/>
        <v>28</v>
      </c>
      <c r="S29" s="115">
        <f t="shared" si="2"/>
        <v>7</v>
      </c>
      <c r="T29" s="113">
        <f t="shared" si="3"/>
        <v>45766</v>
      </c>
      <c r="U29" s="84"/>
      <c r="V29" s="84"/>
      <c r="W29" s="14"/>
      <c r="X29" s="14"/>
      <c r="Y29" s="113">
        <v>45538</v>
      </c>
      <c r="Z29" s="16">
        <v>1</v>
      </c>
      <c r="AA29" s="113">
        <v>45666</v>
      </c>
      <c r="AB29" s="113"/>
      <c r="AC29" s="113">
        <v>45666</v>
      </c>
      <c r="AD29" s="113" t="s">
        <v>116</v>
      </c>
      <c r="AE29" s="113">
        <v>45803</v>
      </c>
      <c r="AF29" s="84" t="s">
        <v>131</v>
      </c>
      <c r="AG29" s="113">
        <v>45666</v>
      </c>
      <c r="AH29" s="109" t="str">
        <f t="shared" si="4"/>
        <v>ENTREGA ANTECIPADA</v>
      </c>
    </row>
    <row r="30" spans="1:34" s="10" customFormat="1" ht="19.95" customHeight="1" thickTop="1" thickBot="1" x14ac:dyDescent="0.35">
      <c r="A30" s="89" t="s">
        <v>165</v>
      </c>
      <c r="B30" s="84" t="s">
        <v>121</v>
      </c>
      <c r="C30" s="92" t="str">
        <f>A30&amp;"-"&amp;_xlfn.XLOOKUP(B30,DROPLIST!B:B,DROPLIST!C:C)</f>
        <v>SV085-06612-FIA</v>
      </c>
      <c r="D30" s="88" t="str">
        <f>_xlfn.XLOOKUP(A30,PLEITOS!P:P,PLEITOS!L:L)</f>
        <v>MOISÉS TORRES</v>
      </c>
      <c r="E30" s="90">
        <f>_xlfn.XLOOKUP(A30,PLEITOS!P:P,PLEITOS!C:C)</f>
        <v>20240085</v>
      </c>
      <c r="F30" s="90">
        <f>_xlfn.XLOOKUP(A30,PLEITOS!P:P,PLEITOS!D:D)</f>
        <v>800006612</v>
      </c>
      <c r="G30" s="133" t="str">
        <f>_xlfn.XLOOKUP(A30,PLEITOS!P:P,PLEITOS!E:E)</f>
        <v>TW ESPUMAS LTDA</v>
      </c>
      <c r="H30" s="88" t="str">
        <f>_xlfn.XLOOKUP(A:A,PLEITOS!P:P,PLEITOS!F:F)</f>
        <v>STRADA 770 | INCREASE FIASA</v>
      </c>
      <c r="I30" s="84">
        <v>2810</v>
      </c>
      <c r="J30" s="84" t="s">
        <v>166</v>
      </c>
      <c r="K30" s="104">
        <v>661680.72</v>
      </c>
      <c r="L30" s="109">
        <v>45461</v>
      </c>
      <c r="M30" s="109">
        <v>45467</v>
      </c>
      <c r="N30" s="112">
        <v>3</v>
      </c>
      <c r="O30" s="129" t="s">
        <v>115</v>
      </c>
      <c r="P30" s="114">
        <v>1</v>
      </c>
      <c r="Q30" s="114">
        <f t="shared" si="0"/>
        <v>5</v>
      </c>
      <c r="R30" s="114">
        <f t="shared" si="1"/>
        <v>12</v>
      </c>
      <c r="S30" s="115">
        <f t="shared" si="2"/>
        <v>3</v>
      </c>
      <c r="T30" s="113">
        <f t="shared" si="3"/>
        <v>45617</v>
      </c>
      <c r="U30" s="84"/>
      <c r="V30" s="84"/>
      <c r="W30" s="14"/>
      <c r="X30" s="14"/>
      <c r="Y30" s="113"/>
      <c r="Z30" s="16">
        <v>1</v>
      </c>
      <c r="AA30" s="113"/>
      <c r="AB30" s="113"/>
      <c r="AC30" s="113">
        <v>45614</v>
      </c>
      <c r="AD30" s="113"/>
      <c r="AE30" s="113"/>
      <c r="AF30" s="84" t="s">
        <v>131</v>
      </c>
      <c r="AG30" s="113">
        <v>45614</v>
      </c>
      <c r="AH30" s="109" t="str">
        <f t="shared" si="4"/>
        <v>ENTREGA ANTECIPADA</v>
      </c>
    </row>
    <row r="31" spans="1:34" s="10" customFormat="1" ht="19.95" customHeight="1" thickTop="1" thickBot="1" x14ac:dyDescent="0.35">
      <c r="A31" s="89" t="s">
        <v>167</v>
      </c>
      <c r="B31" s="84" t="s">
        <v>121</v>
      </c>
      <c r="C31" s="92" t="str">
        <f>A31&amp;"-"&amp;_xlfn.XLOOKUP(B31,DROPLIST!B:B,DROPLIST!C:C)</f>
        <v>SV085-03820-FIA</v>
      </c>
      <c r="D31" s="88" t="str">
        <f>_xlfn.XLOOKUP(A31,PLEITOS!P:P,PLEITOS!L:L)</f>
        <v>MOISÉS TORRES</v>
      </c>
      <c r="E31" s="90">
        <f>_xlfn.XLOOKUP(A31,PLEITOS!P:P,PLEITOS!C:C)</f>
        <v>20240085</v>
      </c>
      <c r="F31" s="90">
        <f>_xlfn.XLOOKUP(A31,PLEITOS!P:P,PLEITOS!D:D)</f>
        <v>800003820</v>
      </c>
      <c r="G31" s="133" t="str">
        <f>_xlfn.XLOOKUP(A31,PLEITOS!P:P,PLEITOS!E:E)</f>
        <v>WEIDPLAS BRASIL IND. E COM. DE PLAS</v>
      </c>
      <c r="H31" s="88" t="str">
        <f>_xlfn.XLOOKUP(A:A,PLEITOS!P:P,PLEITOS!F:F)</f>
        <v>STRADA 770 | INCREASE FIASA</v>
      </c>
      <c r="I31" s="84">
        <v>2810</v>
      </c>
      <c r="J31" s="84" t="s">
        <v>168</v>
      </c>
      <c r="K31" s="104">
        <v>1245000</v>
      </c>
      <c r="L31" s="109">
        <v>45427</v>
      </c>
      <c r="M31" s="109">
        <v>45427</v>
      </c>
      <c r="N31" s="112">
        <v>6.5</v>
      </c>
      <c r="O31" s="129" t="s">
        <v>115</v>
      </c>
      <c r="P31" s="114">
        <v>1</v>
      </c>
      <c r="Q31" s="114">
        <f t="shared" si="0"/>
        <v>8.5</v>
      </c>
      <c r="R31" s="114">
        <f t="shared" si="1"/>
        <v>26</v>
      </c>
      <c r="S31" s="115">
        <f t="shared" si="2"/>
        <v>6.5</v>
      </c>
      <c r="T31" s="113">
        <f t="shared" si="3"/>
        <v>45682</v>
      </c>
      <c r="U31" s="84"/>
      <c r="V31" s="84"/>
      <c r="W31" s="14">
        <v>45694</v>
      </c>
      <c r="X31" s="14">
        <v>45701</v>
      </c>
      <c r="Y31" s="113">
        <v>45566</v>
      </c>
      <c r="Z31" s="16">
        <v>1</v>
      </c>
      <c r="AA31" s="113">
        <v>45681</v>
      </c>
      <c r="AB31" s="113" t="s">
        <v>116</v>
      </c>
      <c r="AC31" s="113" t="s">
        <v>116</v>
      </c>
      <c r="AD31" s="113" t="s">
        <v>116</v>
      </c>
      <c r="AE31" s="113" t="s">
        <v>116</v>
      </c>
      <c r="AF31" s="84" t="s">
        <v>131</v>
      </c>
      <c r="AG31" s="113">
        <v>45687</v>
      </c>
      <c r="AH31" s="109" t="str">
        <f t="shared" si="4"/>
        <v>ENTREGA EM ATRASO</v>
      </c>
    </row>
    <row r="32" spans="1:34" s="10" customFormat="1" ht="19.95" customHeight="1" thickTop="1" thickBot="1" x14ac:dyDescent="0.35">
      <c r="A32" s="89" t="s">
        <v>145</v>
      </c>
      <c r="B32" s="84" t="s">
        <v>121</v>
      </c>
      <c r="C32" s="92" t="str">
        <f>A32&amp;"-"&amp;_xlfn.XLOOKUP(B32,DROPLIST!B:B,DROPLIST!C:C)</f>
        <v>SV085-14209-FIA</v>
      </c>
      <c r="D32" s="88" t="str">
        <f>_xlfn.XLOOKUP(A32,PLEITOS!P:P,PLEITOS!L:L)</f>
        <v>ISABELA SANTOS</v>
      </c>
      <c r="E32" s="90">
        <f>_xlfn.XLOOKUP(A32,PLEITOS!P:P,PLEITOS!C:C)</f>
        <v>20240085</v>
      </c>
      <c r="F32" s="90">
        <f>_xlfn.XLOOKUP(A32,PLEITOS!P:P,PLEITOS!D:D)</f>
        <v>800014209</v>
      </c>
      <c r="G32" s="133" t="str">
        <f>_xlfn.XLOOKUP(A32,PLEITOS!P:P,PLEITOS!E:E)</f>
        <v>IOCHPE MAXION S A</v>
      </c>
      <c r="H32" s="88" t="str">
        <f>_xlfn.XLOOKUP(A:A,PLEITOS!P:P,PLEITOS!F:F)</f>
        <v>STRADA 770 | INCREASE FIASA</v>
      </c>
      <c r="I32" s="84">
        <v>2810</v>
      </c>
      <c r="J32" s="84" t="s">
        <v>169</v>
      </c>
      <c r="K32" s="104">
        <v>1176238.43</v>
      </c>
      <c r="L32" s="109">
        <v>45461</v>
      </c>
      <c r="M32" s="109">
        <v>45609</v>
      </c>
      <c r="N32" s="112">
        <v>4</v>
      </c>
      <c r="O32" s="129" t="s">
        <v>115</v>
      </c>
      <c r="P32" s="114">
        <v>1</v>
      </c>
      <c r="Q32" s="114">
        <f t="shared" si="0"/>
        <v>6</v>
      </c>
      <c r="R32" s="114">
        <f t="shared" si="1"/>
        <v>16</v>
      </c>
      <c r="S32" s="115">
        <f t="shared" si="2"/>
        <v>4</v>
      </c>
      <c r="T32" s="113">
        <f t="shared" si="3"/>
        <v>45789</v>
      </c>
      <c r="U32" s="84"/>
      <c r="V32" s="84"/>
      <c r="W32" s="14"/>
      <c r="X32" s="14"/>
      <c r="Y32" s="113">
        <v>45609</v>
      </c>
      <c r="Z32" s="16">
        <v>1</v>
      </c>
      <c r="AA32" s="113"/>
      <c r="AB32" s="113"/>
      <c r="AC32" s="113"/>
      <c r="AD32" s="113"/>
      <c r="AE32" s="113"/>
      <c r="AF32" s="84" t="s">
        <v>131</v>
      </c>
      <c r="AG32" s="113">
        <v>45663</v>
      </c>
      <c r="AH32" s="109" t="str">
        <f t="shared" si="4"/>
        <v>ENTREGA ANTECIPADA</v>
      </c>
    </row>
    <row r="33" spans="1:34" s="10" customFormat="1" ht="19.95" customHeight="1" thickTop="1" thickBot="1" x14ac:dyDescent="0.35">
      <c r="A33" s="89" t="s">
        <v>170</v>
      </c>
      <c r="B33" s="84" t="s">
        <v>121</v>
      </c>
      <c r="C33" s="92" t="str">
        <f>A33&amp;"-"&amp;_xlfn.XLOOKUP(B33,DROPLIST!B:B,DROPLIST!C:C)</f>
        <v>SV085-34387-FIA</v>
      </c>
      <c r="D33" s="88" t="str">
        <f>_xlfn.XLOOKUP(A33,PLEITOS!P:P,PLEITOS!L:L)</f>
        <v>ISABELA SANTOS</v>
      </c>
      <c r="E33" s="90">
        <f>_xlfn.XLOOKUP(A33,PLEITOS!P:P,PLEITOS!C:C)</f>
        <v>20240085</v>
      </c>
      <c r="F33" s="90">
        <f>_xlfn.XLOOKUP(A33,PLEITOS!P:P,PLEITOS!D:D)</f>
        <v>800034387</v>
      </c>
      <c r="G33" s="133" t="str">
        <f>_xlfn.XLOOKUP(A33,PLEITOS!P:P,PLEITOS!E:E)</f>
        <v>IOCHPE-MAXION S.A.</v>
      </c>
      <c r="H33" s="88" t="str">
        <f>_xlfn.XLOOKUP(A:A,PLEITOS!P:P,PLEITOS!F:F)</f>
        <v>STRADA 770 | INCREASE FIASA</v>
      </c>
      <c r="I33" s="84">
        <v>3760</v>
      </c>
      <c r="J33" s="84" t="s">
        <v>171</v>
      </c>
      <c r="K33" s="104">
        <v>210000</v>
      </c>
      <c r="L33" s="109">
        <v>45401</v>
      </c>
      <c r="M33" s="109">
        <v>45433</v>
      </c>
      <c r="N33" s="112">
        <v>4</v>
      </c>
      <c r="O33" s="129" t="s">
        <v>115</v>
      </c>
      <c r="P33" s="114">
        <v>1</v>
      </c>
      <c r="Q33" s="114">
        <f t="shared" si="0"/>
        <v>6</v>
      </c>
      <c r="R33" s="114">
        <f t="shared" si="1"/>
        <v>16</v>
      </c>
      <c r="S33" s="115">
        <f t="shared" si="2"/>
        <v>4</v>
      </c>
      <c r="T33" s="113">
        <f t="shared" si="3"/>
        <v>45613</v>
      </c>
      <c r="U33" s="84"/>
      <c r="V33" s="84"/>
      <c r="W33" s="14"/>
      <c r="X33" s="14"/>
      <c r="Y33" s="113">
        <v>45464</v>
      </c>
      <c r="Z33" s="16">
        <v>1</v>
      </c>
      <c r="AA33" s="113"/>
      <c r="AB33" s="113"/>
      <c r="AC33" s="113"/>
      <c r="AD33" s="113"/>
      <c r="AE33" s="113"/>
      <c r="AF33" s="84" t="s">
        <v>131</v>
      </c>
      <c r="AG33" s="113">
        <v>45639</v>
      </c>
      <c r="AH33" s="109" t="str">
        <f t="shared" si="4"/>
        <v>ENTREGA EM ATRASO</v>
      </c>
    </row>
    <row r="34" spans="1:34" s="10" customFormat="1" ht="19.95" customHeight="1" thickTop="1" thickBot="1" x14ac:dyDescent="0.35">
      <c r="A34" s="89" t="s">
        <v>172</v>
      </c>
      <c r="B34" s="84" t="s">
        <v>121</v>
      </c>
      <c r="C34" s="92" t="str">
        <f>A34&amp;"-"&amp;_xlfn.XLOOKUP(B34,DROPLIST!B:B,DROPLIST!C:C)</f>
        <v>SV085-06335-FIA</v>
      </c>
      <c r="D34" s="88" t="str">
        <f>_xlfn.XLOOKUP(A34,PLEITOS!P:P,PLEITOS!L:L)</f>
        <v>MOISÉS TORRES</v>
      </c>
      <c r="E34" s="90">
        <f>_xlfn.XLOOKUP(A34,PLEITOS!P:P,PLEITOS!C:C)</f>
        <v>20240085</v>
      </c>
      <c r="F34" s="90">
        <f>_xlfn.XLOOKUP(A34,PLEITOS!P:P,PLEITOS!D:D)</f>
        <v>800006335</v>
      </c>
      <c r="G34" s="133" t="str">
        <f>_xlfn.XLOOKUP(A34,PLEITOS!P:P,PLEITOS!E:E)</f>
        <v>JOYSON SAFETY SYSTEMS BRASIL LTDA</v>
      </c>
      <c r="H34" s="88" t="str">
        <f>_xlfn.XLOOKUP(A:A,PLEITOS!P:P,PLEITOS!F:F)</f>
        <v>STRADA 770 | INCREASE FIASA</v>
      </c>
      <c r="I34" s="84">
        <v>2810</v>
      </c>
      <c r="J34" s="84" t="s">
        <v>173</v>
      </c>
      <c r="K34" s="104">
        <v>630000</v>
      </c>
      <c r="L34" s="109">
        <v>45461</v>
      </c>
      <c r="M34" s="109">
        <v>45463</v>
      </c>
      <c r="N34" s="112">
        <v>7</v>
      </c>
      <c r="O34" s="129" t="s">
        <v>115</v>
      </c>
      <c r="P34" s="114">
        <v>1</v>
      </c>
      <c r="Q34" s="114">
        <f t="shared" si="0"/>
        <v>9</v>
      </c>
      <c r="R34" s="114">
        <f t="shared" si="1"/>
        <v>28</v>
      </c>
      <c r="S34" s="115">
        <f t="shared" si="2"/>
        <v>7</v>
      </c>
      <c r="T34" s="113">
        <f t="shared" si="3"/>
        <v>45733</v>
      </c>
      <c r="U34" s="84"/>
      <c r="V34" s="84"/>
      <c r="W34" s="14">
        <v>45693</v>
      </c>
      <c r="X34" s="14">
        <v>45701</v>
      </c>
      <c r="Y34" s="113"/>
      <c r="Z34" s="16">
        <v>1</v>
      </c>
      <c r="AA34" s="113"/>
      <c r="AB34" s="113"/>
      <c r="AC34" s="113">
        <v>45645</v>
      </c>
      <c r="AD34" s="113">
        <v>45663</v>
      </c>
      <c r="AE34" s="113"/>
      <c r="AF34" s="84" t="s">
        <v>131</v>
      </c>
      <c r="AG34" s="113">
        <v>45644</v>
      </c>
      <c r="AH34" s="109" t="str">
        <f t="shared" si="4"/>
        <v>ENTREGA ANTECIPADA</v>
      </c>
    </row>
    <row r="35" spans="1:34" s="10" customFormat="1" ht="19.95" customHeight="1" thickTop="1" thickBot="1" x14ac:dyDescent="0.35">
      <c r="A35" s="89" t="s">
        <v>153</v>
      </c>
      <c r="B35" s="84" t="s">
        <v>121</v>
      </c>
      <c r="C35" s="92" t="str">
        <f>A35&amp;"-"&amp;_xlfn.XLOOKUP(B35,DROPLIST!B:B,DROPLIST!C:C)</f>
        <v>SV085-02863-FIA</v>
      </c>
      <c r="D35" s="88" t="str">
        <f>_xlfn.XLOOKUP(A35,PLEITOS!P:P,PLEITOS!L:L)</f>
        <v>ISABELA SANTOS</v>
      </c>
      <c r="E35" s="90">
        <f>_xlfn.XLOOKUP(A35,PLEITOS!P:P,PLEITOS!C:C)</f>
        <v>20240085</v>
      </c>
      <c r="F35" s="90">
        <f>_xlfn.XLOOKUP(A35,PLEITOS!P:P,PLEITOS!D:D)</f>
        <v>800002863</v>
      </c>
      <c r="G35" s="133" t="str">
        <f>_xlfn.XLOOKUP(A35,PLEITOS!P:P,PLEITOS!E:E)</f>
        <v>NEO POLIMEROS LTDA</v>
      </c>
      <c r="H35" s="88" t="str">
        <f>_xlfn.XLOOKUP(A:A,PLEITOS!P:P,PLEITOS!F:F)</f>
        <v>STRADA 770 | INCREASE FIASA</v>
      </c>
      <c r="I35" s="84" t="s">
        <v>174</v>
      </c>
      <c r="J35" s="84" t="s">
        <v>175</v>
      </c>
      <c r="K35" s="104">
        <v>306000</v>
      </c>
      <c r="L35" s="109">
        <v>45461</v>
      </c>
      <c r="M35" s="109">
        <v>45342</v>
      </c>
      <c r="N35" s="112">
        <v>5</v>
      </c>
      <c r="O35" s="129" t="s">
        <v>115</v>
      </c>
      <c r="P35" s="114">
        <v>1</v>
      </c>
      <c r="Q35" s="114">
        <f t="shared" si="0"/>
        <v>7</v>
      </c>
      <c r="R35" s="114">
        <f t="shared" si="1"/>
        <v>20</v>
      </c>
      <c r="S35" s="115">
        <f t="shared" si="2"/>
        <v>5</v>
      </c>
      <c r="T35" s="113">
        <f t="shared" si="3"/>
        <v>45552</v>
      </c>
      <c r="U35" s="84"/>
      <c r="V35" s="84"/>
      <c r="W35" s="12"/>
      <c r="X35" s="12"/>
      <c r="Y35" s="113">
        <v>45342</v>
      </c>
      <c r="Z35" s="16">
        <v>1</v>
      </c>
      <c r="AA35" s="113"/>
      <c r="AB35" s="113"/>
      <c r="AC35" s="113"/>
      <c r="AD35" s="113">
        <v>45589</v>
      </c>
      <c r="AE35" s="113"/>
      <c r="AF35" s="84" t="s">
        <v>131</v>
      </c>
      <c r="AG35" s="113">
        <v>45642</v>
      </c>
      <c r="AH35" s="109" t="str">
        <f t="shared" si="4"/>
        <v>ENTREGA EM ATRASO</v>
      </c>
    </row>
    <row r="36" spans="1:34" s="10" customFormat="1" ht="19.95" customHeight="1" thickTop="1" thickBot="1" x14ac:dyDescent="0.3">
      <c r="A36" s="89" t="s">
        <v>158</v>
      </c>
      <c r="B36" s="84" t="s">
        <v>121</v>
      </c>
      <c r="C36" s="92" t="str">
        <f>A36&amp;"-"&amp;_xlfn.XLOOKUP(B36,DROPLIST!B:B,DROPLIST!C:C)</f>
        <v>SV085-06557-FIA</v>
      </c>
      <c r="D36" s="88" t="str">
        <f>_xlfn.XLOOKUP(A36,PLEITOS!P:P,PLEITOS!L:L)</f>
        <v>MOISÉS TORRES</v>
      </c>
      <c r="E36" s="90">
        <f>_xlfn.XLOOKUP(A36,PLEITOS!P:P,PLEITOS!C:C)</f>
        <v>20240085</v>
      </c>
      <c r="F36" s="90" t="s">
        <v>1812</v>
      </c>
      <c r="G36" s="133" t="str">
        <f>_xlfn.XLOOKUP(A36,PLEITOS!P:P,PLEITOS!E:E)</f>
        <v>S RIKO AUTOMOTIVE HOSE TECALON BRAS</v>
      </c>
      <c r="H36" s="88" t="str">
        <f>_xlfn.XLOOKUP(A:A,PLEITOS!P:P,PLEITOS!F:F)</f>
        <v>STRADA 770 | INCREASE FIASA</v>
      </c>
      <c r="I36" s="84">
        <v>2810</v>
      </c>
      <c r="J36" s="84" t="s">
        <v>176</v>
      </c>
      <c r="K36" s="104">
        <v>134326.85999999999</v>
      </c>
      <c r="L36" s="109">
        <v>45461</v>
      </c>
      <c r="M36" s="109">
        <v>45632</v>
      </c>
      <c r="N36" s="112">
        <v>3</v>
      </c>
      <c r="O36" s="129" t="s">
        <v>115</v>
      </c>
      <c r="P36" s="114">
        <v>1</v>
      </c>
      <c r="Q36" s="114">
        <f t="shared" si="0"/>
        <v>5</v>
      </c>
      <c r="R36" s="114">
        <f t="shared" si="1"/>
        <v>12</v>
      </c>
      <c r="S36" s="115">
        <f t="shared" si="2"/>
        <v>3</v>
      </c>
      <c r="T36" s="113">
        <f t="shared" si="3"/>
        <v>45782</v>
      </c>
      <c r="U36" s="118" t="s">
        <v>1809</v>
      </c>
      <c r="V36" s="84"/>
      <c r="W36" s="49">
        <v>45677</v>
      </c>
      <c r="X36" s="49">
        <v>45684</v>
      </c>
      <c r="Y36" s="113">
        <v>45622</v>
      </c>
      <c r="Z36" s="16">
        <v>1</v>
      </c>
      <c r="AA36" s="113"/>
      <c r="AB36" s="113"/>
      <c r="AC36" s="113"/>
      <c r="AD36" s="113"/>
      <c r="AE36" s="113"/>
      <c r="AF36" s="84" t="s">
        <v>131</v>
      </c>
      <c r="AG36" s="113">
        <v>45658</v>
      </c>
      <c r="AH36" s="109" t="str">
        <f t="shared" si="4"/>
        <v>ENTREGA ANTECIPADA</v>
      </c>
    </row>
    <row r="37" spans="1:34" s="10" customFormat="1" ht="19.95" customHeight="1" thickTop="1" thickBot="1" x14ac:dyDescent="0.35">
      <c r="A37" s="89" t="s">
        <v>177</v>
      </c>
      <c r="B37" s="84" t="s">
        <v>121</v>
      </c>
      <c r="C37" s="92" t="str">
        <f>A37&amp;"-"&amp;_xlfn.XLOOKUP(B37,DROPLIST!B:B,DROPLIST!C:C)</f>
        <v>SV085-30798-FIA</v>
      </c>
      <c r="D37" s="88" t="str">
        <f>_xlfn.XLOOKUP(A37,PLEITOS!P:P,PLEITOS!L:L)</f>
        <v>ISABELA SANTOS</v>
      </c>
      <c r="E37" s="90">
        <f>_xlfn.XLOOKUP(A37,PLEITOS!P:P,PLEITOS!C:C)</f>
        <v>20240085</v>
      </c>
      <c r="F37" s="90">
        <f>_xlfn.XLOOKUP(A37,PLEITOS!P:P,PLEITOS!D:D)</f>
        <v>800030798</v>
      </c>
      <c r="G37" s="133" t="str">
        <f>_xlfn.XLOOKUP(A37,PLEITOS!P:P,PLEITOS!E:E)</f>
        <v>TIBERINA AUT MG COMP MET IND</v>
      </c>
      <c r="H37" s="88" t="str">
        <f>_xlfn.XLOOKUP(A:A,PLEITOS!P:P,PLEITOS!F:F)</f>
        <v>STRADA 770 | INCREASE FIASA</v>
      </c>
      <c r="I37" s="84">
        <v>2810</v>
      </c>
      <c r="J37" s="84" t="s">
        <v>178</v>
      </c>
      <c r="K37" s="104">
        <v>11860000</v>
      </c>
      <c r="L37" s="109">
        <v>45461</v>
      </c>
      <c r="M37" s="109">
        <v>45475</v>
      </c>
      <c r="N37" s="112" t="s">
        <v>1800</v>
      </c>
      <c r="O37" s="129" t="s">
        <v>115</v>
      </c>
      <c r="P37" s="114">
        <v>1</v>
      </c>
      <c r="Q37" s="114">
        <f t="shared" si="0"/>
        <v>11</v>
      </c>
      <c r="R37" s="114">
        <f t="shared" si="1"/>
        <v>36</v>
      </c>
      <c r="S37" s="115">
        <v>6</v>
      </c>
      <c r="T37" s="113">
        <f t="shared" si="3"/>
        <v>45805</v>
      </c>
      <c r="U37" s="84" t="s">
        <v>1825</v>
      </c>
      <c r="V37" s="84" t="s">
        <v>1823</v>
      </c>
      <c r="W37" s="14"/>
      <c r="X37" s="14"/>
      <c r="Y37" s="113">
        <v>45538</v>
      </c>
      <c r="Z37" s="16">
        <v>1</v>
      </c>
      <c r="AA37" s="113">
        <v>45652</v>
      </c>
      <c r="AB37" s="113">
        <v>45665</v>
      </c>
      <c r="AC37" s="113">
        <v>45665</v>
      </c>
      <c r="AD37" s="113" t="s">
        <v>40</v>
      </c>
      <c r="AE37" s="113" t="s">
        <v>40</v>
      </c>
      <c r="AF37" s="84" t="s">
        <v>131</v>
      </c>
      <c r="AG37" s="113">
        <v>45665</v>
      </c>
      <c r="AH37" s="109" t="str">
        <f t="shared" si="4"/>
        <v>ENTREGA ANTECIPADA</v>
      </c>
    </row>
    <row r="38" spans="1:34" s="10" customFormat="1" ht="19.95" customHeight="1" thickTop="1" thickBot="1" x14ac:dyDescent="0.35">
      <c r="A38" s="89" t="s">
        <v>179</v>
      </c>
      <c r="B38" s="84" t="s">
        <v>112</v>
      </c>
      <c r="C38" s="92" t="str">
        <f>A38&amp;"-"&amp;_xlfn.XLOOKUP(B38,DROPLIST!B:B,DROPLIST!C:C)</f>
        <v>SV093-29515-PWT</v>
      </c>
      <c r="D38" s="88" t="str">
        <f>_xlfn.XLOOKUP(A38,PLEITOS!P:P,PLEITOS!L:L)</f>
        <v>GABRIEL MONTEIRO</v>
      </c>
      <c r="E38" s="90" t="str">
        <f>_xlfn.XLOOKUP(A38,PLEITOS!P:P,PLEITOS!C:C)</f>
        <v>20240093</v>
      </c>
      <c r="F38" s="90">
        <f>_xlfn.XLOOKUP(A38,PLEITOS!P:P,PLEITOS!D:D)</f>
        <v>800029515</v>
      </c>
      <c r="G38" s="133" t="str">
        <f>_xlfn.XLOOKUP(A38,PLEITOS!P:P,PLEITOS!E:E)</f>
        <v>ELDOR DO BRASIL COMPONENTES AUT LTD</v>
      </c>
      <c r="H38" s="88" t="str">
        <f>_xlfn.XLOOKUP(A:A,PLEITOS!P:P,PLEITOS!F:F)</f>
        <v>VOLUMES POWERTRAIN 2025</v>
      </c>
      <c r="I38" s="84" t="s">
        <v>180</v>
      </c>
      <c r="J38" s="84" t="s">
        <v>114</v>
      </c>
      <c r="K38" s="104">
        <v>1150000</v>
      </c>
      <c r="L38" s="109"/>
      <c r="M38" s="109">
        <v>45492</v>
      </c>
      <c r="N38" s="112">
        <v>7</v>
      </c>
      <c r="O38" s="129" t="s">
        <v>115</v>
      </c>
      <c r="P38" s="114">
        <v>1</v>
      </c>
      <c r="Q38" s="114">
        <f t="shared" si="0"/>
        <v>9</v>
      </c>
      <c r="R38" s="114">
        <f t="shared" si="1"/>
        <v>28</v>
      </c>
      <c r="S38" s="115">
        <f t="shared" si="2"/>
        <v>7</v>
      </c>
      <c r="T38" s="113">
        <f t="shared" si="3"/>
        <v>45762</v>
      </c>
      <c r="U38" s="84"/>
      <c r="V38" s="84"/>
      <c r="W38" s="14"/>
      <c r="X38" s="14"/>
      <c r="Y38" s="113"/>
      <c r="Z38" s="16">
        <v>0.75</v>
      </c>
      <c r="AA38" s="113">
        <v>45716</v>
      </c>
      <c r="AB38" s="113">
        <v>45731</v>
      </c>
      <c r="AC38" s="113" t="s">
        <v>116</v>
      </c>
      <c r="AD38" s="113">
        <v>45731</v>
      </c>
      <c r="AE38" s="113">
        <v>45731</v>
      </c>
      <c r="AF38" s="84" t="s">
        <v>117</v>
      </c>
      <c r="AG38" s="113">
        <v>45731</v>
      </c>
      <c r="AH38" s="109" t="str">
        <f t="shared" si="4"/>
        <v>ENTREGA ANTECIPADA</v>
      </c>
    </row>
    <row r="39" spans="1:34" s="10" customFormat="1" ht="19.95" customHeight="1" thickTop="1" thickBot="1" x14ac:dyDescent="0.35">
      <c r="A39" s="89" t="s">
        <v>181</v>
      </c>
      <c r="B39" s="84" t="s">
        <v>112</v>
      </c>
      <c r="C39" s="92" t="str">
        <f>A39&amp;"-"&amp;_xlfn.XLOOKUP(B39,DROPLIST!B:B,DROPLIST!C:C)</f>
        <v>SV093-00043-PWT</v>
      </c>
      <c r="D39" s="88" t="str">
        <f>_xlfn.XLOOKUP(A39,PLEITOS!P:P,PLEITOS!L:L)</f>
        <v>GABRIEL MONTEIRO</v>
      </c>
      <c r="E39" s="90" t="str">
        <f>_xlfn.XLOOKUP(A39,PLEITOS!P:P,PLEITOS!C:C)</f>
        <v>20240093</v>
      </c>
      <c r="F39" s="90">
        <f>_xlfn.XLOOKUP(A39,PLEITOS!P:P,PLEITOS!D:D)</f>
        <v>800000043</v>
      </c>
      <c r="G39" s="133" t="str">
        <f>_xlfn.XLOOKUP(A39,PLEITOS!P:P,PLEITOS!E:E)</f>
        <v>NEMAK ALUMINIO DO BRASIL LTDA</v>
      </c>
      <c r="H39" s="88" t="str">
        <f>_xlfn.XLOOKUP(A:A,PLEITOS!P:P,PLEITOS!F:F)</f>
        <v>VOLUMES POWERTRAIN 2025</v>
      </c>
      <c r="I39" s="84" t="s">
        <v>182</v>
      </c>
      <c r="J39" s="84" t="s">
        <v>114</v>
      </c>
      <c r="K39" s="104">
        <v>3608815.42</v>
      </c>
      <c r="L39" s="109"/>
      <c r="M39" s="109">
        <v>45582</v>
      </c>
      <c r="N39" s="112">
        <v>10</v>
      </c>
      <c r="O39" s="129" t="s">
        <v>115</v>
      </c>
      <c r="P39" s="114">
        <v>1</v>
      </c>
      <c r="Q39" s="114">
        <f t="shared" si="0"/>
        <v>12</v>
      </c>
      <c r="R39" s="114">
        <f t="shared" si="1"/>
        <v>40</v>
      </c>
      <c r="S39" s="115">
        <f t="shared" si="2"/>
        <v>10</v>
      </c>
      <c r="T39" s="113">
        <f t="shared" si="3"/>
        <v>45942</v>
      </c>
      <c r="U39" s="84"/>
      <c r="V39" s="84"/>
      <c r="W39" s="14"/>
      <c r="X39" s="14"/>
      <c r="Y39" s="113"/>
      <c r="Z39" s="16">
        <v>0.45</v>
      </c>
      <c r="AA39" s="113">
        <v>45817</v>
      </c>
      <c r="AB39" s="113" t="s">
        <v>116</v>
      </c>
      <c r="AC39" s="113" t="s">
        <v>116</v>
      </c>
      <c r="AD39" s="113">
        <v>45817</v>
      </c>
      <c r="AE39" s="113">
        <v>45853</v>
      </c>
      <c r="AF39" s="84" t="s">
        <v>117</v>
      </c>
      <c r="AG39" s="113">
        <v>45817</v>
      </c>
      <c r="AH39" s="109" t="str">
        <f t="shared" si="4"/>
        <v>ENTREGA ANTECIPADA</v>
      </c>
    </row>
    <row r="40" spans="1:34" s="10" customFormat="1" ht="19.95" customHeight="1" thickTop="1" thickBot="1" x14ac:dyDescent="0.35">
      <c r="A40" s="89" t="s">
        <v>183</v>
      </c>
      <c r="B40" s="84" t="s">
        <v>112</v>
      </c>
      <c r="C40" s="92" t="str">
        <f>A40&amp;"-"&amp;_xlfn.XLOOKUP(B40,DROPLIST!B:B,DROPLIST!C:C)</f>
        <v>SV093-06295-PWT</v>
      </c>
      <c r="D40" s="88" t="str">
        <f>_xlfn.XLOOKUP(A40,PLEITOS!P:P,PLEITOS!L:L)</f>
        <v>GABRIEL MONTEIRO</v>
      </c>
      <c r="E40" s="90" t="str">
        <f>_xlfn.XLOOKUP(A40,PLEITOS!P:P,PLEITOS!C:C)</f>
        <v>20240093</v>
      </c>
      <c r="F40" s="90">
        <f>_xlfn.XLOOKUP(A40,PLEITOS!P:P,PLEITOS!D:D)</f>
        <v>800006295</v>
      </c>
      <c r="G40" s="133" t="str">
        <f>_xlfn.XLOOKUP(A40,PLEITOS!P:P,PLEITOS!E:E)</f>
        <v>OMR - COMPONENTES AUTOMOTIVOS LTDA.</v>
      </c>
      <c r="H40" s="88" t="str">
        <f>_xlfn.XLOOKUP(A:A,PLEITOS!P:P,PLEITOS!F:F)</f>
        <v>VOLUMES POWERTRAIN 2025</v>
      </c>
      <c r="I40" s="84" t="s">
        <v>113</v>
      </c>
      <c r="J40" s="84" t="s">
        <v>114</v>
      </c>
      <c r="K40" s="104">
        <v>6591972.9400000004</v>
      </c>
      <c r="L40" s="109"/>
      <c r="M40" s="109">
        <v>45551</v>
      </c>
      <c r="N40" s="112">
        <v>10</v>
      </c>
      <c r="O40" s="129" t="s">
        <v>115</v>
      </c>
      <c r="P40" s="114">
        <v>1</v>
      </c>
      <c r="Q40" s="114">
        <f t="shared" si="0"/>
        <v>12</v>
      </c>
      <c r="R40" s="114">
        <f t="shared" si="1"/>
        <v>40</v>
      </c>
      <c r="S40" s="115">
        <f t="shared" si="2"/>
        <v>10</v>
      </c>
      <c r="T40" s="113">
        <f t="shared" si="3"/>
        <v>45911</v>
      </c>
      <c r="U40" s="84"/>
      <c r="V40" s="84"/>
      <c r="W40" s="14"/>
      <c r="X40" s="14"/>
      <c r="Y40" s="113"/>
      <c r="Z40" s="16">
        <v>0.5</v>
      </c>
      <c r="AA40" s="113">
        <v>45807</v>
      </c>
      <c r="AB40" s="113">
        <v>45821</v>
      </c>
      <c r="AC40" s="113" t="s">
        <v>116</v>
      </c>
      <c r="AD40" s="113">
        <v>45821</v>
      </c>
      <c r="AE40" s="113">
        <v>45821</v>
      </c>
      <c r="AF40" s="84" t="s">
        <v>117</v>
      </c>
      <c r="AG40" s="113">
        <v>45821</v>
      </c>
      <c r="AH40" s="109" t="str">
        <f t="shared" si="4"/>
        <v>ENTREGA ANTECIPADA</v>
      </c>
    </row>
    <row r="41" spans="1:34" s="10" customFormat="1" ht="19.95" customHeight="1" thickTop="1" thickBot="1" x14ac:dyDescent="0.35">
      <c r="A41" s="89" t="s">
        <v>184</v>
      </c>
      <c r="B41" s="84" t="s">
        <v>185</v>
      </c>
      <c r="C41" s="92" t="str">
        <f>A41&amp;"-"&amp;_xlfn.XLOOKUP(B41,DROPLIST!B:B,DROPLIST!C:C)</f>
        <v>SV131-03157-FPE</v>
      </c>
      <c r="D41" s="88" t="str">
        <f>_xlfn.XLOOKUP(A41,PLEITOS!P:P,PLEITOS!L:L)</f>
        <v>JÉSSICA RIBEIRO</v>
      </c>
      <c r="E41" s="90">
        <f>_xlfn.XLOOKUP(A41,PLEITOS!P:P,PLEITOS!C:C)</f>
        <v>20240131</v>
      </c>
      <c r="F41" s="90">
        <f>_xlfn.XLOOKUP(A41,PLEITOS!P:P,PLEITOS!D:D)</f>
        <v>800003157</v>
      </c>
      <c r="G41" s="133" t="str">
        <f>_xlfn.XLOOKUP(A41,PLEITOS!P:P,PLEITOS!E:E)</f>
        <v>STREPARAVA COMPONENTES AUTOMOTIVOS</v>
      </c>
      <c r="H41" s="88" t="str">
        <f>_xlfn.XLOOKUP(A:A,PLEITOS!P:P,PLEITOS!F:F)</f>
        <v>REVALIDAÇÃO VOLUMES 2025 | REGULARES</v>
      </c>
      <c r="I41" s="84"/>
      <c r="J41" s="84" t="s">
        <v>114</v>
      </c>
      <c r="K41" s="104"/>
      <c r="L41" s="109"/>
      <c r="M41" s="109"/>
      <c r="N41" s="112"/>
      <c r="O41" s="129" t="s">
        <v>115</v>
      </c>
      <c r="P41" s="114">
        <v>1</v>
      </c>
      <c r="Q41" s="114">
        <f t="shared" si="0"/>
        <v>2</v>
      </c>
      <c r="R41" s="114">
        <f t="shared" si="1"/>
        <v>0</v>
      </c>
      <c r="S41" s="115">
        <f t="shared" si="2"/>
        <v>0</v>
      </c>
      <c r="T41" s="113">
        <f t="shared" si="3"/>
        <v>60</v>
      </c>
      <c r="U41" s="84"/>
      <c r="V41" s="84"/>
      <c r="W41" s="14"/>
      <c r="X41" s="14"/>
      <c r="Y41" s="113"/>
      <c r="Z41" s="16">
        <v>0</v>
      </c>
      <c r="AA41" s="113"/>
      <c r="AB41" s="113"/>
      <c r="AC41" s="113"/>
      <c r="AD41" s="113"/>
      <c r="AE41" s="113"/>
      <c r="AF41" s="84" t="s">
        <v>117</v>
      </c>
      <c r="AG41" s="113"/>
      <c r="AH41" s="109" t="str">
        <f t="shared" si="4"/>
        <v/>
      </c>
    </row>
    <row r="42" spans="1:34" s="10" customFormat="1" ht="19.95" customHeight="1" thickTop="1" thickBot="1" x14ac:dyDescent="0.35">
      <c r="A42" s="89" t="s">
        <v>184</v>
      </c>
      <c r="B42" s="84" t="s">
        <v>185</v>
      </c>
      <c r="C42" s="92" t="str">
        <f>A42&amp;"-"&amp;_xlfn.XLOOKUP(B42,DROPLIST!B:B,DROPLIST!C:C)</f>
        <v>SV131-03157-FPE</v>
      </c>
      <c r="D42" s="88" t="str">
        <f>_xlfn.XLOOKUP(A42,PLEITOS!P:P,PLEITOS!L:L)</f>
        <v>JÉSSICA RIBEIRO</v>
      </c>
      <c r="E42" s="90">
        <f>_xlfn.XLOOKUP(A42,PLEITOS!P:P,PLEITOS!C:C)</f>
        <v>20240131</v>
      </c>
      <c r="F42" s="90">
        <f>_xlfn.XLOOKUP(A42,PLEITOS!P:P,PLEITOS!D:D)</f>
        <v>800003157</v>
      </c>
      <c r="G42" s="133" t="str">
        <f>_xlfn.XLOOKUP(A42,PLEITOS!P:P,PLEITOS!E:E)</f>
        <v>STREPARAVA COMPONENTES AUTOMOTIVOS</v>
      </c>
      <c r="H42" s="88" t="str">
        <f>_xlfn.XLOOKUP(A:A,PLEITOS!P:P,PLEITOS!F:F)</f>
        <v>REVALIDAÇÃO VOLUMES 2025 | REGULARES</v>
      </c>
      <c r="I42" s="84">
        <v>2261</v>
      </c>
      <c r="J42" s="84" t="s">
        <v>186</v>
      </c>
      <c r="K42" s="104">
        <v>448000</v>
      </c>
      <c r="L42" s="109">
        <v>45139</v>
      </c>
      <c r="M42" s="109"/>
      <c r="N42" s="112">
        <v>4</v>
      </c>
      <c r="O42" s="129" t="s">
        <v>115</v>
      </c>
      <c r="P42" s="114">
        <v>1</v>
      </c>
      <c r="Q42" s="114">
        <f t="shared" si="0"/>
        <v>6</v>
      </c>
      <c r="R42" s="114">
        <f t="shared" si="1"/>
        <v>16</v>
      </c>
      <c r="S42" s="115">
        <f t="shared" si="2"/>
        <v>4</v>
      </c>
      <c r="T42" s="113">
        <f t="shared" si="3"/>
        <v>180</v>
      </c>
      <c r="U42" s="84"/>
      <c r="V42" s="84"/>
      <c r="W42" s="14"/>
      <c r="X42" s="14"/>
      <c r="Y42" s="113">
        <v>45614</v>
      </c>
      <c r="Z42" s="16">
        <v>0</v>
      </c>
      <c r="AA42" s="113"/>
      <c r="AB42" s="113"/>
      <c r="AC42" s="113"/>
      <c r="AD42" s="113"/>
      <c r="AE42" s="113"/>
      <c r="AF42" s="84" t="s">
        <v>117</v>
      </c>
      <c r="AG42" s="113">
        <v>45778</v>
      </c>
      <c r="AH42" s="109" t="str">
        <f t="shared" si="4"/>
        <v>ENTREGA EM ATRASO</v>
      </c>
    </row>
    <row r="43" spans="1:34" s="10" customFormat="1" ht="15" thickTop="1" thickBot="1" x14ac:dyDescent="0.35">
      <c r="A43" s="89"/>
      <c r="B43" s="84" t="s">
        <v>185</v>
      </c>
      <c r="C43" s="92" t="str">
        <f>A43&amp;"-"&amp;_xlfn.XLOOKUP(B43,DROPLIST!B:B,DROPLIST!C:C)</f>
        <v>-FPE</v>
      </c>
      <c r="D43" s="88">
        <f>_xlfn.XLOOKUP(A43,PLEITOS!P:P,PLEITOS!L:L)</f>
        <v>0</v>
      </c>
      <c r="E43" s="90">
        <f>_xlfn.XLOOKUP(A43,PLEITOS!P:P,PLEITOS!C:C)</f>
        <v>0</v>
      </c>
      <c r="F43" s="90">
        <f>_xlfn.XLOOKUP(A43,PLEITOS!P:P,PLEITOS!D:D)</f>
        <v>0</v>
      </c>
      <c r="G43" s="133">
        <f>_xlfn.XLOOKUP(A43,PLEITOS!P:P,PLEITOS!E:E)</f>
        <v>0</v>
      </c>
      <c r="H43" s="88">
        <f>_xlfn.XLOOKUP(A:A,PLEITOS!P:P,PLEITOS!F:F)</f>
        <v>0</v>
      </c>
      <c r="I43" s="84" t="s">
        <v>187</v>
      </c>
      <c r="J43" s="84" t="s">
        <v>188</v>
      </c>
      <c r="K43" s="104">
        <v>207311.94</v>
      </c>
      <c r="L43" s="109" t="s">
        <v>116</v>
      </c>
      <c r="M43" s="109">
        <v>45450</v>
      </c>
      <c r="N43" s="112">
        <v>4</v>
      </c>
      <c r="O43" s="129" t="s">
        <v>115</v>
      </c>
      <c r="P43" s="114">
        <v>1</v>
      </c>
      <c r="Q43" s="114">
        <f t="shared" si="0"/>
        <v>6</v>
      </c>
      <c r="R43" s="114">
        <f t="shared" si="1"/>
        <v>16</v>
      </c>
      <c r="S43" s="115">
        <f t="shared" si="2"/>
        <v>4</v>
      </c>
      <c r="T43" s="113">
        <f t="shared" si="3"/>
        <v>45630</v>
      </c>
      <c r="U43" s="84"/>
      <c r="V43" s="84"/>
      <c r="W43" s="14"/>
      <c r="X43" s="14"/>
      <c r="Y43" s="113"/>
      <c r="Z43" s="16">
        <v>0</v>
      </c>
      <c r="AA43" s="113"/>
      <c r="AB43" s="113"/>
      <c r="AC43" s="113"/>
      <c r="AD43" s="113"/>
      <c r="AE43" s="113"/>
      <c r="AF43" s="84" t="s">
        <v>131</v>
      </c>
      <c r="AG43" s="113">
        <v>45639</v>
      </c>
      <c r="AH43" s="109" t="str">
        <f t="shared" si="4"/>
        <v>ENTREGA EM ATRASO</v>
      </c>
    </row>
    <row r="44" spans="1:34" ht="19.95" customHeight="1" thickTop="1" thickBot="1" x14ac:dyDescent="0.3">
      <c r="A44" s="89" t="s">
        <v>189</v>
      </c>
      <c r="B44" s="84">
        <v>0</v>
      </c>
      <c r="C44" s="92" t="e">
        <f>A44&amp;"-"&amp;_xlfn.XLOOKUP(B44,DROPLIST!B:B,DROPLIST!C:C)</f>
        <v>#N/A</v>
      </c>
      <c r="D44" s="88" t="str">
        <f>_xlfn.XLOOKUP(A44,PLEITOS!P:P,PLEITOS!L:L)</f>
        <v>ISABELA SANTOS</v>
      </c>
      <c r="E44" s="90">
        <f>_xlfn.XLOOKUP(A44,PLEITOS!P:P,PLEITOS!C:C)</f>
        <v>20240130</v>
      </c>
      <c r="F44" s="90">
        <f>_xlfn.XLOOKUP(A44,PLEITOS!P:P,PLEITOS!D:D)</f>
        <v>800002635</v>
      </c>
      <c r="G44" s="133" t="str">
        <f>_xlfn.XLOOKUP(A44,PLEITOS!P:P,PLEITOS!E:E)</f>
        <v>AETHRA SISTEMAS AUTOMOTIVOS S.A</v>
      </c>
      <c r="H44" s="88" t="str">
        <f>_xlfn.XLOOKUP(A:A,PLEITOS!P:P,PLEITOS!F:F)</f>
        <v>REVALIDAÇÃO VOLUMES 2025 | CRÍTICOS</v>
      </c>
      <c r="I44" s="84"/>
      <c r="J44" s="84"/>
      <c r="K44" s="104"/>
      <c r="L44" s="109"/>
      <c r="M44" s="109"/>
      <c r="N44" s="112"/>
      <c r="O44" s="129" t="s">
        <v>115</v>
      </c>
      <c r="P44" s="114">
        <v>1</v>
      </c>
      <c r="Q44" s="114">
        <f t="shared" si="0"/>
        <v>2</v>
      </c>
      <c r="R44" s="114">
        <f t="shared" si="1"/>
        <v>0</v>
      </c>
      <c r="S44" s="115">
        <f t="shared" si="2"/>
        <v>0</v>
      </c>
      <c r="T44" s="113">
        <f t="shared" si="3"/>
        <v>60</v>
      </c>
      <c r="U44" s="84"/>
      <c r="V44" s="84"/>
      <c r="W44" s="18"/>
      <c r="X44" s="18"/>
      <c r="Y44" s="113"/>
      <c r="Z44" s="16">
        <v>0</v>
      </c>
      <c r="AA44" s="113"/>
      <c r="AB44" s="113"/>
      <c r="AC44" s="113"/>
      <c r="AD44" s="113"/>
      <c r="AE44" s="113"/>
      <c r="AF44" s="84" t="s">
        <v>117</v>
      </c>
      <c r="AG44" s="113"/>
      <c r="AH44" s="109" t="str">
        <f t="shared" si="4"/>
        <v/>
      </c>
    </row>
    <row r="45" spans="1:34" ht="19.95" customHeight="1" thickTop="1" thickBot="1" x14ac:dyDescent="0.3">
      <c r="A45" s="89" t="s">
        <v>190</v>
      </c>
      <c r="B45" s="84">
        <v>0</v>
      </c>
      <c r="C45" s="92" t="e">
        <f>A45&amp;"-"&amp;_xlfn.XLOOKUP(B45,DROPLIST!B:B,DROPLIST!C:C)</f>
        <v>#N/A</v>
      </c>
      <c r="D45" s="88" t="str">
        <f>_xlfn.XLOOKUP(A45,PLEITOS!P:P,PLEITOS!L:L)</f>
        <v>KEDMA ALVES</v>
      </c>
      <c r="E45" s="90">
        <f>_xlfn.XLOOKUP(A45,PLEITOS!P:P,PLEITOS!C:C)</f>
        <v>20240130</v>
      </c>
      <c r="F45" s="90">
        <f>_xlfn.XLOOKUP(A45,PLEITOS!P:P,PLEITOS!D:D)</f>
        <v>800016859</v>
      </c>
      <c r="G45" s="133" t="str">
        <f>_xlfn.XLOOKUP(A45,PLEITOS!P:P,PLEITOS!E:E)</f>
        <v>CONTINENTAL AUTOMOTIVE DO BRASIL LT</v>
      </c>
      <c r="H45" s="88" t="str">
        <f>_xlfn.XLOOKUP(A:A,PLEITOS!P:P,PLEITOS!F:F)</f>
        <v>REVALIDAÇÃO VOLUMES 2025 | CRÍTICOS</v>
      </c>
      <c r="I45" s="84"/>
      <c r="J45" s="84"/>
      <c r="K45" s="104"/>
      <c r="L45" s="109"/>
      <c r="M45" s="109"/>
      <c r="N45" s="112"/>
      <c r="O45" s="129" t="s">
        <v>115</v>
      </c>
      <c r="P45" s="114">
        <v>1</v>
      </c>
      <c r="Q45" s="114">
        <f t="shared" si="0"/>
        <v>2</v>
      </c>
      <c r="R45" s="114">
        <f t="shared" si="1"/>
        <v>0</v>
      </c>
      <c r="S45" s="115">
        <f t="shared" si="2"/>
        <v>0</v>
      </c>
      <c r="T45" s="113">
        <f t="shared" si="3"/>
        <v>60</v>
      </c>
      <c r="U45" s="84"/>
      <c r="V45" s="84"/>
      <c r="W45" s="18"/>
      <c r="X45" s="18"/>
      <c r="Y45" s="113"/>
      <c r="Z45" s="16">
        <v>0</v>
      </c>
      <c r="AA45" s="113"/>
      <c r="AB45" s="113"/>
      <c r="AC45" s="113"/>
      <c r="AD45" s="113"/>
      <c r="AE45" s="113"/>
      <c r="AF45" s="84" t="s">
        <v>117</v>
      </c>
      <c r="AG45" s="113"/>
      <c r="AH45" s="109" t="str">
        <f t="shared" si="4"/>
        <v/>
      </c>
    </row>
    <row r="46" spans="1:34" ht="19.95" customHeight="1" thickTop="1" thickBot="1" x14ac:dyDescent="0.3">
      <c r="A46" s="89" t="s">
        <v>191</v>
      </c>
      <c r="B46" s="84">
        <v>0</v>
      </c>
      <c r="C46" s="92" t="e">
        <f>A46&amp;"-"&amp;_xlfn.XLOOKUP(B46,DROPLIST!B:B,DROPLIST!C:C)</f>
        <v>#N/A</v>
      </c>
      <c r="D46" s="88" t="str">
        <f>_xlfn.XLOOKUP(A46,PLEITOS!P:P,PLEITOS!L:L)</f>
        <v>POLLYANNA PINHEIRO</v>
      </c>
      <c r="E46" s="90">
        <f>_xlfn.XLOOKUP(A46,PLEITOS!P:P,PLEITOS!C:C)</f>
        <v>20240130</v>
      </c>
      <c r="F46" s="90">
        <f>_xlfn.XLOOKUP(A46,PLEITOS!P:P,PLEITOS!D:D)</f>
        <v>800022684</v>
      </c>
      <c r="G46" s="133" t="str">
        <f>_xlfn.XLOOKUP(A46,PLEITOS!P:P,PLEITOS!E:E)</f>
        <v>MANGELS INDUSTRIAL SA</v>
      </c>
      <c r="H46" s="88" t="str">
        <f>_xlfn.XLOOKUP(A:A,PLEITOS!P:P,PLEITOS!F:F)</f>
        <v>REVALIDAÇÃO VOLUMES 2025 | CRÍTICOS</v>
      </c>
      <c r="I46" s="84"/>
      <c r="J46" s="84"/>
      <c r="K46" s="104"/>
      <c r="L46" s="109"/>
      <c r="M46" s="109"/>
      <c r="N46" s="112"/>
      <c r="O46" s="129" t="s">
        <v>115</v>
      </c>
      <c r="P46" s="114">
        <v>1</v>
      </c>
      <c r="Q46" s="114">
        <f t="shared" si="0"/>
        <v>2</v>
      </c>
      <c r="R46" s="114">
        <f t="shared" si="1"/>
        <v>0</v>
      </c>
      <c r="S46" s="115">
        <f t="shared" si="2"/>
        <v>0</v>
      </c>
      <c r="T46" s="113">
        <f t="shared" si="3"/>
        <v>60</v>
      </c>
      <c r="U46" s="84"/>
      <c r="V46" s="84"/>
      <c r="W46" s="18"/>
      <c r="X46" s="18"/>
      <c r="Y46" s="113"/>
      <c r="Z46" s="16">
        <v>0</v>
      </c>
      <c r="AA46" s="113"/>
      <c r="AB46" s="113"/>
      <c r="AC46" s="113"/>
      <c r="AD46" s="113"/>
      <c r="AE46" s="113"/>
      <c r="AF46" s="84" t="s">
        <v>117</v>
      </c>
      <c r="AG46" s="113"/>
      <c r="AH46" s="109" t="str">
        <f t="shared" si="4"/>
        <v/>
      </c>
    </row>
    <row r="47" spans="1:34" ht="19.95" customHeight="1" thickTop="1" thickBot="1" x14ac:dyDescent="0.3">
      <c r="A47" s="89" t="s">
        <v>192</v>
      </c>
      <c r="B47" s="84">
        <v>0</v>
      </c>
      <c r="C47" s="92" t="e">
        <f>A47&amp;"-"&amp;_xlfn.XLOOKUP(B47,DROPLIST!B:B,DROPLIST!C:C)</f>
        <v>#N/A</v>
      </c>
      <c r="D47" s="88" t="str">
        <f>_xlfn.XLOOKUP(A47,PLEITOS!P:P,PLEITOS!L:L)</f>
        <v>POLLYANNA PINHEIRO</v>
      </c>
      <c r="E47" s="90">
        <f>_xlfn.XLOOKUP(A47,PLEITOS!P:P,PLEITOS!C:C)</f>
        <v>20240130</v>
      </c>
      <c r="F47" s="90">
        <f>_xlfn.XLOOKUP(A47,PLEITOS!P:P,PLEITOS!D:D)</f>
        <v>800006557</v>
      </c>
      <c r="G47" s="133" t="str">
        <f>_xlfn.XLOOKUP(A47,PLEITOS!P:P,PLEITOS!E:E)</f>
        <v>S RIKO AUTOMOTIVE HOSE TECALON BRAS</v>
      </c>
      <c r="H47" s="88" t="str">
        <f>_xlfn.XLOOKUP(A:A,PLEITOS!P:P,PLEITOS!F:F)</f>
        <v>REVALIDAÇÃO VOLUMES 2025 | CRÍTICOS</v>
      </c>
      <c r="I47" s="84"/>
      <c r="J47" s="84"/>
      <c r="K47" s="104"/>
      <c r="L47" s="109"/>
      <c r="M47" s="109"/>
      <c r="N47" s="112"/>
      <c r="O47" s="129" t="s">
        <v>115</v>
      </c>
      <c r="P47" s="114">
        <v>1</v>
      </c>
      <c r="Q47" s="114">
        <f t="shared" si="0"/>
        <v>2</v>
      </c>
      <c r="R47" s="114">
        <f t="shared" si="1"/>
        <v>0</v>
      </c>
      <c r="S47" s="115">
        <f t="shared" si="2"/>
        <v>0</v>
      </c>
      <c r="T47" s="113">
        <f t="shared" si="3"/>
        <v>60</v>
      </c>
      <c r="U47" s="84"/>
      <c r="V47" s="84"/>
      <c r="W47" s="18"/>
      <c r="X47" s="18"/>
      <c r="Y47" s="113"/>
      <c r="Z47" s="16">
        <v>0</v>
      </c>
      <c r="AA47" s="113"/>
      <c r="AB47" s="113"/>
      <c r="AC47" s="113"/>
      <c r="AD47" s="113"/>
      <c r="AE47" s="113"/>
      <c r="AF47" s="84" t="s">
        <v>117</v>
      </c>
      <c r="AG47" s="113"/>
      <c r="AH47" s="109" t="str">
        <f t="shared" si="4"/>
        <v/>
      </c>
    </row>
    <row r="48" spans="1:34" ht="19.95" customHeight="1" thickTop="1" thickBot="1" x14ac:dyDescent="0.3">
      <c r="A48" s="89" t="s">
        <v>193</v>
      </c>
      <c r="B48" s="84">
        <v>0</v>
      </c>
      <c r="C48" s="92" t="e">
        <f>A48&amp;"-"&amp;_xlfn.XLOOKUP(B48,DROPLIST!B:B,DROPLIST!C:C)</f>
        <v>#N/A</v>
      </c>
      <c r="D48" s="88" t="str">
        <f>_xlfn.XLOOKUP(A48,PLEITOS!P:P,PLEITOS!L:L)</f>
        <v>ISABELA SANTOS</v>
      </c>
      <c r="E48" s="90">
        <f>_xlfn.XLOOKUP(A48,PLEITOS!P:P,PLEITOS!C:C)</f>
        <v>20240130</v>
      </c>
      <c r="F48" s="90">
        <f>_xlfn.XLOOKUP(A48,PLEITOS!P:P,PLEITOS!D:D)</f>
        <v>800032056</v>
      </c>
      <c r="G48" s="133" t="str">
        <f>_xlfn.XLOOKUP(A48,PLEITOS!P:P,PLEITOS!E:E)</f>
        <v>CIE AUTOMETAL SALTO INDUSTRIA E COM</v>
      </c>
      <c r="H48" s="88" t="str">
        <f>_xlfn.XLOOKUP(A:A,PLEITOS!P:P,PLEITOS!F:F)</f>
        <v>REVALIDAÇÃO VOLUMES 2025 | CRÍTICOS</v>
      </c>
      <c r="I48" s="84"/>
      <c r="J48" s="84"/>
      <c r="K48" s="104"/>
      <c r="L48" s="109"/>
      <c r="M48" s="109"/>
      <c r="N48" s="112"/>
      <c r="O48" s="129" t="s">
        <v>115</v>
      </c>
      <c r="P48" s="114">
        <v>1</v>
      </c>
      <c r="Q48" s="114">
        <f t="shared" si="0"/>
        <v>2</v>
      </c>
      <c r="R48" s="114">
        <f t="shared" si="1"/>
        <v>0</v>
      </c>
      <c r="S48" s="115">
        <f t="shared" si="2"/>
        <v>0</v>
      </c>
      <c r="T48" s="113">
        <f t="shared" si="3"/>
        <v>60</v>
      </c>
      <c r="U48" s="84"/>
      <c r="V48" s="84"/>
      <c r="W48" s="18"/>
      <c r="X48" s="18"/>
      <c r="Y48" s="113"/>
      <c r="Z48" s="16">
        <v>0</v>
      </c>
      <c r="AA48" s="113"/>
      <c r="AB48" s="113"/>
      <c r="AC48" s="113"/>
      <c r="AD48" s="113"/>
      <c r="AE48" s="113"/>
      <c r="AF48" s="84" t="s">
        <v>117</v>
      </c>
      <c r="AG48" s="113"/>
      <c r="AH48" s="109" t="str">
        <f t="shared" si="4"/>
        <v/>
      </c>
    </row>
    <row r="49" spans="1:34" ht="19.95" customHeight="1" thickTop="1" thickBot="1" x14ac:dyDescent="0.3">
      <c r="A49" s="89" t="s">
        <v>194</v>
      </c>
      <c r="B49" s="84" t="s">
        <v>185</v>
      </c>
      <c r="C49" s="92" t="str">
        <f>A49&amp;"-"&amp;_xlfn.XLOOKUP(B49,DROPLIST!B:B,DROPLIST!C:C)</f>
        <v>SV130-05741-FPE</v>
      </c>
      <c r="D49" s="88" t="str">
        <f>_xlfn.XLOOKUP(A49,PLEITOS!P:P,PLEITOS!L:L)</f>
        <v>POLLYANNA PINHEIRO</v>
      </c>
      <c r="E49" s="90">
        <f>_xlfn.XLOOKUP(A49,PLEITOS!P:P,PLEITOS!C:C)</f>
        <v>20240130</v>
      </c>
      <c r="F49" s="90">
        <f>_xlfn.XLOOKUP(A49,PLEITOS!P:P,PLEITOS!D:D)</f>
        <v>800005741</v>
      </c>
      <c r="G49" s="133" t="str">
        <f>_xlfn.XLOOKUP(A49,PLEITOS!P:P,PLEITOS!E:E)</f>
        <v>HBA HUTCHINSON BRASIL AUTOMOTIVE LT</v>
      </c>
      <c r="H49" s="88" t="str">
        <f>_xlfn.XLOOKUP(A:A,PLEITOS!P:P,PLEITOS!F:F)</f>
        <v>REVALIDAÇÃO VOLUMES 2025 | CRÍTICOS</v>
      </c>
      <c r="I49" s="84" t="s">
        <v>195</v>
      </c>
      <c r="J49" s="84" t="s">
        <v>196</v>
      </c>
      <c r="K49" s="104" t="s">
        <v>23</v>
      </c>
      <c r="L49" s="109">
        <v>45772</v>
      </c>
      <c r="M49" s="109">
        <v>45799</v>
      </c>
      <c r="N49" s="112" t="s">
        <v>197</v>
      </c>
      <c r="O49" s="129" t="s">
        <v>115</v>
      </c>
      <c r="P49" s="114">
        <v>1</v>
      </c>
      <c r="Q49" s="114">
        <f t="shared" si="0"/>
        <v>6</v>
      </c>
      <c r="R49" s="114">
        <f t="shared" si="1"/>
        <v>16</v>
      </c>
      <c r="S49" s="115">
        <f t="shared" si="2"/>
        <v>4</v>
      </c>
      <c r="T49" s="113">
        <f t="shared" si="3"/>
        <v>45979</v>
      </c>
      <c r="U49" s="84"/>
      <c r="V49" s="84"/>
      <c r="W49" s="18"/>
      <c r="X49" s="18"/>
      <c r="Y49" s="113"/>
      <c r="Z49" s="16">
        <v>0</v>
      </c>
      <c r="AA49" s="113"/>
      <c r="AB49" s="113"/>
      <c r="AC49" s="113"/>
      <c r="AD49" s="113"/>
      <c r="AE49" s="113"/>
      <c r="AF49" s="84" t="s">
        <v>117</v>
      </c>
      <c r="AG49" s="113"/>
      <c r="AH49" s="109" t="str">
        <f t="shared" si="4"/>
        <v/>
      </c>
    </row>
    <row r="50" spans="1:34" ht="19.95" customHeight="1" thickTop="1" thickBot="1" x14ac:dyDescent="0.3">
      <c r="A50" s="89" t="s">
        <v>198</v>
      </c>
      <c r="B50" s="84" t="s">
        <v>121</v>
      </c>
      <c r="C50" s="92" t="str">
        <f>A50&amp;"-"&amp;_xlfn.XLOOKUP(B50,DROPLIST!B:B,DROPLIST!C:C)</f>
        <v>SV130-45144-FIA</v>
      </c>
      <c r="D50" s="88" t="str">
        <f>_xlfn.XLOOKUP(A50,PLEITOS!P:P,PLEITOS!L:L)</f>
        <v>MOISÉS TORRES</v>
      </c>
      <c r="E50" s="90">
        <f>_xlfn.XLOOKUP(A50,PLEITOS!P:P,PLEITOS!C:C)</f>
        <v>20240130</v>
      </c>
      <c r="F50" s="90">
        <f>_xlfn.XLOOKUP(A50,PLEITOS!P:P,PLEITOS!D:D)</f>
        <v>800045144</v>
      </c>
      <c r="G50" s="133" t="str">
        <f>_xlfn.XLOOKUP(A50,PLEITOS!P:P,PLEITOS!E:E)</f>
        <v>NEO STEEL SA</v>
      </c>
      <c r="H50" s="88" t="str">
        <f>_xlfn.XLOOKUP(A:A,PLEITOS!P:P,PLEITOS!F:F)</f>
        <v>REVALIDAÇÃO VOLUMES 2025 | CRÍTICOS</v>
      </c>
      <c r="I50" s="84" t="s">
        <v>1810</v>
      </c>
      <c r="J50" s="84" t="s">
        <v>1811</v>
      </c>
      <c r="K50" s="104"/>
      <c r="L50" s="109"/>
      <c r="M50" s="109"/>
      <c r="N50" s="112"/>
      <c r="O50" s="129" t="s">
        <v>115</v>
      </c>
      <c r="P50" s="114">
        <v>1</v>
      </c>
      <c r="Q50" s="114">
        <f t="shared" si="0"/>
        <v>2</v>
      </c>
      <c r="R50" s="114">
        <f t="shared" si="1"/>
        <v>0</v>
      </c>
      <c r="S50" s="115">
        <f t="shared" si="2"/>
        <v>0</v>
      </c>
      <c r="T50" s="113">
        <f t="shared" si="3"/>
        <v>60</v>
      </c>
      <c r="U50" s="84"/>
      <c r="V50" s="84"/>
      <c r="W50" s="18"/>
      <c r="X50" s="18"/>
      <c r="Y50" s="113"/>
      <c r="Z50" s="16">
        <v>0</v>
      </c>
      <c r="AA50" s="113"/>
      <c r="AB50" s="113"/>
      <c r="AC50" s="113"/>
      <c r="AD50" s="113"/>
      <c r="AE50" s="113"/>
      <c r="AF50" s="84" t="s">
        <v>117</v>
      </c>
      <c r="AG50" s="113"/>
      <c r="AH50" s="109" t="str">
        <f t="shared" si="4"/>
        <v/>
      </c>
    </row>
    <row r="51" spans="1:34" ht="19.95" customHeight="1" thickTop="1" thickBot="1" x14ac:dyDescent="0.3">
      <c r="A51" s="89" t="s">
        <v>199</v>
      </c>
      <c r="B51" s="84" t="s">
        <v>121</v>
      </c>
      <c r="C51" s="92" t="str">
        <f>A51&amp;"-"&amp;_xlfn.XLOOKUP(B51,DROPLIST!B:B,DROPLIST!C:C)</f>
        <v>SV131-27551-FIA</v>
      </c>
      <c r="D51" s="88" t="s">
        <v>25</v>
      </c>
      <c r="E51" s="90">
        <f>_xlfn.XLOOKUP(A51,PLEITOS!P:P,PLEITOS!C:C)</f>
        <v>20240131</v>
      </c>
      <c r="F51" s="90">
        <f>_xlfn.XLOOKUP(A51,PLEITOS!P:P,PLEITOS!D:D)</f>
        <v>800027551</v>
      </c>
      <c r="G51" s="133" t="str">
        <f>_xlfn.XLOOKUP(A51,PLEITOS!P:P,PLEITOS!E:E)</f>
        <v>BASF S.A</v>
      </c>
      <c r="H51" s="88" t="str">
        <f>_xlfn.XLOOKUP(A:A,PLEITOS!P:P,PLEITOS!F:F)</f>
        <v>REVALIDAÇÃO VOLUMES 2025 | REGULARES</v>
      </c>
      <c r="I51" s="84" t="s">
        <v>200</v>
      </c>
      <c r="J51" s="84" t="s">
        <v>201</v>
      </c>
      <c r="K51" s="104" t="s">
        <v>202</v>
      </c>
      <c r="L51" s="109">
        <v>45994</v>
      </c>
      <c r="M51" s="109">
        <v>45742</v>
      </c>
      <c r="N51" s="112">
        <v>5</v>
      </c>
      <c r="O51" s="129" t="s">
        <v>115</v>
      </c>
      <c r="P51" s="114">
        <v>1</v>
      </c>
      <c r="Q51" s="114">
        <f t="shared" si="0"/>
        <v>7</v>
      </c>
      <c r="R51" s="114">
        <f t="shared" si="1"/>
        <v>20</v>
      </c>
      <c r="S51" s="115">
        <f t="shared" si="2"/>
        <v>5</v>
      </c>
      <c r="T51" s="113">
        <f>(N51+O51+P51)*30+M51</f>
        <v>45952</v>
      </c>
      <c r="U51" s="84"/>
      <c r="V51" s="84"/>
      <c r="W51" s="49">
        <v>45874</v>
      </c>
      <c r="X51" s="49" t="s">
        <v>203</v>
      </c>
      <c r="Y51" s="113" t="s">
        <v>204</v>
      </c>
      <c r="Z51" s="16">
        <v>0.26</v>
      </c>
      <c r="AA51" s="113">
        <v>45755</v>
      </c>
      <c r="AB51" s="113">
        <v>45969</v>
      </c>
      <c r="AC51" s="113" t="s">
        <v>205</v>
      </c>
      <c r="AD51" s="113" t="s">
        <v>206</v>
      </c>
      <c r="AE51" s="113" t="s">
        <v>207</v>
      </c>
      <c r="AF51" s="84" t="s">
        <v>117</v>
      </c>
      <c r="AG51" s="113"/>
      <c r="AH51" s="109" t="str">
        <f t="shared" si="4"/>
        <v/>
      </c>
    </row>
    <row r="52" spans="1:34" ht="19.95" customHeight="1" thickTop="1" thickBot="1" x14ac:dyDescent="0.3">
      <c r="A52" s="89" t="s">
        <v>1821</v>
      </c>
      <c r="B52" s="84" t="s">
        <v>121</v>
      </c>
      <c r="C52" s="92" t="str">
        <f>A52&amp;"-"&amp;_xlfn.XLOOKUP(B52,DROPLIST!B:B,DROPLIST!C:C)</f>
        <v>SR--05848-FIA</v>
      </c>
      <c r="D52" s="88" t="s">
        <v>57</v>
      </c>
      <c r="E52" s="90" t="s">
        <v>33</v>
      </c>
      <c r="F52" s="90">
        <f>_xlfn.XLOOKUP(A52,PLEITOS!P:P,PLEITOS!D:D)</f>
        <v>800005848</v>
      </c>
      <c r="G52" s="133" t="str">
        <f>_xlfn.XLOOKUP(A52,PLEITOS!P:P,PLEITOS!E:E)</f>
        <v>A. RAYMOND BRASIL LTDA</v>
      </c>
      <c r="H52" s="88" t="str">
        <f>_xlfn.XLOOKUP(A:A,PLEITOS!P:P,PLEITOS!F:F)</f>
        <v>INCREASE FIASA</v>
      </c>
      <c r="I52" s="84" t="s">
        <v>208</v>
      </c>
      <c r="J52" s="84" t="s">
        <v>209</v>
      </c>
      <c r="K52" s="104">
        <v>406000</v>
      </c>
      <c r="L52" s="109">
        <v>45761</v>
      </c>
      <c r="M52" s="109">
        <v>45784</v>
      </c>
      <c r="N52" s="112">
        <v>5</v>
      </c>
      <c r="O52" s="129" t="s">
        <v>115</v>
      </c>
      <c r="P52" s="114">
        <v>1</v>
      </c>
      <c r="Q52" s="114">
        <f t="shared" si="0"/>
        <v>7</v>
      </c>
      <c r="R52" s="114">
        <f>N52*4</f>
        <v>20</v>
      </c>
      <c r="S52" s="115">
        <f t="shared" si="2"/>
        <v>5</v>
      </c>
      <c r="T52" s="113">
        <f t="shared" si="3"/>
        <v>45994</v>
      </c>
      <c r="U52" s="84"/>
      <c r="V52" s="84"/>
      <c r="W52" s="49">
        <v>45843</v>
      </c>
      <c r="X52" s="49">
        <v>45791</v>
      </c>
      <c r="Y52" s="113">
        <v>45782</v>
      </c>
      <c r="Z52" s="16">
        <v>0</v>
      </c>
      <c r="AA52" s="113"/>
      <c r="AB52" s="113"/>
      <c r="AC52" s="113"/>
      <c r="AD52" s="113"/>
      <c r="AE52" s="113"/>
      <c r="AF52" s="84" t="s">
        <v>117</v>
      </c>
      <c r="AG52" s="113">
        <v>45960</v>
      </c>
      <c r="AH52" s="109" t="str">
        <f t="shared" si="4"/>
        <v>ENTREGA ANTECIPADA</v>
      </c>
    </row>
    <row r="53" spans="1:34" ht="19.95" customHeight="1" thickTop="1" thickBot="1" x14ac:dyDescent="0.3">
      <c r="A53" s="89" t="s">
        <v>1790</v>
      </c>
      <c r="B53" s="84" t="s">
        <v>185</v>
      </c>
      <c r="C53" s="92" t="str">
        <f>A53&amp;"-"&amp;_xlfn.XLOOKUP(B53,DROPLIST!B:B,DROPLIST!C:C)</f>
        <v>SR--46899-FPE</v>
      </c>
      <c r="D53" s="88" t="str">
        <f>_xlfn.XLOOKUP(A53,PLEITOS!P:P,PLEITOS!L:L)</f>
        <v>POLLYANNA PINHEIRO</v>
      </c>
      <c r="E53" s="90" t="s">
        <v>33</v>
      </c>
      <c r="F53" s="90">
        <f>_xlfn.XLOOKUP(A53,PLEITOS!P:P,PLEITOS!D:D)</f>
        <v>800046899</v>
      </c>
      <c r="G53" s="133" t="str">
        <f>_xlfn.XLOOKUP(A53,PLEITOS!P:P,PLEITOS!E:E)</f>
        <v>METALSIDER LTDA</v>
      </c>
      <c r="H53" s="88" t="str">
        <f>_xlfn.XLOOKUP(A:A,PLEITOS!P:P,PLEITOS!F:F)</f>
        <v>FIAPE MIX ADJUSTMENT - CAPACITY</v>
      </c>
      <c r="I53" s="84" t="s">
        <v>1786</v>
      </c>
      <c r="J53" s="84" t="s">
        <v>1787</v>
      </c>
      <c r="K53" s="104">
        <v>1157000</v>
      </c>
      <c r="L53" s="109">
        <v>0</v>
      </c>
      <c r="M53" s="109"/>
      <c r="N53" s="112"/>
      <c r="O53" s="129" t="s">
        <v>115</v>
      </c>
      <c r="P53" s="114">
        <v>1</v>
      </c>
      <c r="Q53" s="114">
        <f t="shared" si="0"/>
        <v>2</v>
      </c>
      <c r="R53" s="114">
        <f t="shared" si="1"/>
        <v>0</v>
      </c>
      <c r="S53" s="115">
        <f t="shared" si="2"/>
        <v>0</v>
      </c>
      <c r="T53" s="113">
        <f t="shared" si="3"/>
        <v>60</v>
      </c>
      <c r="U53" s="84"/>
      <c r="V53" s="84"/>
      <c r="W53" s="18"/>
      <c r="X53" s="18"/>
      <c r="Y53" s="113"/>
      <c r="Z53" s="16">
        <v>0</v>
      </c>
      <c r="AA53" s="113"/>
      <c r="AB53" s="113"/>
      <c r="AC53" s="113"/>
      <c r="AD53" s="113"/>
      <c r="AE53" s="113"/>
      <c r="AF53" s="84" t="s">
        <v>117</v>
      </c>
      <c r="AG53" s="113"/>
      <c r="AH53" s="109" t="str">
        <f t="shared" si="4"/>
        <v/>
      </c>
    </row>
    <row r="54" spans="1:34" ht="19.95" customHeight="1" thickTop="1" thickBot="1" x14ac:dyDescent="0.3">
      <c r="A54" s="89" t="s">
        <v>1805</v>
      </c>
      <c r="B54" s="84" t="s">
        <v>121</v>
      </c>
      <c r="C54" s="92" t="str">
        <f>A54&amp;"-"&amp;_xlfn.XLOOKUP(B54,DROPLIST!B:B,DROPLIST!C:C)</f>
        <v>SV080-06557-FIA</v>
      </c>
      <c r="D54" s="88" t="str">
        <f>_xlfn.XLOOKUP(A54,PLEITOS!P:P,PLEITOS!L:L)</f>
        <v>MOISÉS TORRES</v>
      </c>
      <c r="E54" s="90">
        <f>_xlfn.XLOOKUP(A54,PLEITOS!P:P,PLEITOS!C:C)</f>
        <v>20240080</v>
      </c>
      <c r="F54" s="90">
        <f>_xlfn.XLOOKUP(A54,PLEITOS!P:P,PLEITOS!D:D)</f>
        <v>800006557</v>
      </c>
      <c r="G54" s="133" t="str">
        <f>_xlfn.XLOOKUP(A54,PLEITOS!P:P,PLEITOS!E:E)</f>
        <v>S RIKO AUTOMOTIVE HOSE TECALON BRAS</v>
      </c>
      <c r="H54" s="88" t="str">
        <f>_xlfn.XLOOKUP(A:A,PLEITOS!P:P,PLEITOS!F:F)</f>
        <v>MOBI PL8</v>
      </c>
      <c r="I54" s="84" t="s">
        <v>1807</v>
      </c>
      <c r="J54" s="84" t="s">
        <v>176</v>
      </c>
      <c r="K54" s="104">
        <v>134326.85999999999</v>
      </c>
      <c r="L54" s="109">
        <v>45461</v>
      </c>
      <c r="M54" s="109">
        <v>45632</v>
      </c>
      <c r="N54" s="112" t="s">
        <v>1808</v>
      </c>
      <c r="O54" s="129" t="s">
        <v>115</v>
      </c>
      <c r="P54" s="114">
        <v>1</v>
      </c>
      <c r="Q54" s="114">
        <f t="shared" si="0"/>
        <v>7</v>
      </c>
      <c r="R54" s="114">
        <f t="shared" si="1"/>
        <v>20</v>
      </c>
      <c r="S54" s="115">
        <f t="shared" si="2"/>
        <v>5</v>
      </c>
      <c r="T54" s="113">
        <f t="shared" si="3"/>
        <v>45842</v>
      </c>
      <c r="U54" s="84" t="s">
        <v>1809</v>
      </c>
      <c r="V54" s="84"/>
      <c r="W54" s="49">
        <v>45677</v>
      </c>
      <c r="X54" s="49">
        <v>45684</v>
      </c>
      <c r="Y54" s="113">
        <v>45622</v>
      </c>
      <c r="Z54" s="16">
        <v>1</v>
      </c>
      <c r="AA54" s="113"/>
      <c r="AB54" s="113"/>
      <c r="AC54" s="113"/>
      <c r="AD54" s="113"/>
      <c r="AE54" s="113"/>
      <c r="AF54" s="84" t="s">
        <v>131</v>
      </c>
      <c r="AG54" s="113">
        <v>45658</v>
      </c>
      <c r="AH54" s="109" t="str">
        <f t="shared" si="4"/>
        <v>ENTREGA ANTECIPADA</v>
      </c>
    </row>
    <row r="55" spans="1:34" ht="19.95" customHeight="1" thickTop="1" thickBot="1" x14ac:dyDescent="0.3">
      <c r="A55" s="89" t="s">
        <v>1815</v>
      </c>
      <c r="B55" s="84" t="s">
        <v>121</v>
      </c>
      <c r="C55" s="92" t="str">
        <f>A55&amp;"-"&amp;_xlfn.XLOOKUP(B55,DROPLIST!B:B,DROPLIST!C:C)</f>
        <v>SS--02635-FIA</v>
      </c>
      <c r="D55" s="88" t="str">
        <f>_xlfn.XLOOKUP(A55,PLEITOS!P:P,PLEITOS!L:L)</f>
        <v>ISABELA SANTOS</v>
      </c>
      <c r="E55" s="90" t="str">
        <f>_xlfn.XLOOKUP(A55,PLEITOS!P:P,PLEITOS!C:C)</f>
        <v>-</v>
      </c>
      <c r="F55" s="90">
        <f>_xlfn.XLOOKUP(A55,PLEITOS!P:P,PLEITOS!D:D)</f>
        <v>800002635</v>
      </c>
      <c r="G55" s="133" t="str">
        <f>_xlfn.XLOOKUP(A55,PLEITOS!P:P,PLEITOS!E:E)</f>
        <v>AETHRA SISTEMAS AUTOMOTIVOS S.A</v>
      </c>
      <c r="H55" s="88" t="str">
        <f>_xlfn.XLOOKUP(A:A,PLEITOS!P:P,PLEITOS!F:F)</f>
        <v>MOBI INCREMENTO 105K ANO</v>
      </c>
      <c r="I55" s="84" t="s">
        <v>1806</v>
      </c>
      <c r="J55" s="84" t="s">
        <v>1813</v>
      </c>
      <c r="K55" s="104">
        <v>133831.35999999999</v>
      </c>
      <c r="L55" s="109">
        <v>45797</v>
      </c>
      <c r="M55" s="109">
        <v>45797</v>
      </c>
      <c r="N55" s="112" t="s">
        <v>1852</v>
      </c>
      <c r="O55" s="129" t="s">
        <v>115</v>
      </c>
      <c r="P55" s="114">
        <v>1</v>
      </c>
      <c r="Q55" s="114">
        <f t="shared" si="0"/>
        <v>6</v>
      </c>
      <c r="R55" s="114">
        <f t="shared" si="1"/>
        <v>16</v>
      </c>
      <c r="S55" s="115">
        <f t="shared" si="2"/>
        <v>4</v>
      </c>
      <c r="T55" s="113">
        <f t="shared" si="3"/>
        <v>45977</v>
      </c>
      <c r="U55" s="84" t="s">
        <v>115</v>
      </c>
      <c r="V55" s="84"/>
      <c r="W55" s="49">
        <v>45806</v>
      </c>
      <c r="X55" s="18"/>
      <c r="Y55" s="113"/>
      <c r="Z55" s="16">
        <v>0</v>
      </c>
      <c r="AA55" s="113"/>
      <c r="AB55" s="113"/>
      <c r="AC55" s="113"/>
      <c r="AD55" s="113"/>
      <c r="AE55" s="113"/>
      <c r="AF55" s="84" t="s">
        <v>117</v>
      </c>
      <c r="AG55" s="113"/>
      <c r="AH55" s="109" t="str">
        <f t="shared" si="4"/>
        <v/>
      </c>
    </row>
    <row r="56" spans="1:34" ht="19.95" customHeight="1" thickTop="1" thickBot="1" x14ac:dyDescent="0.3">
      <c r="A56" s="89" t="s">
        <v>1816</v>
      </c>
      <c r="B56" s="84" t="s">
        <v>121</v>
      </c>
      <c r="C56" s="92" t="str">
        <f>A56&amp;"-"&amp;_xlfn.XLOOKUP(B56,DROPLIST!B:B,DROPLIST!C:C)</f>
        <v>SV186-03602-FIA</v>
      </c>
      <c r="D56" s="88" t="str">
        <f>_xlfn.XLOOKUP(A56,PLEITOS!P:P,PLEITOS!L:L)</f>
        <v xml:space="preserve">LUCAS OLIVEIRA </v>
      </c>
      <c r="E56" s="90">
        <f>_xlfn.XLOOKUP(A56,PLEITOS!P:P,PLEITOS!C:C)</f>
        <v>20250186</v>
      </c>
      <c r="F56" s="90">
        <f>_xlfn.XLOOKUP(A56,PLEITOS!P:P,PLEITOS!D:D)</f>
        <v>800003602</v>
      </c>
      <c r="G56" s="133" t="str">
        <f>_xlfn.XLOOKUP(A56,PLEITOS!P:P,PLEITOS!E:E)</f>
        <v>AUTOMETAL S  A</v>
      </c>
      <c r="H56" s="88" t="str">
        <f>_xlfn.XLOOKUP(A:A,PLEITOS!P:P,PLEITOS!F:F)</f>
        <v>STRADA 500 |ERRATA CABINE DUPLA</v>
      </c>
      <c r="I56" s="84" t="s">
        <v>1817</v>
      </c>
      <c r="J56" s="84" t="s">
        <v>1818</v>
      </c>
      <c r="K56" s="104">
        <v>256448.79</v>
      </c>
      <c r="L56" s="109"/>
      <c r="M56" s="109"/>
      <c r="N56" s="112"/>
      <c r="O56" s="129" t="s">
        <v>115</v>
      </c>
      <c r="P56" s="114">
        <v>1</v>
      </c>
      <c r="Q56" s="114">
        <f t="shared" si="0"/>
        <v>2</v>
      </c>
      <c r="R56" s="114">
        <f t="shared" si="1"/>
        <v>0</v>
      </c>
      <c r="S56" s="115">
        <f t="shared" si="2"/>
        <v>0</v>
      </c>
      <c r="T56" s="113">
        <f>(N56+O56+P56)*30+M56</f>
        <v>60</v>
      </c>
      <c r="U56" s="84"/>
      <c r="V56" s="84"/>
      <c r="X56" s="18"/>
      <c r="Y56" s="113"/>
      <c r="Z56" s="16">
        <v>0</v>
      </c>
      <c r="AA56" s="113"/>
      <c r="AB56" s="113"/>
      <c r="AC56" s="113"/>
      <c r="AD56" s="113"/>
      <c r="AE56" s="113"/>
      <c r="AF56" s="84" t="s">
        <v>117</v>
      </c>
      <c r="AG56" s="113"/>
      <c r="AH56" s="109" t="str">
        <f t="shared" si="4"/>
        <v/>
      </c>
    </row>
    <row r="57" spans="1:34" ht="19.95" customHeight="1" thickTop="1" thickBot="1" x14ac:dyDescent="0.3">
      <c r="A57" s="89" t="s">
        <v>1827</v>
      </c>
      <c r="B57" s="84" t="s">
        <v>121</v>
      </c>
      <c r="C57" s="92" t="str">
        <f>A57&amp;"-"&amp;_xlfn.XLOOKUP(B57,DROPLIST!B:B,DROPLIST!C:C)</f>
        <v>SV085-35212-FIA</v>
      </c>
      <c r="D57" s="88" t="str">
        <f>_xlfn.XLOOKUP(A57,PLEITOS!P:P,PLEITOS!L:L)</f>
        <v>ISABELA SANTOS</v>
      </c>
      <c r="E57" s="90">
        <f>_xlfn.XLOOKUP(A57,PLEITOS!P:P,PLEITOS!C:C)</f>
        <v>20240085</v>
      </c>
      <c r="F57" s="90">
        <f>_xlfn.XLOOKUP(A57,PLEITOS!P:P,PLEITOS!D:D)</f>
        <v>800035212</v>
      </c>
      <c r="G57" s="133" t="str">
        <f>_xlfn.XLOOKUP(A57,PLEITOS!P:P,PLEITOS!E:E)</f>
        <v>GESTAMP BRASIL IND. DE AUTO PEÇAS</v>
      </c>
      <c r="H57" s="88" t="str">
        <f>_xlfn.XLOOKUP(A:A,PLEITOS!P:P,PLEITOS!F:F)</f>
        <v>STRADA 770 | INCREASE FIASA</v>
      </c>
      <c r="I57" s="84" t="s">
        <v>1828</v>
      </c>
      <c r="J57" s="84" t="s">
        <v>1829</v>
      </c>
      <c r="K57" s="104">
        <v>3960055.1</v>
      </c>
      <c r="L57" s="109">
        <v>45461</v>
      </c>
      <c r="M57" s="109">
        <v>45461</v>
      </c>
      <c r="N57" s="112" t="s">
        <v>1830</v>
      </c>
      <c r="O57" s="129" t="s">
        <v>115</v>
      </c>
      <c r="P57" s="114">
        <v>1</v>
      </c>
      <c r="Q57" s="114">
        <f t="shared" si="0"/>
        <v>8</v>
      </c>
      <c r="R57" s="114">
        <f t="shared" si="1"/>
        <v>24</v>
      </c>
      <c r="S57" s="115">
        <f t="shared" si="2"/>
        <v>6</v>
      </c>
      <c r="T57" s="113">
        <f t="shared" si="3"/>
        <v>45701</v>
      </c>
      <c r="U57" s="84" t="s">
        <v>1824</v>
      </c>
      <c r="V57" s="84">
        <v>1</v>
      </c>
      <c r="W57" s="18"/>
      <c r="X57" s="18"/>
      <c r="Y57" s="113">
        <v>45534</v>
      </c>
      <c r="Z57" s="16">
        <v>1</v>
      </c>
      <c r="AA57" s="113">
        <v>45695</v>
      </c>
      <c r="AB57" s="113">
        <v>45722</v>
      </c>
      <c r="AC57" s="113">
        <v>45723</v>
      </c>
      <c r="AD57" s="113">
        <v>45763</v>
      </c>
      <c r="AE57" s="113">
        <v>45763</v>
      </c>
      <c r="AF57" s="84" t="s">
        <v>131</v>
      </c>
      <c r="AG57" s="113">
        <v>45723</v>
      </c>
      <c r="AH57" s="109" t="str">
        <f t="shared" si="4"/>
        <v>ENTREGA EM ATRASO</v>
      </c>
    </row>
    <row r="58" spans="1:34" ht="19.95" customHeight="1" thickTop="1" thickBot="1" x14ac:dyDescent="0.3">
      <c r="A58" s="89" t="s">
        <v>1832</v>
      </c>
      <c r="B58" s="84" t="s">
        <v>112</v>
      </c>
      <c r="C58" s="92" t="str">
        <f>A58&amp;"-"&amp;_xlfn.XLOOKUP(B58,DROPLIST!B:B,DROPLIST!C:C)</f>
        <v>CS--00043-PWT</v>
      </c>
      <c r="D58" s="88" t="str">
        <f>_xlfn.XLOOKUP(A58,PLEITOS!P:P,PLEITOS!L:L)</f>
        <v>GABRIEL MONTEIRO</v>
      </c>
      <c r="E58" s="90" t="str">
        <f>_xlfn.XLOOKUP(A58,PLEITOS!P:P,PLEITOS!C:C)</f>
        <v>-</v>
      </c>
      <c r="F58" s="90">
        <f>_xlfn.XLOOKUP(A58,PLEITOS!P:P,PLEITOS!D:D)</f>
        <v>800000043</v>
      </c>
      <c r="G58" s="133" t="str">
        <f>_xlfn.XLOOKUP(A58,PLEITOS!P:P,PLEITOS!E:E)</f>
        <v>NEMAK ALUMINIO DO BRASIL LTDA</v>
      </c>
      <c r="H58" s="88" t="str">
        <f>_xlfn.XLOOKUP(A:A,PLEITOS!P:P,PLEITOS!F:F)</f>
        <v>INCREASE BLOCO T3</v>
      </c>
      <c r="I58" s="84" t="s">
        <v>1833</v>
      </c>
      <c r="J58" s="84" t="s">
        <v>1834</v>
      </c>
      <c r="K58" s="104">
        <v>8531000</v>
      </c>
      <c r="L58" s="109">
        <v>0</v>
      </c>
      <c r="M58" s="109"/>
      <c r="N58" s="112"/>
      <c r="O58" s="129" t="s">
        <v>115</v>
      </c>
      <c r="P58" s="114">
        <v>1</v>
      </c>
      <c r="Q58" s="114">
        <f t="shared" si="0"/>
        <v>2</v>
      </c>
      <c r="R58" s="114">
        <f t="shared" si="1"/>
        <v>0</v>
      </c>
      <c r="S58" s="115">
        <f t="shared" si="2"/>
        <v>0</v>
      </c>
      <c r="T58" s="113">
        <f t="shared" si="3"/>
        <v>60</v>
      </c>
      <c r="U58" s="84"/>
      <c r="V58" s="84"/>
      <c r="W58" s="18"/>
      <c r="X58" s="18"/>
      <c r="Y58" s="113"/>
      <c r="Z58" s="16">
        <v>0</v>
      </c>
      <c r="AA58" s="113"/>
      <c r="AB58" s="113"/>
      <c r="AC58" s="113"/>
      <c r="AD58" s="113"/>
      <c r="AE58" s="113"/>
      <c r="AF58" s="84"/>
      <c r="AG58" s="113"/>
      <c r="AH58" s="109" t="str">
        <f t="shared" si="4"/>
        <v/>
      </c>
    </row>
    <row r="59" spans="1:34" ht="19.95" customHeight="1" thickTop="1" thickBot="1" x14ac:dyDescent="0.3">
      <c r="A59" s="89"/>
      <c r="B59" s="84">
        <v>0</v>
      </c>
      <c r="C59" s="90"/>
      <c r="D59" s="88"/>
      <c r="E59" s="90"/>
      <c r="F59" s="90">
        <f>_xlfn.XLOOKUP(A59,PLEITOS!P:P,PLEITOS!D:D)</f>
        <v>0</v>
      </c>
      <c r="G59" s="133">
        <f>_xlfn.XLOOKUP(A59,PLEITOS!P:P,PLEITOS!E:E)</f>
        <v>0</v>
      </c>
      <c r="H59" s="88">
        <f>_xlfn.XLOOKUP(A:A,PLEITOS!P:P,PLEITOS!F:F)</f>
        <v>0</v>
      </c>
      <c r="I59" s="84"/>
      <c r="J59" s="84"/>
      <c r="K59" s="104"/>
      <c r="L59" s="109">
        <v>0</v>
      </c>
      <c r="M59" s="109"/>
      <c r="N59" s="112"/>
      <c r="O59" s="129" t="s">
        <v>115</v>
      </c>
      <c r="P59" s="114">
        <v>1</v>
      </c>
      <c r="Q59" s="114">
        <f t="shared" si="0"/>
        <v>2</v>
      </c>
      <c r="R59" s="114">
        <f t="shared" si="1"/>
        <v>0</v>
      </c>
      <c r="S59" s="115">
        <f t="shared" si="2"/>
        <v>0</v>
      </c>
      <c r="T59" s="113">
        <f t="shared" si="3"/>
        <v>60</v>
      </c>
      <c r="U59" s="84"/>
      <c r="V59" s="84"/>
      <c r="W59" s="18"/>
      <c r="X59" s="18"/>
      <c r="Y59" s="113"/>
      <c r="Z59" s="16">
        <v>0</v>
      </c>
      <c r="AA59" s="113"/>
      <c r="AB59" s="113"/>
      <c r="AC59" s="113"/>
      <c r="AD59" s="113"/>
      <c r="AE59" s="113"/>
      <c r="AF59" s="84"/>
      <c r="AG59" s="113"/>
      <c r="AH59" s="109" t="str">
        <f t="shared" si="4"/>
        <v/>
      </c>
    </row>
    <row r="60" spans="1:34" ht="19.95" customHeight="1" thickTop="1" thickBot="1" x14ac:dyDescent="0.3">
      <c r="A60" s="89"/>
      <c r="B60" s="84">
        <v>0</v>
      </c>
      <c r="C60" s="90"/>
      <c r="D60" s="88"/>
      <c r="E60" s="90"/>
      <c r="F60" s="90">
        <f>_xlfn.XLOOKUP(A60,PLEITOS!P:P,PLEITOS!D:D)</f>
        <v>0</v>
      </c>
      <c r="G60" s="133">
        <f>_xlfn.XLOOKUP(A60,PLEITOS!P:P,PLEITOS!E:E)</f>
        <v>0</v>
      </c>
      <c r="H60" s="88">
        <f>_xlfn.XLOOKUP(A:A,PLEITOS!P:P,PLEITOS!F:F)</f>
        <v>0</v>
      </c>
      <c r="I60" s="84"/>
      <c r="J60" s="84"/>
      <c r="K60" s="104"/>
      <c r="L60" s="109">
        <v>0</v>
      </c>
      <c r="M60" s="109"/>
      <c r="N60" s="112"/>
      <c r="O60" s="129" t="s">
        <v>115</v>
      </c>
      <c r="P60" s="114">
        <v>1</v>
      </c>
      <c r="Q60" s="114">
        <f t="shared" si="0"/>
        <v>2</v>
      </c>
      <c r="R60" s="114">
        <f t="shared" si="1"/>
        <v>0</v>
      </c>
      <c r="S60" s="115">
        <f t="shared" si="2"/>
        <v>0</v>
      </c>
      <c r="T60" s="113">
        <f t="shared" si="3"/>
        <v>60</v>
      </c>
      <c r="U60" s="84"/>
      <c r="V60" s="84"/>
      <c r="W60" s="18"/>
      <c r="X60" s="18"/>
      <c r="Y60" s="113"/>
      <c r="Z60" s="16">
        <v>0</v>
      </c>
      <c r="AA60" s="113"/>
      <c r="AB60" s="113"/>
      <c r="AC60" s="113"/>
      <c r="AD60" s="113"/>
      <c r="AE60" s="113"/>
      <c r="AF60" s="84"/>
      <c r="AG60" s="113"/>
      <c r="AH60" s="109" t="str">
        <f t="shared" si="4"/>
        <v/>
      </c>
    </row>
    <row r="61" spans="1:34" ht="19.95" customHeight="1" thickTop="1" thickBot="1" x14ac:dyDescent="0.3">
      <c r="A61" s="89"/>
      <c r="B61" s="84">
        <v>0</v>
      </c>
      <c r="C61" s="90"/>
      <c r="D61" s="88"/>
      <c r="E61" s="90"/>
      <c r="F61" s="90">
        <f>_xlfn.XLOOKUP(A61,PLEITOS!P:P,PLEITOS!D:D)</f>
        <v>0</v>
      </c>
      <c r="G61" s="133">
        <f>_xlfn.XLOOKUP(A61,PLEITOS!P:P,PLEITOS!E:E)</f>
        <v>0</v>
      </c>
      <c r="H61" s="88">
        <f>_xlfn.XLOOKUP(A:A,PLEITOS!P:P,PLEITOS!F:F)</f>
        <v>0</v>
      </c>
      <c r="I61" s="84"/>
      <c r="J61" s="84"/>
      <c r="K61" s="104"/>
      <c r="L61" s="109">
        <v>0</v>
      </c>
      <c r="M61" s="109"/>
      <c r="N61" s="112"/>
      <c r="O61" s="129" t="s">
        <v>115</v>
      </c>
      <c r="P61" s="114">
        <v>1</v>
      </c>
      <c r="Q61" s="114">
        <f t="shared" si="0"/>
        <v>2</v>
      </c>
      <c r="R61" s="114">
        <f t="shared" si="1"/>
        <v>0</v>
      </c>
      <c r="S61" s="115">
        <f t="shared" si="2"/>
        <v>0</v>
      </c>
      <c r="T61" s="113">
        <f t="shared" si="3"/>
        <v>60</v>
      </c>
      <c r="U61" s="84"/>
      <c r="V61" s="84"/>
      <c r="W61" s="18"/>
      <c r="X61" s="18"/>
      <c r="Y61" s="113"/>
      <c r="Z61" s="16">
        <v>0</v>
      </c>
      <c r="AA61" s="113"/>
      <c r="AB61" s="113"/>
      <c r="AC61" s="113"/>
      <c r="AD61" s="113"/>
      <c r="AE61" s="113"/>
      <c r="AF61" s="84"/>
      <c r="AG61" s="113"/>
      <c r="AH61" s="109" t="str">
        <f t="shared" si="4"/>
        <v/>
      </c>
    </row>
    <row r="62" spans="1:34" ht="19.95" customHeight="1" thickTop="1" thickBot="1" x14ac:dyDescent="0.3">
      <c r="A62" s="89"/>
      <c r="B62" s="84">
        <v>0</v>
      </c>
      <c r="C62" s="90"/>
      <c r="D62" s="88"/>
      <c r="E62" s="90"/>
      <c r="F62" s="90">
        <f>_xlfn.XLOOKUP(A62,PLEITOS!P:P,PLEITOS!D:D)</f>
        <v>0</v>
      </c>
      <c r="G62" s="133">
        <f>_xlfn.XLOOKUP(A62,PLEITOS!P:P,PLEITOS!E:E)</f>
        <v>0</v>
      </c>
      <c r="H62" s="88">
        <f>_xlfn.XLOOKUP(A:A,PLEITOS!P:P,PLEITOS!F:F)</f>
        <v>0</v>
      </c>
      <c r="I62" s="84"/>
      <c r="J62" s="84"/>
      <c r="K62" s="104"/>
      <c r="L62" s="109">
        <v>0</v>
      </c>
      <c r="M62" s="109"/>
      <c r="N62" s="112"/>
      <c r="O62" s="129" t="s">
        <v>115</v>
      </c>
      <c r="P62" s="114">
        <v>1</v>
      </c>
      <c r="Q62" s="114">
        <f t="shared" si="0"/>
        <v>2</v>
      </c>
      <c r="R62" s="114">
        <f t="shared" si="1"/>
        <v>0</v>
      </c>
      <c r="S62" s="115">
        <f t="shared" si="2"/>
        <v>0</v>
      </c>
      <c r="T62" s="113">
        <f t="shared" si="3"/>
        <v>60</v>
      </c>
      <c r="U62" s="84"/>
      <c r="V62" s="84"/>
      <c r="W62" s="18"/>
      <c r="X62" s="18"/>
      <c r="Y62" s="113"/>
      <c r="Z62" s="16">
        <v>0</v>
      </c>
      <c r="AA62" s="113"/>
      <c r="AB62" s="113"/>
      <c r="AC62" s="113"/>
      <c r="AD62" s="113"/>
      <c r="AE62" s="113"/>
      <c r="AF62" s="84"/>
      <c r="AG62" s="113"/>
      <c r="AH62" s="109" t="str">
        <f t="shared" si="4"/>
        <v/>
      </c>
    </row>
    <row r="63" spans="1:34" ht="19.95" customHeight="1" thickTop="1" thickBot="1" x14ac:dyDescent="0.3">
      <c r="A63" s="89"/>
      <c r="B63" s="84">
        <v>0</v>
      </c>
      <c r="C63" s="90"/>
      <c r="D63" s="88"/>
      <c r="E63" s="90"/>
      <c r="F63" s="90">
        <f>_xlfn.XLOOKUP(A63,PLEITOS!P:P,PLEITOS!D:D)</f>
        <v>0</v>
      </c>
      <c r="G63" s="133">
        <f>_xlfn.XLOOKUP(A63,PLEITOS!P:P,PLEITOS!E:E)</f>
        <v>0</v>
      </c>
      <c r="H63" s="88">
        <f>_xlfn.XLOOKUP(A:A,PLEITOS!P:P,PLEITOS!F:F)</f>
        <v>0</v>
      </c>
      <c r="I63" s="84"/>
      <c r="J63" s="84"/>
      <c r="K63" s="104"/>
      <c r="L63" s="109">
        <v>0</v>
      </c>
      <c r="M63" s="109"/>
      <c r="N63" s="112"/>
      <c r="O63" s="129" t="s">
        <v>115</v>
      </c>
      <c r="P63" s="114">
        <v>1</v>
      </c>
      <c r="Q63" s="114">
        <f t="shared" si="0"/>
        <v>2</v>
      </c>
      <c r="R63" s="114">
        <f t="shared" si="1"/>
        <v>0</v>
      </c>
      <c r="S63" s="115">
        <f t="shared" si="2"/>
        <v>0</v>
      </c>
      <c r="T63" s="113">
        <f t="shared" si="3"/>
        <v>60</v>
      </c>
      <c r="U63" s="84"/>
      <c r="V63" s="84"/>
      <c r="W63" s="18"/>
      <c r="X63" s="18"/>
      <c r="Y63" s="113"/>
      <c r="Z63" s="16">
        <v>0</v>
      </c>
      <c r="AA63" s="113"/>
      <c r="AB63" s="113"/>
      <c r="AC63" s="113"/>
      <c r="AD63" s="113"/>
      <c r="AE63" s="113"/>
      <c r="AF63" s="84"/>
      <c r="AG63" s="113"/>
      <c r="AH63" s="109" t="str">
        <f t="shared" si="4"/>
        <v/>
      </c>
    </row>
    <row r="64" spans="1:34" ht="19.95" customHeight="1" thickTop="1" thickBot="1" x14ac:dyDescent="0.3">
      <c r="A64" s="89"/>
      <c r="B64" s="84">
        <v>0</v>
      </c>
      <c r="C64" s="90"/>
      <c r="D64" s="88"/>
      <c r="E64" s="90"/>
      <c r="F64" s="90">
        <f>_xlfn.XLOOKUP(A64,PLEITOS!P:P,PLEITOS!D:D)</f>
        <v>0</v>
      </c>
      <c r="G64" s="133">
        <f>_xlfn.XLOOKUP(A64,PLEITOS!P:P,PLEITOS!E:E)</f>
        <v>0</v>
      </c>
      <c r="H64" s="88">
        <f>_xlfn.XLOOKUP(A:A,PLEITOS!P:P,PLEITOS!F:F)</f>
        <v>0</v>
      </c>
      <c r="I64" s="84"/>
      <c r="J64" s="84"/>
      <c r="K64" s="104"/>
      <c r="L64" s="109">
        <v>0</v>
      </c>
      <c r="M64" s="109"/>
      <c r="N64" s="112"/>
      <c r="O64" s="129" t="s">
        <v>115</v>
      </c>
      <c r="P64" s="114">
        <v>1</v>
      </c>
      <c r="Q64" s="114">
        <f t="shared" si="0"/>
        <v>2</v>
      </c>
      <c r="R64" s="114">
        <f t="shared" si="1"/>
        <v>0</v>
      </c>
      <c r="S64" s="115">
        <f t="shared" si="2"/>
        <v>0</v>
      </c>
      <c r="T64" s="113">
        <f t="shared" si="3"/>
        <v>60</v>
      </c>
      <c r="U64" s="84"/>
      <c r="V64" s="84"/>
      <c r="W64" s="18"/>
      <c r="X64" s="18"/>
      <c r="Y64" s="113"/>
      <c r="Z64" s="16">
        <v>0</v>
      </c>
      <c r="AA64" s="113"/>
      <c r="AB64" s="113"/>
      <c r="AC64" s="113"/>
      <c r="AD64" s="113"/>
      <c r="AE64" s="113"/>
      <c r="AF64" s="84"/>
      <c r="AG64" s="113"/>
      <c r="AH64" s="109" t="str">
        <f t="shared" si="4"/>
        <v/>
      </c>
    </row>
    <row r="65" spans="1:34" ht="19.95" customHeight="1" thickTop="1" thickBot="1" x14ac:dyDescent="0.3">
      <c r="A65" s="89"/>
      <c r="B65" s="84">
        <v>0</v>
      </c>
      <c r="C65" s="90"/>
      <c r="D65" s="88"/>
      <c r="E65" s="90"/>
      <c r="F65" s="90">
        <f>_xlfn.XLOOKUP(A65,PLEITOS!P:P,PLEITOS!D:D)</f>
        <v>0</v>
      </c>
      <c r="G65" s="133">
        <f>_xlfn.XLOOKUP(A65,PLEITOS!P:P,PLEITOS!E:E)</f>
        <v>0</v>
      </c>
      <c r="H65" s="88">
        <f>_xlfn.XLOOKUP(A:A,PLEITOS!P:P,PLEITOS!F:F)</f>
        <v>0</v>
      </c>
      <c r="I65" s="84"/>
      <c r="J65" s="84"/>
      <c r="K65" s="104"/>
      <c r="L65" s="109">
        <v>0</v>
      </c>
      <c r="M65" s="109"/>
      <c r="N65" s="112"/>
      <c r="O65" s="129" t="s">
        <v>115</v>
      </c>
      <c r="P65" s="114">
        <v>1</v>
      </c>
      <c r="Q65" s="114">
        <f t="shared" si="0"/>
        <v>2</v>
      </c>
      <c r="R65" s="114">
        <f t="shared" si="1"/>
        <v>0</v>
      </c>
      <c r="S65" s="115">
        <f t="shared" si="2"/>
        <v>0</v>
      </c>
      <c r="T65" s="113">
        <f t="shared" si="3"/>
        <v>60</v>
      </c>
      <c r="U65" s="84"/>
      <c r="V65" s="84"/>
      <c r="W65" s="18"/>
      <c r="X65" s="18"/>
      <c r="Y65" s="113"/>
      <c r="Z65" s="16">
        <v>0</v>
      </c>
      <c r="AA65" s="113"/>
      <c r="AB65" s="113"/>
      <c r="AC65" s="113"/>
      <c r="AD65" s="113"/>
      <c r="AE65" s="113"/>
      <c r="AF65" s="84"/>
      <c r="AG65" s="113"/>
      <c r="AH65" s="109" t="str">
        <f t="shared" si="4"/>
        <v/>
      </c>
    </row>
    <row r="66" spans="1:34" ht="19.95" customHeight="1" thickTop="1" thickBot="1" x14ac:dyDescent="0.3">
      <c r="A66" s="89"/>
      <c r="B66" s="84">
        <v>0</v>
      </c>
      <c r="C66" s="90"/>
      <c r="D66" s="88"/>
      <c r="E66" s="90"/>
      <c r="F66" s="90">
        <f>_xlfn.XLOOKUP(A66,PLEITOS!P:P,PLEITOS!D:D)</f>
        <v>0</v>
      </c>
      <c r="G66" s="133">
        <f>_xlfn.XLOOKUP(A66,PLEITOS!P:P,PLEITOS!E:E)</f>
        <v>0</v>
      </c>
      <c r="H66" s="88">
        <f>_xlfn.XLOOKUP(A:A,PLEITOS!P:P,PLEITOS!F:F)</f>
        <v>0</v>
      </c>
      <c r="I66" s="84"/>
      <c r="J66" s="84"/>
      <c r="K66" s="104"/>
      <c r="L66" s="109">
        <v>0</v>
      </c>
      <c r="M66" s="109"/>
      <c r="N66" s="112"/>
      <c r="O66" s="129" t="s">
        <v>115</v>
      </c>
      <c r="P66" s="114">
        <v>1</v>
      </c>
      <c r="Q66" s="114">
        <f t="shared" si="0"/>
        <v>2</v>
      </c>
      <c r="R66" s="114">
        <f t="shared" si="1"/>
        <v>0</v>
      </c>
      <c r="S66" s="115">
        <f t="shared" si="2"/>
        <v>0</v>
      </c>
      <c r="T66" s="113">
        <f t="shared" si="3"/>
        <v>60</v>
      </c>
      <c r="U66" s="84"/>
      <c r="V66" s="84"/>
      <c r="W66" s="18"/>
      <c r="X66" s="18"/>
      <c r="Y66" s="113"/>
      <c r="Z66" s="16">
        <v>0</v>
      </c>
      <c r="AA66" s="113"/>
      <c r="AB66" s="113"/>
      <c r="AC66" s="113"/>
      <c r="AD66" s="113"/>
      <c r="AE66" s="113"/>
      <c r="AF66" s="84"/>
      <c r="AG66" s="113"/>
      <c r="AH66" s="109" t="str">
        <f t="shared" si="4"/>
        <v/>
      </c>
    </row>
    <row r="67" spans="1:34" ht="19.95" customHeight="1" thickTop="1" thickBot="1" x14ac:dyDescent="0.3">
      <c r="A67" s="89"/>
      <c r="B67" s="84">
        <v>0</v>
      </c>
      <c r="C67" s="90"/>
      <c r="D67" s="88"/>
      <c r="E67" s="90"/>
      <c r="F67" s="90">
        <f>_xlfn.XLOOKUP(A67,PLEITOS!P:P,PLEITOS!D:D)</f>
        <v>0</v>
      </c>
      <c r="G67" s="133">
        <f>_xlfn.XLOOKUP(A67,PLEITOS!P:P,PLEITOS!E:E)</f>
        <v>0</v>
      </c>
      <c r="H67" s="88">
        <f>_xlfn.XLOOKUP(A:A,PLEITOS!P:P,PLEITOS!F:F)</f>
        <v>0</v>
      </c>
      <c r="I67" s="84"/>
      <c r="J67" s="84"/>
      <c r="K67" s="104"/>
      <c r="L67" s="109">
        <v>0</v>
      </c>
      <c r="M67" s="109"/>
      <c r="N67" s="112"/>
      <c r="O67" s="129" t="s">
        <v>115</v>
      </c>
      <c r="P67" s="114">
        <v>1</v>
      </c>
      <c r="Q67" s="114">
        <f t="shared" ref="Q67:Q130" si="5">N67+O67+P67</f>
        <v>2</v>
      </c>
      <c r="R67" s="114">
        <f t="shared" ref="R67:R130" si="6">N67*4</f>
        <v>0</v>
      </c>
      <c r="S67" s="115">
        <f t="shared" ref="S67:S130" si="7">N67*1</f>
        <v>0</v>
      </c>
      <c r="T67" s="113">
        <f t="shared" ref="T67:T130" si="8">(N67+O67+P67)*30+M67</f>
        <v>60</v>
      </c>
      <c r="U67" s="84"/>
      <c r="V67" s="84"/>
      <c r="W67" s="18"/>
      <c r="X67" s="18"/>
      <c r="Y67" s="113"/>
      <c r="Z67" s="16">
        <v>0</v>
      </c>
      <c r="AA67" s="113"/>
      <c r="AB67" s="113"/>
      <c r="AC67" s="113"/>
      <c r="AD67" s="113"/>
      <c r="AE67" s="113"/>
      <c r="AF67" s="84"/>
      <c r="AG67" s="113"/>
      <c r="AH67" s="109" t="str">
        <f t="shared" si="4"/>
        <v/>
      </c>
    </row>
    <row r="68" spans="1:34" ht="19.95" customHeight="1" thickTop="1" thickBot="1" x14ac:dyDescent="0.3">
      <c r="A68" s="89"/>
      <c r="B68" s="84">
        <v>0</v>
      </c>
      <c r="C68" s="90"/>
      <c r="D68" s="88"/>
      <c r="E68" s="90"/>
      <c r="F68" s="90">
        <f>_xlfn.XLOOKUP(A68,PLEITOS!P:P,PLEITOS!D:D)</f>
        <v>0</v>
      </c>
      <c r="G68" s="133">
        <f>_xlfn.XLOOKUP(A68,PLEITOS!P:P,PLEITOS!E:E)</f>
        <v>0</v>
      </c>
      <c r="H68" s="88">
        <f>_xlfn.XLOOKUP(A:A,PLEITOS!P:P,PLEITOS!F:F)</f>
        <v>0</v>
      </c>
      <c r="I68" s="84"/>
      <c r="J68" s="84"/>
      <c r="K68" s="104"/>
      <c r="L68" s="109">
        <v>0</v>
      </c>
      <c r="M68" s="109"/>
      <c r="N68" s="112"/>
      <c r="O68" s="129" t="s">
        <v>115</v>
      </c>
      <c r="P68" s="114">
        <v>1</v>
      </c>
      <c r="Q68" s="114">
        <f t="shared" si="5"/>
        <v>2</v>
      </c>
      <c r="R68" s="114">
        <f t="shared" si="6"/>
        <v>0</v>
      </c>
      <c r="S68" s="115">
        <f t="shared" si="7"/>
        <v>0</v>
      </c>
      <c r="T68" s="113">
        <f t="shared" si="8"/>
        <v>60</v>
      </c>
      <c r="U68" s="84"/>
      <c r="V68" s="84"/>
      <c r="W68" s="18"/>
      <c r="X68" s="18"/>
      <c r="Y68" s="113"/>
      <c r="Z68" s="16">
        <v>0</v>
      </c>
      <c r="AA68" s="113"/>
      <c r="AB68" s="113"/>
      <c r="AC68" s="113"/>
      <c r="AD68" s="113"/>
      <c r="AE68" s="113"/>
      <c r="AF68" s="84"/>
      <c r="AG68" s="113"/>
      <c r="AH68" s="109" t="str">
        <f t="shared" ref="AH68:AH131" si="9">IF(AG68="","",IF(AG68&lt;T68,"ENTREGA ANTECIPADA",IF(AG68=T68,"ENTREGA NO PRAZO",IF(AG68&gt;T68,"ENTREGA EM ATRASO"))))</f>
        <v/>
      </c>
    </row>
    <row r="69" spans="1:34" ht="19.95" customHeight="1" thickTop="1" thickBot="1" x14ac:dyDescent="0.3">
      <c r="A69" s="89"/>
      <c r="B69" s="84">
        <v>0</v>
      </c>
      <c r="C69" s="90"/>
      <c r="D69" s="88"/>
      <c r="E69" s="90"/>
      <c r="F69" s="90">
        <f>_xlfn.XLOOKUP(A69,PLEITOS!P:P,PLEITOS!D:D)</f>
        <v>0</v>
      </c>
      <c r="G69" s="133">
        <f>_xlfn.XLOOKUP(A69,PLEITOS!P:P,PLEITOS!E:E)</f>
        <v>0</v>
      </c>
      <c r="H69" s="88">
        <f>_xlfn.XLOOKUP(A:A,PLEITOS!P:P,PLEITOS!F:F)</f>
        <v>0</v>
      </c>
      <c r="I69" s="84"/>
      <c r="J69" s="84"/>
      <c r="K69" s="104"/>
      <c r="L69" s="109">
        <v>0</v>
      </c>
      <c r="M69" s="109"/>
      <c r="N69" s="112"/>
      <c r="O69" s="129" t="s">
        <v>115</v>
      </c>
      <c r="P69" s="114">
        <v>1</v>
      </c>
      <c r="Q69" s="114">
        <f t="shared" si="5"/>
        <v>2</v>
      </c>
      <c r="R69" s="114">
        <f t="shared" si="6"/>
        <v>0</v>
      </c>
      <c r="S69" s="115">
        <f t="shared" si="7"/>
        <v>0</v>
      </c>
      <c r="T69" s="113">
        <f t="shared" si="8"/>
        <v>60</v>
      </c>
      <c r="U69" s="84"/>
      <c r="V69" s="84"/>
      <c r="W69" s="18"/>
      <c r="X69" s="18"/>
      <c r="Y69" s="113"/>
      <c r="Z69" s="16">
        <v>0</v>
      </c>
      <c r="AA69" s="113"/>
      <c r="AB69" s="113"/>
      <c r="AC69" s="113"/>
      <c r="AD69" s="113"/>
      <c r="AE69" s="113"/>
      <c r="AF69" s="84"/>
      <c r="AG69" s="113"/>
      <c r="AH69" s="109" t="str">
        <f t="shared" si="9"/>
        <v/>
      </c>
    </row>
    <row r="70" spans="1:34" ht="19.95" customHeight="1" thickTop="1" thickBot="1" x14ac:dyDescent="0.3">
      <c r="A70" s="89"/>
      <c r="B70" s="84">
        <v>0</v>
      </c>
      <c r="C70" s="90"/>
      <c r="D70" s="88"/>
      <c r="E70" s="90"/>
      <c r="F70" s="90">
        <f>_xlfn.XLOOKUP(A70,PLEITOS!P:P,PLEITOS!D:D)</f>
        <v>0</v>
      </c>
      <c r="G70" s="133">
        <f>_xlfn.XLOOKUP(A70,PLEITOS!P:P,PLEITOS!E:E)</f>
        <v>0</v>
      </c>
      <c r="H70" s="88">
        <f>_xlfn.XLOOKUP(A:A,PLEITOS!P:P,PLEITOS!F:F)</f>
        <v>0</v>
      </c>
      <c r="I70" s="84"/>
      <c r="J70" s="84"/>
      <c r="K70" s="104"/>
      <c r="L70" s="109">
        <v>0</v>
      </c>
      <c r="M70" s="109"/>
      <c r="N70" s="112"/>
      <c r="O70" s="129" t="s">
        <v>115</v>
      </c>
      <c r="P70" s="114">
        <v>1</v>
      </c>
      <c r="Q70" s="114">
        <f t="shared" si="5"/>
        <v>2</v>
      </c>
      <c r="R70" s="114">
        <f t="shared" si="6"/>
        <v>0</v>
      </c>
      <c r="S70" s="115">
        <f t="shared" si="7"/>
        <v>0</v>
      </c>
      <c r="T70" s="113">
        <f t="shared" si="8"/>
        <v>60</v>
      </c>
      <c r="U70" s="84"/>
      <c r="V70" s="84"/>
      <c r="W70" s="18"/>
      <c r="X70" s="18"/>
      <c r="Y70" s="113"/>
      <c r="Z70" s="16">
        <v>0</v>
      </c>
      <c r="AA70" s="113"/>
      <c r="AB70" s="113"/>
      <c r="AC70" s="113"/>
      <c r="AD70" s="113"/>
      <c r="AE70" s="113"/>
      <c r="AF70" s="84"/>
      <c r="AG70" s="113"/>
      <c r="AH70" s="109" t="str">
        <f t="shared" si="9"/>
        <v/>
      </c>
    </row>
    <row r="71" spans="1:34" ht="19.95" customHeight="1" thickTop="1" thickBot="1" x14ac:dyDescent="0.3">
      <c r="A71" s="89"/>
      <c r="B71" s="84">
        <v>0</v>
      </c>
      <c r="C71" s="90"/>
      <c r="D71" s="88"/>
      <c r="E71" s="90"/>
      <c r="F71" s="90">
        <f>_xlfn.XLOOKUP(A71,PLEITOS!P:P,PLEITOS!D:D)</f>
        <v>0</v>
      </c>
      <c r="G71" s="133">
        <f>_xlfn.XLOOKUP(A71,PLEITOS!P:P,PLEITOS!E:E)</f>
        <v>0</v>
      </c>
      <c r="H71" s="88">
        <f>_xlfn.XLOOKUP(A:A,PLEITOS!P:P,PLEITOS!F:F)</f>
        <v>0</v>
      </c>
      <c r="I71" s="84"/>
      <c r="J71" s="84"/>
      <c r="K71" s="104"/>
      <c r="L71" s="109">
        <v>0</v>
      </c>
      <c r="M71" s="109"/>
      <c r="N71" s="112"/>
      <c r="O71" s="129" t="s">
        <v>115</v>
      </c>
      <c r="P71" s="114">
        <v>1</v>
      </c>
      <c r="Q71" s="114">
        <f t="shared" si="5"/>
        <v>2</v>
      </c>
      <c r="R71" s="114">
        <f t="shared" si="6"/>
        <v>0</v>
      </c>
      <c r="S71" s="115">
        <f t="shared" si="7"/>
        <v>0</v>
      </c>
      <c r="T71" s="113">
        <f t="shared" si="8"/>
        <v>60</v>
      </c>
      <c r="U71" s="84"/>
      <c r="V71" s="84"/>
      <c r="W71" s="18"/>
      <c r="X71" s="18"/>
      <c r="Y71" s="113"/>
      <c r="Z71" s="16">
        <v>0</v>
      </c>
      <c r="AA71" s="113"/>
      <c r="AB71" s="113"/>
      <c r="AC71" s="113"/>
      <c r="AD71" s="113"/>
      <c r="AE71" s="113"/>
      <c r="AF71" s="84"/>
      <c r="AG71" s="113"/>
      <c r="AH71" s="109" t="str">
        <f t="shared" si="9"/>
        <v/>
      </c>
    </row>
    <row r="72" spans="1:34" ht="19.95" customHeight="1" thickTop="1" thickBot="1" x14ac:dyDescent="0.3">
      <c r="A72" s="89"/>
      <c r="B72" s="84">
        <v>0</v>
      </c>
      <c r="C72" s="90"/>
      <c r="D72" s="88"/>
      <c r="E72" s="90"/>
      <c r="F72" s="90">
        <f>_xlfn.XLOOKUP(A72,PLEITOS!P:P,PLEITOS!D:D)</f>
        <v>0</v>
      </c>
      <c r="G72" s="133">
        <f>_xlfn.XLOOKUP(A72,PLEITOS!P:P,PLEITOS!E:E)</f>
        <v>0</v>
      </c>
      <c r="H72" s="88">
        <f>_xlfn.XLOOKUP(A:A,PLEITOS!P:P,PLEITOS!F:F)</f>
        <v>0</v>
      </c>
      <c r="I72" s="84"/>
      <c r="J72" s="84"/>
      <c r="K72" s="104"/>
      <c r="L72" s="109">
        <v>0</v>
      </c>
      <c r="M72" s="109"/>
      <c r="N72" s="112"/>
      <c r="O72" s="129" t="s">
        <v>115</v>
      </c>
      <c r="P72" s="114">
        <v>1</v>
      </c>
      <c r="Q72" s="114">
        <f t="shared" si="5"/>
        <v>2</v>
      </c>
      <c r="R72" s="114">
        <f t="shared" si="6"/>
        <v>0</v>
      </c>
      <c r="S72" s="115">
        <f t="shared" si="7"/>
        <v>0</v>
      </c>
      <c r="T72" s="113">
        <f t="shared" si="8"/>
        <v>60</v>
      </c>
      <c r="U72" s="84"/>
      <c r="V72" s="84"/>
      <c r="W72" s="18"/>
      <c r="X72" s="18"/>
      <c r="Y72" s="113"/>
      <c r="Z72" s="16">
        <v>0</v>
      </c>
      <c r="AA72" s="113"/>
      <c r="AB72" s="113"/>
      <c r="AC72" s="113"/>
      <c r="AD72" s="113"/>
      <c r="AE72" s="113"/>
      <c r="AF72" s="84"/>
      <c r="AG72" s="113"/>
      <c r="AH72" s="109" t="str">
        <f t="shared" si="9"/>
        <v/>
      </c>
    </row>
    <row r="73" spans="1:34" ht="19.95" customHeight="1" thickTop="1" thickBot="1" x14ac:dyDescent="0.3">
      <c r="A73" s="89"/>
      <c r="B73" s="84">
        <v>0</v>
      </c>
      <c r="C73" s="90"/>
      <c r="D73" s="88"/>
      <c r="E73" s="90"/>
      <c r="F73" s="90">
        <f>_xlfn.XLOOKUP(A73,PLEITOS!P:P,PLEITOS!D:D)</f>
        <v>0</v>
      </c>
      <c r="G73" s="133">
        <f>_xlfn.XLOOKUP(A73,PLEITOS!P:P,PLEITOS!E:E)</f>
        <v>0</v>
      </c>
      <c r="H73" s="88">
        <f>_xlfn.XLOOKUP(A:A,PLEITOS!P:P,PLEITOS!F:F)</f>
        <v>0</v>
      </c>
      <c r="I73" s="84"/>
      <c r="J73" s="84"/>
      <c r="K73" s="104"/>
      <c r="L73" s="109">
        <v>0</v>
      </c>
      <c r="M73" s="109"/>
      <c r="N73" s="112"/>
      <c r="O73" s="129" t="s">
        <v>115</v>
      </c>
      <c r="P73" s="114">
        <v>1</v>
      </c>
      <c r="Q73" s="114">
        <f t="shared" si="5"/>
        <v>2</v>
      </c>
      <c r="R73" s="114">
        <f t="shared" si="6"/>
        <v>0</v>
      </c>
      <c r="S73" s="115">
        <f t="shared" si="7"/>
        <v>0</v>
      </c>
      <c r="T73" s="113">
        <f t="shared" si="8"/>
        <v>60</v>
      </c>
      <c r="U73" s="84"/>
      <c r="V73" s="84"/>
      <c r="W73" s="18"/>
      <c r="X73" s="18"/>
      <c r="Y73" s="113"/>
      <c r="Z73" s="16">
        <v>0</v>
      </c>
      <c r="AA73" s="113"/>
      <c r="AB73" s="113"/>
      <c r="AC73" s="113"/>
      <c r="AD73" s="113"/>
      <c r="AE73" s="113"/>
      <c r="AF73" s="84"/>
      <c r="AG73" s="113"/>
      <c r="AH73" s="109" t="str">
        <f t="shared" si="9"/>
        <v/>
      </c>
    </row>
    <row r="74" spans="1:34" ht="19.95" customHeight="1" thickTop="1" thickBot="1" x14ac:dyDescent="0.3">
      <c r="A74" s="89"/>
      <c r="B74" s="84">
        <v>0</v>
      </c>
      <c r="C74" s="90"/>
      <c r="D74" s="88"/>
      <c r="E74" s="90"/>
      <c r="F74" s="90">
        <f>_xlfn.XLOOKUP(A74,PLEITOS!P:P,PLEITOS!D:D)</f>
        <v>0</v>
      </c>
      <c r="G74" s="133">
        <f>_xlfn.XLOOKUP(A74,PLEITOS!P:P,PLEITOS!E:E)</f>
        <v>0</v>
      </c>
      <c r="H74" s="88">
        <f>_xlfn.XLOOKUP(A:A,PLEITOS!P:P,PLEITOS!F:F)</f>
        <v>0</v>
      </c>
      <c r="I74" s="84"/>
      <c r="J74" s="84"/>
      <c r="K74" s="104"/>
      <c r="L74" s="109">
        <v>0</v>
      </c>
      <c r="M74" s="109"/>
      <c r="N74" s="112"/>
      <c r="O74" s="129" t="s">
        <v>115</v>
      </c>
      <c r="P74" s="114">
        <v>1</v>
      </c>
      <c r="Q74" s="114">
        <f t="shared" si="5"/>
        <v>2</v>
      </c>
      <c r="R74" s="114">
        <f t="shared" si="6"/>
        <v>0</v>
      </c>
      <c r="S74" s="115">
        <f t="shared" si="7"/>
        <v>0</v>
      </c>
      <c r="T74" s="113">
        <f t="shared" si="8"/>
        <v>60</v>
      </c>
      <c r="U74" s="84"/>
      <c r="V74" s="84"/>
      <c r="W74" s="18"/>
      <c r="X74" s="18"/>
      <c r="Y74" s="113"/>
      <c r="Z74" s="16">
        <v>0</v>
      </c>
      <c r="AA74" s="113"/>
      <c r="AB74" s="113"/>
      <c r="AC74" s="113"/>
      <c r="AD74" s="113"/>
      <c r="AE74" s="113"/>
      <c r="AF74" s="84"/>
      <c r="AG74" s="113"/>
      <c r="AH74" s="109" t="str">
        <f t="shared" si="9"/>
        <v/>
      </c>
    </row>
    <row r="75" spans="1:34" ht="19.95" customHeight="1" thickTop="1" thickBot="1" x14ac:dyDescent="0.3">
      <c r="A75" s="89"/>
      <c r="B75" s="84">
        <v>0</v>
      </c>
      <c r="C75" s="90"/>
      <c r="D75" s="88"/>
      <c r="E75" s="90"/>
      <c r="F75" s="90">
        <f>_xlfn.XLOOKUP(A75,PLEITOS!P:P,PLEITOS!D:D)</f>
        <v>0</v>
      </c>
      <c r="G75" s="133">
        <f>_xlfn.XLOOKUP(A75,PLEITOS!P:P,PLEITOS!E:E)</f>
        <v>0</v>
      </c>
      <c r="H75" s="88">
        <f>_xlfn.XLOOKUP(A:A,PLEITOS!P:P,PLEITOS!F:F)</f>
        <v>0</v>
      </c>
      <c r="I75" s="84"/>
      <c r="J75" s="84"/>
      <c r="K75" s="104"/>
      <c r="L75" s="109">
        <v>0</v>
      </c>
      <c r="M75" s="109"/>
      <c r="N75" s="112"/>
      <c r="O75" s="129" t="s">
        <v>115</v>
      </c>
      <c r="P75" s="114">
        <v>1</v>
      </c>
      <c r="Q75" s="114">
        <f t="shared" si="5"/>
        <v>2</v>
      </c>
      <c r="R75" s="114">
        <f t="shared" si="6"/>
        <v>0</v>
      </c>
      <c r="S75" s="115">
        <f t="shared" si="7"/>
        <v>0</v>
      </c>
      <c r="T75" s="113">
        <f t="shared" si="8"/>
        <v>60</v>
      </c>
      <c r="U75" s="84"/>
      <c r="V75" s="84"/>
      <c r="W75" s="18"/>
      <c r="X75" s="18"/>
      <c r="Y75" s="113"/>
      <c r="Z75" s="16">
        <v>0</v>
      </c>
      <c r="AA75" s="113"/>
      <c r="AB75" s="113"/>
      <c r="AC75" s="113"/>
      <c r="AD75" s="113"/>
      <c r="AE75" s="113"/>
      <c r="AF75" s="84"/>
      <c r="AG75" s="113"/>
      <c r="AH75" s="109" t="str">
        <f t="shared" si="9"/>
        <v/>
      </c>
    </row>
    <row r="76" spans="1:34" ht="19.95" customHeight="1" thickTop="1" thickBot="1" x14ac:dyDescent="0.3">
      <c r="A76" s="89"/>
      <c r="B76" s="84">
        <v>0</v>
      </c>
      <c r="C76" s="90"/>
      <c r="D76" s="88"/>
      <c r="E76" s="90"/>
      <c r="F76" s="90">
        <f>_xlfn.XLOOKUP(A76,PLEITOS!P:P,PLEITOS!D:D)</f>
        <v>0</v>
      </c>
      <c r="G76" s="133">
        <f>_xlfn.XLOOKUP(A76,PLEITOS!P:P,PLEITOS!E:E)</f>
        <v>0</v>
      </c>
      <c r="H76" s="88">
        <f>_xlfn.XLOOKUP(A:A,PLEITOS!P:P,PLEITOS!F:F)</f>
        <v>0</v>
      </c>
      <c r="I76" s="84"/>
      <c r="J76" s="84"/>
      <c r="K76" s="104"/>
      <c r="L76" s="109">
        <v>0</v>
      </c>
      <c r="M76" s="109"/>
      <c r="N76" s="112"/>
      <c r="O76" s="129" t="s">
        <v>115</v>
      </c>
      <c r="P76" s="114">
        <v>1</v>
      </c>
      <c r="Q76" s="114">
        <f t="shared" si="5"/>
        <v>2</v>
      </c>
      <c r="R76" s="114">
        <f t="shared" si="6"/>
        <v>0</v>
      </c>
      <c r="S76" s="115">
        <f t="shared" si="7"/>
        <v>0</v>
      </c>
      <c r="T76" s="113">
        <f t="shared" si="8"/>
        <v>60</v>
      </c>
      <c r="U76" s="84"/>
      <c r="V76" s="84"/>
      <c r="W76" s="18"/>
      <c r="X76" s="18"/>
      <c r="Y76" s="113"/>
      <c r="Z76" s="16">
        <v>0</v>
      </c>
      <c r="AA76" s="113"/>
      <c r="AB76" s="113"/>
      <c r="AC76" s="113"/>
      <c r="AD76" s="113"/>
      <c r="AE76" s="113"/>
      <c r="AF76" s="84"/>
      <c r="AG76" s="113"/>
      <c r="AH76" s="109" t="str">
        <f t="shared" si="9"/>
        <v/>
      </c>
    </row>
    <row r="77" spans="1:34" ht="19.95" customHeight="1" thickTop="1" thickBot="1" x14ac:dyDescent="0.3">
      <c r="A77" s="89"/>
      <c r="B77" s="84">
        <v>0</v>
      </c>
      <c r="C77" s="90"/>
      <c r="D77" s="88"/>
      <c r="E77" s="90"/>
      <c r="F77" s="90">
        <f>_xlfn.XLOOKUP(A77,PLEITOS!P:P,PLEITOS!D:D)</f>
        <v>0</v>
      </c>
      <c r="G77" s="133">
        <f>_xlfn.XLOOKUP(A77,PLEITOS!P:P,PLEITOS!E:E)</f>
        <v>0</v>
      </c>
      <c r="H77" s="88">
        <f>_xlfn.XLOOKUP(A:A,PLEITOS!P:P,PLEITOS!F:F)</f>
        <v>0</v>
      </c>
      <c r="I77" s="84"/>
      <c r="J77" s="84"/>
      <c r="K77" s="104"/>
      <c r="L77" s="109">
        <v>0</v>
      </c>
      <c r="M77" s="109"/>
      <c r="N77" s="112"/>
      <c r="O77" s="129" t="s">
        <v>115</v>
      </c>
      <c r="P77" s="114">
        <v>1</v>
      </c>
      <c r="Q77" s="114">
        <f t="shared" si="5"/>
        <v>2</v>
      </c>
      <c r="R77" s="114">
        <f t="shared" si="6"/>
        <v>0</v>
      </c>
      <c r="S77" s="115">
        <f t="shared" si="7"/>
        <v>0</v>
      </c>
      <c r="T77" s="113">
        <f t="shared" si="8"/>
        <v>60</v>
      </c>
      <c r="U77" s="84"/>
      <c r="V77" s="84"/>
      <c r="W77" s="18"/>
      <c r="X77" s="18"/>
      <c r="Y77" s="113"/>
      <c r="Z77" s="16">
        <v>0</v>
      </c>
      <c r="AA77" s="113"/>
      <c r="AB77" s="113"/>
      <c r="AC77" s="113"/>
      <c r="AD77" s="113"/>
      <c r="AE77" s="113"/>
      <c r="AF77" s="84"/>
      <c r="AG77" s="113"/>
      <c r="AH77" s="109" t="str">
        <f t="shared" si="9"/>
        <v/>
      </c>
    </row>
    <row r="78" spans="1:34" ht="19.95" customHeight="1" thickTop="1" thickBot="1" x14ac:dyDescent="0.3">
      <c r="A78" s="89"/>
      <c r="B78" s="84">
        <v>0</v>
      </c>
      <c r="C78" s="90"/>
      <c r="D78" s="88"/>
      <c r="E78" s="90"/>
      <c r="F78" s="90">
        <f>_xlfn.XLOOKUP(A78,PLEITOS!P:P,PLEITOS!D:D)</f>
        <v>0</v>
      </c>
      <c r="G78" s="133">
        <f>_xlfn.XLOOKUP(A78,PLEITOS!P:P,PLEITOS!E:E)</f>
        <v>0</v>
      </c>
      <c r="H78" s="88">
        <f>_xlfn.XLOOKUP(A:A,PLEITOS!P:P,PLEITOS!F:F)</f>
        <v>0</v>
      </c>
      <c r="I78" s="84"/>
      <c r="J78" s="84"/>
      <c r="K78" s="104"/>
      <c r="L78" s="109">
        <v>0</v>
      </c>
      <c r="M78" s="109"/>
      <c r="N78" s="112"/>
      <c r="O78" s="129" t="s">
        <v>115</v>
      </c>
      <c r="P78" s="114">
        <v>1</v>
      </c>
      <c r="Q78" s="114">
        <f t="shared" si="5"/>
        <v>2</v>
      </c>
      <c r="R78" s="114">
        <f t="shared" si="6"/>
        <v>0</v>
      </c>
      <c r="S78" s="115">
        <f t="shared" si="7"/>
        <v>0</v>
      </c>
      <c r="T78" s="113">
        <f t="shared" si="8"/>
        <v>60</v>
      </c>
      <c r="U78" s="84"/>
      <c r="V78" s="84"/>
      <c r="W78" s="18"/>
      <c r="X78" s="18"/>
      <c r="Y78" s="113"/>
      <c r="Z78" s="16">
        <v>0</v>
      </c>
      <c r="AA78" s="113"/>
      <c r="AB78" s="113"/>
      <c r="AC78" s="113"/>
      <c r="AD78" s="113"/>
      <c r="AE78" s="113"/>
      <c r="AF78" s="84"/>
      <c r="AG78" s="113"/>
      <c r="AH78" s="109" t="str">
        <f t="shared" si="9"/>
        <v/>
      </c>
    </row>
    <row r="79" spans="1:34" ht="19.95" customHeight="1" thickTop="1" thickBot="1" x14ac:dyDescent="0.3">
      <c r="A79" s="89"/>
      <c r="B79" s="84">
        <v>0</v>
      </c>
      <c r="C79" s="90"/>
      <c r="D79" s="88"/>
      <c r="E79" s="90"/>
      <c r="F79" s="90">
        <f>_xlfn.XLOOKUP(A79,PLEITOS!P:P,PLEITOS!D:D)</f>
        <v>0</v>
      </c>
      <c r="G79" s="133">
        <f>_xlfn.XLOOKUP(A79,PLEITOS!P:P,PLEITOS!E:E)</f>
        <v>0</v>
      </c>
      <c r="H79" s="88">
        <f>_xlfn.XLOOKUP(A:A,PLEITOS!P:P,PLEITOS!F:F)</f>
        <v>0</v>
      </c>
      <c r="I79" s="84"/>
      <c r="J79" s="84"/>
      <c r="K79" s="104"/>
      <c r="L79" s="109">
        <v>0</v>
      </c>
      <c r="M79" s="109"/>
      <c r="N79" s="112"/>
      <c r="O79" s="129" t="s">
        <v>115</v>
      </c>
      <c r="P79" s="114">
        <v>1</v>
      </c>
      <c r="Q79" s="114">
        <f t="shared" si="5"/>
        <v>2</v>
      </c>
      <c r="R79" s="114">
        <f t="shared" si="6"/>
        <v>0</v>
      </c>
      <c r="S79" s="115">
        <f t="shared" si="7"/>
        <v>0</v>
      </c>
      <c r="T79" s="113">
        <f t="shared" si="8"/>
        <v>60</v>
      </c>
      <c r="U79" s="84"/>
      <c r="V79" s="84"/>
      <c r="W79" s="18"/>
      <c r="X79" s="18"/>
      <c r="Y79" s="113"/>
      <c r="Z79" s="16">
        <v>0</v>
      </c>
      <c r="AA79" s="113"/>
      <c r="AB79" s="113"/>
      <c r="AC79" s="113"/>
      <c r="AD79" s="113"/>
      <c r="AE79" s="113"/>
      <c r="AF79" s="84"/>
      <c r="AG79" s="113"/>
      <c r="AH79" s="109" t="str">
        <f t="shared" si="9"/>
        <v/>
      </c>
    </row>
    <row r="80" spans="1:34" ht="19.95" customHeight="1" thickTop="1" thickBot="1" x14ac:dyDescent="0.3">
      <c r="A80" s="89"/>
      <c r="B80" s="84">
        <v>0</v>
      </c>
      <c r="C80" s="90"/>
      <c r="D80" s="88"/>
      <c r="E80" s="90"/>
      <c r="F80" s="90">
        <f>_xlfn.XLOOKUP(A80,PLEITOS!P:P,PLEITOS!D:D)</f>
        <v>0</v>
      </c>
      <c r="G80" s="133">
        <f>_xlfn.XLOOKUP(A80,PLEITOS!P:P,PLEITOS!E:E)</f>
        <v>0</v>
      </c>
      <c r="H80" s="88">
        <f>_xlfn.XLOOKUP(A:A,PLEITOS!P:P,PLEITOS!F:F)</f>
        <v>0</v>
      </c>
      <c r="I80" s="84"/>
      <c r="J80" s="84"/>
      <c r="K80" s="104"/>
      <c r="L80" s="109">
        <v>0</v>
      </c>
      <c r="M80" s="109"/>
      <c r="N80" s="112"/>
      <c r="O80" s="129" t="s">
        <v>115</v>
      </c>
      <c r="P80" s="114">
        <v>1</v>
      </c>
      <c r="Q80" s="114">
        <f t="shared" si="5"/>
        <v>2</v>
      </c>
      <c r="R80" s="114">
        <f t="shared" si="6"/>
        <v>0</v>
      </c>
      <c r="S80" s="115">
        <f t="shared" si="7"/>
        <v>0</v>
      </c>
      <c r="T80" s="113">
        <f t="shared" si="8"/>
        <v>60</v>
      </c>
      <c r="U80" s="84"/>
      <c r="V80" s="84"/>
      <c r="W80" s="18"/>
      <c r="X80" s="18"/>
      <c r="Y80" s="113"/>
      <c r="Z80" s="16">
        <v>0</v>
      </c>
      <c r="AA80" s="113"/>
      <c r="AB80" s="113"/>
      <c r="AC80" s="113"/>
      <c r="AD80" s="113"/>
      <c r="AE80" s="113"/>
      <c r="AF80" s="84"/>
      <c r="AG80" s="113"/>
      <c r="AH80" s="109" t="str">
        <f t="shared" si="9"/>
        <v/>
      </c>
    </row>
    <row r="81" spans="1:34" ht="19.95" customHeight="1" thickTop="1" thickBot="1" x14ac:dyDescent="0.3">
      <c r="A81" s="89"/>
      <c r="B81" s="84">
        <v>0</v>
      </c>
      <c r="C81" s="90"/>
      <c r="D81" s="88"/>
      <c r="E81" s="90"/>
      <c r="F81" s="90">
        <f>_xlfn.XLOOKUP(A81,PLEITOS!P:P,PLEITOS!D:D)</f>
        <v>0</v>
      </c>
      <c r="G81" s="133">
        <f>_xlfn.XLOOKUP(A81,PLEITOS!P:P,PLEITOS!E:E)</f>
        <v>0</v>
      </c>
      <c r="H81" s="88">
        <f>_xlfn.XLOOKUP(A:A,PLEITOS!P:P,PLEITOS!F:F)</f>
        <v>0</v>
      </c>
      <c r="I81" s="84"/>
      <c r="J81" s="84"/>
      <c r="K81" s="104"/>
      <c r="L81" s="109">
        <v>0</v>
      </c>
      <c r="M81" s="109"/>
      <c r="N81" s="112"/>
      <c r="O81" s="129" t="s">
        <v>115</v>
      </c>
      <c r="P81" s="114">
        <v>1</v>
      </c>
      <c r="Q81" s="114">
        <f t="shared" si="5"/>
        <v>2</v>
      </c>
      <c r="R81" s="114">
        <f t="shared" si="6"/>
        <v>0</v>
      </c>
      <c r="S81" s="115">
        <f t="shared" si="7"/>
        <v>0</v>
      </c>
      <c r="T81" s="113">
        <f t="shared" si="8"/>
        <v>60</v>
      </c>
      <c r="U81" s="84"/>
      <c r="V81" s="84"/>
      <c r="W81" s="18"/>
      <c r="X81" s="18"/>
      <c r="Y81" s="113"/>
      <c r="Z81" s="16">
        <v>0</v>
      </c>
      <c r="AA81" s="113"/>
      <c r="AB81" s="113"/>
      <c r="AC81" s="113"/>
      <c r="AD81" s="113"/>
      <c r="AE81" s="113"/>
      <c r="AF81" s="84"/>
      <c r="AG81" s="113"/>
      <c r="AH81" s="109" t="str">
        <f t="shared" si="9"/>
        <v/>
      </c>
    </row>
    <row r="82" spans="1:34" ht="19.95" customHeight="1" thickTop="1" thickBot="1" x14ac:dyDescent="0.3">
      <c r="A82" s="89"/>
      <c r="B82" s="84">
        <v>0</v>
      </c>
      <c r="C82" s="90"/>
      <c r="D82" s="88"/>
      <c r="E82" s="90"/>
      <c r="F82" s="90">
        <f>_xlfn.XLOOKUP(A82,PLEITOS!P:P,PLEITOS!D:D)</f>
        <v>0</v>
      </c>
      <c r="G82" s="133">
        <f>_xlfn.XLOOKUP(A82,PLEITOS!P:P,PLEITOS!E:E)</f>
        <v>0</v>
      </c>
      <c r="H82" s="88">
        <f>_xlfn.XLOOKUP(A:A,PLEITOS!P:P,PLEITOS!F:F)</f>
        <v>0</v>
      </c>
      <c r="I82" s="84"/>
      <c r="J82" s="84"/>
      <c r="K82" s="104"/>
      <c r="L82" s="109">
        <v>0</v>
      </c>
      <c r="M82" s="109"/>
      <c r="N82" s="112"/>
      <c r="O82" s="129" t="s">
        <v>115</v>
      </c>
      <c r="P82" s="114">
        <v>1</v>
      </c>
      <c r="Q82" s="114">
        <f t="shared" si="5"/>
        <v>2</v>
      </c>
      <c r="R82" s="114">
        <f t="shared" si="6"/>
        <v>0</v>
      </c>
      <c r="S82" s="115">
        <f t="shared" si="7"/>
        <v>0</v>
      </c>
      <c r="T82" s="113">
        <f t="shared" si="8"/>
        <v>60</v>
      </c>
      <c r="U82" s="84"/>
      <c r="V82" s="84"/>
      <c r="W82" s="18"/>
      <c r="X82" s="18"/>
      <c r="Y82" s="113"/>
      <c r="Z82" s="16">
        <v>0</v>
      </c>
      <c r="AA82" s="113"/>
      <c r="AB82" s="113"/>
      <c r="AC82" s="113"/>
      <c r="AD82" s="113"/>
      <c r="AE82" s="113"/>
      <c r="AF82" s="84"/>
      <c r="AG82" s="113"/>
      <c r="AH82" s="109" t="str">
        <f t="shared" si="9"/>
        <v/>
      </c>
    </row>
    <row r="83" spans="1:34" ht="19.95" customHeight="1" thickTop="1" thickBot="1" x14ac:dyDescent="0.3">
      <c r="A83" s="89"/>
      <c r="B83" s="84">
        <v>0</v>
      </c>
      <c r="C83" s="90"/>
      <c r="D83" s="88"/>
      <c r="E83" s="90"/>
      <c r="F83" s="90">
        <f>_xlfn.XLOOKUP(A83,PLEITOS!P:P,PLEITOS!D:D)</f>
        <v>0</v>
      </c>
      <c r="G83" s="133">
        <f>_xlfn.XLOOKUP(A83,PLEITOS!P:P,PLEITOS!E:E)</f>
        <v>0</v>
      </c>
      <c r="H83" s="88">
        <f>_xlfn.XLOOKUP(A:A,PLEITOS!P:P,PLEITOS!F:F)</f>
        <v>0</v>
      </c>
      <c r="I83" s="84"/>
      <c r="J83" s="84"/>
      <c r="K83" s="104"/>
      <c r="L83" s="109">
        <v>0</v>
      </c>
      <c r="M83" s="109"/>
      <c r="N83" s="112"/>
      <c r="O83" s="129" t="s">
        <v>115</v>
      </c>
      <c r="P83" s="114">
        <v>1</v>
      </c>
      <c r="Q83" s="114">
        <f t="shared" si="5"/>
        <v>2</v>
      </c>
      <c r="R83" s="114">
        <f t="shared" si="6"/>
        <v>0</v>
      </c>
      <c r="S83" s="115">
        <f t="shared" si="7"/>
        <v>0</v>
      </c>
      <c r="T83" s="113">
        <f t="shared" si="8"/>
        <v>60</v>
      </c>
      <c r="U83" s="118"/>
      <c r="V83" s="29"/>
      <c r="W83" s="18"/>
      <c r="X83" s="18"/>
      <c r="Y83" s="113"/>
      <c r="Z83" s="16">
        <v>0</v>
      </c>
      <c r="AA83" s="113"/>
      <c r="AB83" s="113"/>
      <c r="AC83" s="113"/>
      <c r="AD83" s="113"/>
      <c r="AE83" s="113"/>
      <c r="AF83" s="84"/>
      <c r="AG83" s="113"/>
      <c r="AH83" s="109" t="str">
        <f t="shared" si="9"/>
        <v/>
      </c>
    </row>
    <row r="84" spans="1:34" ht="19.95" customHeight="1" thickTop="1" thickBot="1" x14ac:dyDescent="0.3">
      <c r="A84" s="89"/>
      <c r="B84" s="84">
        <v>0</v>
      </c>
      <c r="C84" s="90"/>
      <c r="D84" s="88"/>
      <c r="E84" s="90"/>
      <c r="F84" s="90">
        <f>_xlfn.XLOOKUP(A84,PLEITOS!P:P,PLEITOS!D:D)</f>
        <v>0</v>
      </c>
      <c r="G84" s="133">
        <f>_xlfn.XLOOKUP(A84,PLEITOS!P:P,PLEITOS!E:E)</f>
        <v>0</v>
      </c>
      <c r="H84" s="88">
        <f>_xlfn.XLOOKUP(A:A,PLEITOS!P:P,PLEITOS!F:F)</f>
        <v>0</v>
      </c>
      <c r="I84" s="84"/>
      <c r="J84" s="84"/>
      <c r="K84" s="104"/>
      <c r="L84" s="109">
        <v>0</v>
      </c>
      <c r="M84" s="109"/>
      <c r="N84" s="112"/>
      <c r="O84" s="129" t="s">
        <v>115</v>
      </c>
      <c r="P84" s="114">
        <v>1</v>
      </c>
      <c r="Q84" s="114">
        <f t="shared" si="5"/>
        <v>2</v>
      </c>
      <c r="R84" s="114">
        <f t="shared" si="6"/>
        <v>0</v>
      </c>
      <c r="S84" s="115">
        <f t="shared" si="7"/>
        <v>0</v>
      </c>
      <c r="T84" s="113">
        <f t="shared" si="8"/>
        <v>60</v>
      </c>
      <c r="U84" s="118"/>
      <c r="V84" s="29"/>
      <c r="W84" s="18"/>
      <c r="X84" s="18"/>
      <c r="Y84" s="113"/>
      <c r="Z84" s="16">
        <v>0</v>
      </c>
      <c r="AA84" s="113"/>
      <c r="AB84" s="113"/>
      <c r="AC84" s="113"/>
      <c r="AD84" s="113"/>
      <c r="AE84" s="113"/>
      <c r="AF84" s="84"/>
      <c r="AG84" s="113"/>
      <c r="AH84" s="109" t="str">
        <f t="shared" si="9"/>
        <v/>
      </c>
    </row>
    <row r="85" spans="1:34" ht="19.95" customHeight="1" thickTop="1" thickBot="1" x14ac:dyDescent="0.3">
      <c r="A85" s="89"/>
      <c r="B85" s="84">
        <v>0</v>
      </c>
      <c r="C85" s="90"/>
      <c r="D85" s="88"/>
      <c r="E85" s="90"/>
      <c r="F85" s="90">
        <f>_xlfn.XLOOKUP(A85,PLEITOS!P:P,PLEITOS!D:D)</f>
        <v>0</v>
      </c>
      <c r="G85" s="133">
        <f>_xlfn.XLOOKUP(A85,PLEITOS!P:P,PLEITOS!E:E)</f>
        <v>0</v>
      </c>
      <c r="H85" s="88">
        <f>_xlfn.XLOOKUP(A:A,PLEITOS!P:P,PLEITOS!F:F)</f>
        <v>0</v>
      </c>
      <c r="I85" s="84"/>
      <c r="J85" s="84"/>
      <c r="K85" s="104"/>
      <c r="L85" s="109">
        <v>0</v>
      </c>
      <c r="M85" s="109"/>
      <c r="N85" s="112"/>
      <c r="O85" s="129" t="s">
        <v>115</v>
      </c>
      <c r="P85" s="114">
        <v>1</v>
      </c>
      <c r="Q85" s="114">
        <f t="shared" si="5"/>
        <v>2</v>
      </c>
      <c r="R85" s="114">
        <f t="shared" si="6"/>
        <v>0</v>
      </c>
      <c r="S85" s="115">
        <f t="shared" si="7"/>
        <v>0</v>
      </c>
      <c r="T85" s="113">
        <f t="shared" si="8"/>
        <v>60</v>
      </c>
      <c r="U85" s="118"/>
      <c r="V85" s="29"/>
      <c r="W85" s="18"/>
      <c r="X85" s="18"/>
      <c r="Y85" s="113"/>
      <c r="Z85" s="16">
        <v>0</v>
      </c>
      <c r="AA85" s="113"/>
      <c r="AB85" s="113"/>
      <c r="AC85" s="113"/>
      <c r="AD85" s="113"/>
      <c r="AE85" s="113"/>
      <c r="AF85" s="84"/>
      <c r="AG85" s="113"/>
      <c r="AH85" s="109" t="str">
        <f t="shared" si="9"/>
        <v/>
      </c>
    </row>
    <row r="86" spans="1:34" ht="19.95" customHeight="1" thickTop="1" thickBot="1" x14ac:dyDescent="0.3">
      <c r="A86" s="89"/>
      <c r="B86" s="84">
        <v>0</v>
      </c>
      <c r="C86" s="90"/>
      <c r="D86" s="88"/>
      <c r="E86" s="90"/>
      <c r="F86" s="90">
        <f>_xlfn.XLOOKUP(A86,PLEITOS!P:P,PLEITOS!D:D)</f>
        <v>0</v>
      </c>
      <c r="G86" s="133">
        <f>_xlfn.XLOOKUP(A86,PLEITOS!P:P,PLEITOS!E:E)</f>
        <v>0</v>
      </c>
      <c r="H86" s="88">
        <f>_xlfn.XLOOKUP(A:A,PLEITOS!P:P,PLEITOS!F:F)</f>
        <v>0</v>
      </c>
      <c r="I86" s="84"/>
      <c r="J86" s="84"/>
      <c r="K86" s="104"/>
      <c r="L86" s="109">
        <v>0</v>
      </c>
      <c r="M86" s="109"/>
      <c r="N86" s="112"/>
      <c r="O86" s="129" t="s">
        <v>115</v>
      </c>
      <c r="P86" s="114">
        <v>1</v>
      </c>
      <c r="Q86" s="114">
        <f t="shared" si="5"/>
        <v>2</v>
      </c>
      <c r="R86" s="114">
        <f t="shared" si="6"/>
        <v>0</v>
      </c>
      <c r="S86" s="115">
        <f t="shared" si="7"/>
        <v>0</v>
      </c>
      <c r="T86" s="113">
        <f t="shared" si="8"/>
        <v>60</v>
      </c>
      <c r="U86" s="118"/>
      <c r="V86" s="29"/>
      <c r="W86" s="18"/>
      <c r="X86" s="18"/>
      <c r="Y86" s="113"/>
      <c r="Z86" s="16">
        <v>0</v>
      </c>
      <c r="AA86" s="113"/>
      <c r="AB86" s="113"/>
      <c r="AC86" s="113"/>
      <c r="AD86" s="113"/>
      <c r="AE86" s="113"/>
      <c r="AF86" s="84"/>
      <c r="AG86" s="113"/>
      <c r="AH86" s="109" t="str">
        <f t="shared" si="9"/>
        <v/>
      </c>
    </row>
    <row r="87" spans="1:34" ht="19.95" customHeight="1" thickTop="1" thickBot="1" x14ac:dyDescent="0.3">
      <c r="A87" s="89"/>
      <c r="B87" s="84">
        <v>0</v>
      </c>
      <c r="C87" s="90"/>
      <c r="D87" s="88"/>
      <c r="E87" s="90"/>
      <c r="F87" s="90">
        <f>_xlfn.XLOOKUP(A87,PLEITOS!P:P,PLEITOS!D:D)</f>
        <v>0</v>
      </c>
      <c r="G87" s="133">
        <f>_xlfn.XLOOKUP(A87,PLEITOS!P:P,PLEITOS!E:E)</f>
        <v>0</v>
      </c>
      <c r="H87" s="88">
        <f>_xlfn.XLOOKUP(A:A,PLEITOS!P:P,PLEITOS!F:F)</f>
        <v>0</v>
      </c>
      <c r="I87" s="84"/>
      <c r="J87" s="84"/>
      <c r="K87" s="104"/>
      <c r="L87" s="109">
        <v>0</v>
      </c>
      <c r="M87" s="109"/>
      <c r="N87" s="112"/>
      <c r="O87" s="129" t="s">
        <v>115</v>
      </c>
      <c r="P87" s="114">
        <v>1</v>
      </c>
      <c r="Q87" s="114">
        <f t="shared" si="5"/>
        <v>2</v>
      </c>
      <c r="R87" s="114">
        <f t="shared" si="6"/>
        <v>0</v>
      </c>
      <c r="S87" s="115">
        <f t="shared" si="7"/>
        <v>0</v>
      </c>
      <c r="T87" s="113">
        <f t="shared" si="8"/>
        <v>60</v>
      </c>
      <c r="U87" s="118"/>
      <c r="V87" s="29"/>
      <c r="W87" s="18"/>
      <c r="X87" s="18"/>
      <c r="Y87" s="113"/>
      <c r="Z87" s="16">
        <v>0</v>
      </c>
      <c r="AA87" s="113"/>
      <c r="AB87" s="113"/>
      <c r="AC87" s="113"/>
      <c r="AD87" s="113"/>
      <c r="AE87" s="113"/>
      <c r="AF87" s="84"/>
      <c r="AG87" s="113"/>
      <c r="AH87" s="109" t="str">
        <f t="shared" si="9"/>
        <v/>
      </c>
    </row>
    <row r="88" spans="1:34" ht="19.95" customHeight="1" thickTop="1" thickBot="1" x14ac:dyDescent="0.3">
      <c r="A88" s="89"/>
      <c r="B88" s="84">
        <v>0</v>
      </c>
      <c r="C88" s="90"/>
      <c r="D88" s="88"/>
      <c r="E88" s="90"/>
      <c r="F88" s="90">
        <f>_xlfn.XLOOKUP(A88,PLEITOS!P:P,PLEITOS!D:D)</f>
        <v>0</v>
      </c>
      <c r="G88" s="133">
        <f>_xlfn.XLOOKUP(A88,PLEITOS!P:P,PLEITOS!E:E)</f>
        <v>0</v>
      </c>
      <c r="H88" s="88">
        <f>_xlfn.XLOOKUP(A:A,PLEITOS!P:P,PLEITOS!F:F)</f>
        <v>0</v>
      </c>
      <c r="I88" s="84"/>
      <c r="J88" s="84"/>
      <c r="K88" s="104"/>
      <c r="L88" s="109">
        <v>0</v>
      </c>
      <c r="M88" s="109"/>
      <c r="N88" s="112"/>
      <c r="O88" s="129" t="s">
        <v>115</v>
      </c>
      <c r="P88" s="114">
        <v>1</v>
      </c>
      <c r="Q88" s="114">
        <f t="shared" si="5"/>
        <v>2</v>
      </c>
      <c r="R88" s="114">
        <f t="shared" si="6"/>
        <v>0</v>
      </c>
      <c r="S88" s="115">
        <f t="shared" si="7"/>
        <v>0</v>
      </c>
      <c r="T88" s="113">
        <f t="shared" si="8"/>
        <v>60</v>
      </c>
      <c r="U88" s="118"/>
      <c r="V88" s="29"/>
      <c r="W88" s="18"/>
      <c r="X88" s="18"/>
      <c r="Y88" s="113"/>
      <c r="Z88" s="16">
        <v>0</v>
      </c>
      <c r="AA88" s="113"/>
      <c r="AB88" s="113"/>
      <c r="AC88" s="113"/>
      <c r="AD88" s="113"/>
      <c r="AE88" s="113"/>
      <c r="AF88" s="84"/>
      <c r="AG88" s="113"/>
      <c r="AH88" s="109" t="str">
        <f t="shared" si="9"/>
        <v/>
      </c>
    </row>
    <row r="89" spans="1:34" ht="19.95" customHeight="1" thickTop="1" thickBot="1" x14ac:dyDescent="0.3">
      <c r="A89" s="89"/>
      <c r="B89" s="84">
        <v>0</v>
      </c>
      <c r="C89" s="90"/>
      <c r="D89" s="88"/>
      <c r="E89" s="90"/>
      <c r="F89" s="90">
        <f>_xlfn.XLOOKUP(A89,PLEITOS!P:P,PLEITOS!D:D)</f>
        <v>0</v>
      </c>
      <c r="G89" s="133">
        <f>_xlfn.XLOOKUP(A89,PLEITOS!P:P,PLEITOS!E:E)</f>
        <v>0</v>
      </c>
      <c r="H89" s="88">
        <f>_xlfn.XLOOKUP(A:A,PLEITOS!P:P,PLEITOS!F:F)</f>
        <v>0</v>
      </c>
      <c r="I89" s="84"/>
      <c r="J89" s="84"/>
      <c r="K89" s="104"/>
      <c r="L89" s="109">
        <v>0</v>
      </c>
      <c r="M89" s="109"/>
      <c r="N89" s="112"/>
      <c r="O89" s="129" t="s">
        <v>115</v>
      </c>
      <c r="P89" s="114">
        <v>1</v>
      </c>
      <c r="Q89" s="114">
        <f t="shared" si="5"/>
        <v>2</v>
      </c>
      <c r="R89" s="114">
        <f t="shared" si="6"/>
        <v>0</v>
      </c>
      <c r="S89" s="115">
        <f t="shared" si="7"/>
        <v>0</v>
      </c>
      <c r="T89" s="113">
        <f t="shared" si="8"/>
        <v>60</v>
      </c>
      <c r="U89" s="118"/>
      <c r="V89" s="29"/>
      <c r="W89" s="18"/>
      <c r="X89" s="18"/>
      <c r="Y89" s="113"/>
      <c r="Z89" s="16">
        <v>0</v>
      </c>
      <c r="AA89" s="113"/>
      <c r="AB89" s="113"/>
      <c r="AC89" s="113"/>
      <c r="AD89" s="113"/>
      <c r="AE89" s="113"/>
      <c r="AF89" s="84"/>
      <c r="AG89" s="113"/>
      <c r="AH89" s="109" t="str">
        <f t="shared" si="9"/>
        <v/>
      </c>
    </row>
    <row r="90" spans="1:34" ht="19.95" customHeight="1" thickTop="1" thickBot="1" x14ac:dyDescent="0.3">
      <c r="A90" s="89"/>
      <c r="B90" s="84">
        <v>0</v>
      </c>
      <c r="C90" s="90"/>
      <c r="D90" s="88"/>
      <c r="E90" s="90"/>
      <c r="F90" s="90">
        <f>_xlfn.XLOOKUP(A90,PLEITOS!P:P,PLEITOS!D:D)</f>
        <v>0</v>
      </c>
      <c r="G90" s="133">
        <f>_xlfn.XLOOKUP(A90,PLEITOS!P:P,PLEITOS!E:E)</f>
        <v>0</v>
      </c>
      <c r="H90" s="88">
        <f>_xlfn.XLOOKUP(A:A,PLEITOS!P:P,PLEITOS!F:F)</f>
        <v>0</v>
      </c>
      <c r="I90" s="84"/>
      <c r="J90" s="84"/>
      <c r="K90" s="104"/>
      <c r="L90" s="109">
        <v>0</v>
      </c>
      <c r="M90" s="109"/>
      <c r="N90" s="112"/>
      <c r="O90" s="129" t="s">
        <v>115</v>
      </c>
      <c r="P90" s="114">
        <v>1</v>
      </c>
      <c r="Q90" s="114">
        <f t="shared" si="5"/>
        <v>2</v>
      </c>
      <c r="R90" s="114">
        <f t="shared" si="6"/>
        <v>0</v>
      </c>
      <c r="S90" s="115">
        <f t="shared" si="7"/>
        <v>0</v>
      </c>
      <c r="T90" s="113">
        <f t="shared" si="8"/>
        <v>60</v>
      </c>
      <c r="U90" s="118"/>
      <c r="V90" s="29"/>
      <c r="W90" s="18"/>
      <c r="X90" s="18"/>
      <c r="Y90" s="113"/>
      <c r="Z90" s="16">
        <v>0</v>
      </c>
      <c r="AA90" s="113"/>
      <c r="AB90" s="113"/>
      <c r="AC90" s="113"/>
      <c r="AD90" s="113"/>
      <c r="AE90" s="113"/>
      <c r="AF90" s="84"/>
      <c r="AG90" s="113"/>
      <c r="AH90" s="109" t="str">
        <f t="shared" si="9"/>
        <v/>
      </c>
    </row>
    <row r="91" spans="1:34" ht="19.95" customHeight="1" thickTop="1" thickBot="1" x14ac:dyDescent="0.3">
      <c r="A91" s="89"/>
      <c r="B91" s="84">
        <v>0</v>
      </c>
      <c r="C91" s="90"/>
      <c r="D91" s="88"/>
      <c r="E91" s="90"/>
      <c r="F91" s="90">
        <f>_xlfn.XLOOKUP(A91,PLEITOS!P:P,PLEITOS!D:D)</f>
        <v>0</v>
      </c>
      <c r="G91" s="133">
        <f>_xlfn.XLOOKUP(A91,PLEITOS!P:P,PLEITOS!E:E)</f>
        <v>0</v>
      </c>
      <c r="H91" s="88">
        <f>_xlfn.XLOOKUP(A:A,PLEITOS!P:P,PLEITOS!F:F)</f>
        <v>0</v>
      </c>
      <c r="I91" s="84"/>
      <c r="J91" s="84"/>
      <c r="K91" s="104"/>
      <c r="L91" s="109">
        <v>0</v>
      </c>
      <c r="M91" s="109"/>
      <c r="N91" s="112"/>
      <c r="O91" s="129" t="s">
        <v>115</v>
      </c>
      <c r="P91" s="114">
        <v>1</v>
      </c>
      <c r="Q91" s="114">
        <f t="shared" si="5"/>
        <v>2</v>
      </c>
      <c r="R91" s="114">
        <f t="shared" si="6"/>
        <v>0</v>
      </c>
      <c r="S91" s="115">
        <f t="shared" si="7"/>
        <v>0</v>
      </c>
      <c r="T91" s="113">
        <f t="shared" si="8"/>
        <v>60</v>
      </c>
      <c r="U91" s="118"/>
      <c r="V91" s="29"/>
      <c r="W91" s="18"/>
      <c r="X91" s="18"/>
      <c r="Y91" s="113"/>
      <c r="Z91" s="16">
        <v>0</v>
      </c>
      <c r="AA91" s="113"/>
      <c r="AB91" s="113"/>
      <c r="AC91" s="113"/>
      <c r="AD91" s="113"/>
      <c r="AE91" s="113"/>
      <c r="AF91" s="84"/>
      <c r="AG91" s="113"/>
      <c r="AH91" s="109" t="str">
        <f t="shared" si="9"/>
        <v/>
      </c>
    </row>
    <row r="92" spans="1:34" ht="19.95" customHeight="1" thickTop="1" thickBot="1" x14ac:dyDescent="0.3">
      <c r="A92" s="89"/>
      <c r="B92" s="84">
        <v>0</v>
      </c>
      <c r="C92" s="90"/>
      <c r="D92" s="88"/>
      <c r="E92" s="90"/>
      <c r="F92" s="90">
        <f>_xlfn.XLOOKUP(A92,PLEITOS!P:P,PLEITOS!D:D)</f>
        <v>0</v>
      </c>
      <c r="G92" s="133">
        <f>_xlfn.XLOOKUP(A92,PLEITOS!P:P,PLEITOS!E:E)</f>
        <v>0</v>
      </c>
      <c r="H92" s="88">
        <f>_xlfn.XLOOKUP(A:A,PLEITOS!P:P,PLEITOS!F:F)</f>
        <v>0</v>
      </c>
      <c r="I92" s="84"/>
      <c r="J92" s="84"/>
      <c r="K92" s="104"/>
      <c r="L92" s="109">
        <v>0</v>
      </c>
      <c r="M92" s="109"/>
      <c r="N92" s="112"/>
      <c r="O92" s="129" t="s">
        <v>115</v>
      </c>
      <c r="P92" s="114">
        <v>1</v>
      </c>
      <c r="Q92" s="114">
        <f t="shared" si="5"/>
        <v>2</v>
      </c>
      <c r="R92" s="114">
        <f t="shared" si="6"/>
        <v>0</v>
      </c>
      <c r="S92" s="115">
        <f t="shared" si="7"/>
        <v>0</v>
      </c>
      <c r="T92" s="113">
        <f t="shared" si="8"/>
        <v>60</v>
      </c>
      <c r="U92" s="118"/>
      <c r="V92" s="29"/>
      <c r="W92" s="18"/>
      <c r="X92" s="18"/>
      <c r="Y92" s="113"/>
      <c r="Z92" s="16">
        <v>0</v>
      </c>
      <c r="AA92" s="113"/>
      <c r="AB92" s="113"/>
      <c r="AC92" s="113"/>
      <c r="AD92" s="113"/>
      <c r="AE92" s="113"/>
      <c r="AF92" s="84"/>
      <c r="AG92" s="113"/>
      <c r="AH92" s="109" t="str">
        <f t="shared" si="9"/>
        <v/>
      </c>
    </row>
    <row r="93" spans="1:34" ht="19.95" customHeight="1" thickTop="1" thickBot="1" x14ac:dyDescent="0.3">
      <c r="A93" s="89"/>
      <c r="B93" s="84">
        <v>0</v>
      </c>
      <c r="C93" s="90"/>
      <c r="D93" s="88"/>
      <c r="E93" s="90"/>
      <c r="F93" s="90">
        <f>_xlfn.XLOOKUP(A93,PLEITOS!P:P,PLEITOS!D:D)</f>
        <v>0</v>
      </c>
      <c r="G93" s="133">
        <f>_xlfn.XLOOKUP(A93,PLEITOS!P:P,PLEITOS!E:E)</f>
        <v>0</v>
      </c>
      <c r="H93" s="88">
        <f>_xlfn.XLOOKUP(A:A,PLEITOS!P:P,PLEITOS!F:F)</f>
        <v>0</v>
      </c>
      <c r="I93" s="84"/>
      <c r="J93" s="84"/>
      <c r="K93" s="104"/>
      <c r="L93" s="109">
        <v>0</v>
      </c>
      <c r="M93" s="109"/>
      <c r="N93" s="112"/>
      <c r="O93" s="129" t="s">
        <v>115</v>
      </c>
      <c r="P93" s="114">
        <v>1</v>
      </c>
      <c r="Q93" s="114">
        <f t="shared" si="5"/>
        <v>2</v>
      </c>
      <c r="R93" s="114">
        <f t="shared" si="6"/>
        <v>0</v>
      </c>
      <c r="S93" s="115">
        <f t="shared" si="7"/>
        <v>0</v>
      </c>
      <c r="T93" s="113">
        <f t="shared" si="8"/>
        <v>60</v>
      </c>
      <c r="U93" s="118"/>
      <c r="V93" s="29"/>
      <c r="W93" s="18"/>
      <c r="X93" s="18"/>
      <c r="Y93" s="113"/>
      <c r="Z93" s="16">
        <v>0</v>
      </c>
      <c r="AA93" s="113"/>
      <c r="AB93" s="113"/>
      <c r="AC93" s="113"/>
      <c r="AD93" s="113"/>
      <c r="AE93" s="113"/>
      <c r="AF93" s="84"/>
      <c r="AG93" s="113"/>
      <c r="AH93" s="109" t="str">
        <f t="shared" si="9"/>
        <v/>
      </c>
    </row>
    <row r="94" spans="1:34" ht="19.95" customHeight="1" thickTop="1" thickBot="1" x14ac:dyDescent="0.3">
      <c r="A94" s="89"/>
      <c r="B94" s="84">
        <v>0</v>
      </c>
      <c r="C94" s="90"/>
      <c r="D94" s="88"/>
      <c r="E94" s="90"/>
      <c r="F94" s="90">
        <f>_xlfn.XLOOKUP(A94,PLEITOS!P:P,PLEITOS!D:D)</f>
        <v>0</v>
      </c>
      <c r="G94" s="133">
        <f>_xlfn.XLOOKUP(A94,PLEITOS!P:P,PLEITOS!E:E)</f>
        <v>0</v>
      </c>
      <c r="H94" s="88">
        <f>_xlfn.XLOOKUP(A:A,PLEITOS!P:P,PLEITOS!F:F)</f>
        <v>0</v>
      </c>
      <c r="I94" s="84"/>
      <c r="J94" s="84"/>
      <c r="K94" s="104"/>
      <c r="L94" s="109">
        <v>0</v>
      </c>
      <c r="M94" s="109"/>
      <c r="N94" s="112"/>
      <c r="O94" s="129" t="s">
        <v>115</v>
      </c>
      <c r="P94" s="114">
        <v>1</v>
      </c>
      <c r="Q94" s="114">
        <f t="shared" si="5"/>
        <v>2</v>
      </c>
      <c r="R94" s="114">
        <f t="shared" si="6"/>
        <v>0</v>
      </c>
      <c r="S94" s="115">
        <f t="shared" si="7"/>
        <v>0</v>
      </c>
      <c r="T94" s="113">
        <f t="shared" si="8"/>
        <v>60</v>
      </c>
      <c r="U94" s="118"/>
      <c r="V94" s="29"/>
      <c r="W94" s="18"/>
      <c r="X94" s="18"/>
      <c r="Y94" s="113"/>
      <c r="Z94" s="16">
        <v>0</v>
      </c>
      <c r="AA94" s="113"/>
      <c r="AB94" s="113"/>
      <c r="AC94" s="113"/>
      <c r="AD94" s="113"/>
      <c r="AE94" s="113"/>
      <c r="AF94" s="84"/>
      <c r="AG94" s="113"/>
      <c r="AH94" s="109" t="str">
        <f t="shared" si="9"/>
        <v/>
      </c>
    </row>
    <row r="95" spans="1:34" ht="19.95" customHeight="1" thickTop="1" thickBot="1" x14ac:dyDescent="0.3">
      <c r="A95" s="89"/>
      <c r="B95" s="84">
        <v>0</v>
      </c>
      <c r="C95" s="90"/>
      <c r="D95" s="88"/>
      <c r="E95" s="90"/>
      <c r="F95" s="90">
        <f>_xlfn.XLOOKUP(A95,PLEITOS!P:P,PLEITOS!D:D)</f>
        <v>0</v>
      </c>
      <c r="G95" s="133">
        <f>_xlfn.XLOOKUP(A95,PLEITOS!P:P,PLEITOS!E:E)</f>
        <v>0</v>
      </c>
      <c r="H95" s="88">
        <f>_xlfn.XLOOKUP(A:A,PLEITOS!P:P,PLEITOS!F:F)</f>
        <v>0</v>
      </c>
      <c r="I95" s="84"/>
      <c r="J95" s="84"/>
      <c r="K95" s="104"/>
      <c r="L95" s="109">
        <v>0</v>
      </c>
      <c r="M95" s="109"/>
      <c r="N95" s="112"/>
      <c r="O95" s="129" t="s">
        <v>115</v>
      </c>
      <c r="P95" s="114">
        <v>1</v>
      </c>
      <c r="Q95" s="114">
        <f t="shared" si="5"/>
        <v>2</v>
      </c>
      <c r="R95" s="114">
        <f t="shared" si="6"/>
        <v>0</v>
      </c>
      <c r="S95" s="115">
        <f t="shared" si="7"/>
        <v>0</v>
      </c>
      <c r="T95" s="113">
        <f t="shared" si="8"/>
        <v>60</v>
      </c>
      <c r="U95" s="118"/>
      <c r="V95" s="29"/>
      <c r="W95" s="18"/>
      <c r="X95" s="18"/>
      <c r="Y95" s="113"/>
      <c r="Z95" s="16">
        <v>0</v>
      </c>
      <c r="AA95" s="113"/>
      <c r="AB95" s="113"/>
      <c r="AC95" s="113"/>
      <c r="AD95" s="113"/>
      <c r="AE95" s="113"/>
      <c r="AF95" s="84"/>
      <c r="AG95" s="113"/>
      <c r="AH95" s="109" t="str">
        <f t="shared" si="9"/>
        <v/>
      </c>
    </row>
    <row r="96" spans="1:34" ht="19.95" customHeight="1" thickTop="1" thickBot="1" x14ac:dyDescent="0.3">
      <c r="A96" s="89"/>
      <c r="B96" s="84">
        <v>0</v>
      </c>
      <c r="C96" s="90"/>
      <c r="D96" s="88"/>
      <c r="E96" s="90"/>
      <c r="F96" s="90">
        <f>_xlfn.XLOOKUP(A96,PLEITOS!P:P,PLEITOS!D:D)</f>
        <v>0</v>
      </c>
      <c r="G96" s="133">
        <f>_xlfn.XLOOKUP(A96,PLEITOS!P:P,PLEITOS!E:E)</f>
        <v>0</v>
      </c>
      <c r="H96" s="88">
        <f>_xlfn.XLOOKUP(A:A,PLEITOS!P:P,PLEITOS!F:F)</f>
        <v>0</v>
      </c>
      <c r="I96" s="84"/>
      <c r="J96" s="84"/>
      <c r="K96" s="104"/>
      <c r="L96" s="109">
        <v>0</v>
      </c>
      <c r="M96" s="109"/>
      <c r="N96" s="112"/>
      <c r="O96" s="129" t="s">
        <v>115</v>
      </c>
      <c r="P96" s="114">
        <v>1</v>
      </c>
      <c r="Q96" s="114">
        <f t="shared" si="5"/>
        <v>2</v>
      </c>
      <c r="R96" s="114">
        <f t="shared" si="6"/>
        <v>0</v>
      </c>
      <c r="S96" s="115">
        <f t="shared" si="7"/>
        <v>0</v>
      </c>
      <c r="T96" s="113">
        <f t="shared" si="8"/>
        <v>60</v>
      </c>
      <c r="U96" s="118"/>
      <c r="V96" s="29"/>
      <c r="W96" s="18"/>
      <c r="X96" s="18"/>
      <c r="Y96" s="113"/>
      <c r="Z96" s="16">
        <v>0</v>
      </c>
      <c r="AA96" s="113"/>
      <c r="AB96" s="113"/>
      <c r="AC96" s="113"/>
      <c r="AD96" s="113"/>
      <c r="AE96" s="113"/>
      <c r="AF96" s="84"/>
      <c r="AG96" s="113"/>
      <c r="AH96" s="109" t="str">
        <f t="shared" si="9"/>
        <v/>
      </c>
    </row>
    <row r="97" spans="1:34" ht="19.95" customHeight="1" thickTop="1" thickBot="1" x14ac:dyDescent="0.3">
      <c r="A97" s="89"/>
      <c r="B97" s="84">
        <v>0</v>
      </c>
      <c r="C97" s="90"/>
      <c r="D97" s="88"/>
      <c r="E97" s="90"/>
      <c r="F97" s="90">
        <f>_xlfn.XLOOKUP(A97,PLEITOS!P:P,PLEITOS!D:D)</f>
        <v>0</v>
      </c>
      <c r="G97" s="133">
        <f>_xlfn.XLOOKUP(A97,PLEITOS!P:P,PLEITOS!E:E)</f>
        <v>0</v>
      </c>
      <c r="H97" s="88">
        <f>_xlfn.XLOOKUP(A:A,PLEITOS!P:P,PLEITOS!F:F)</f>
        <v>0</v>
      </c>
      <c r="I97" s="84"/>
      <c r="J97" s="84"/>
      <c r="K97" s="104"/>
      <c r="L97" s="109">
        <v>0</v>
      </c>
      <c r="M97" s="109"/>
      <c r="N97" s="112"/>
      <c r="O97" s="129" t="s">
        <v>115</v>
      </c>
      <c r="P97" s="114">
        <v>1</v>
      </c>
      <c r="Q97" s="114">
        <f t="shared" si="5"/>
        <v>2</v>
      </c>
      <c r="R97" s="114">
        <f t="shared" si="6"/>
        <v>0</v>
      </c>
      <c r="S97" s="115">
        <f t="shared" si="7"/>
        <v>0</v>
      </c>
      <c r="T97" s="113">
        <f t="shared" si="8"/>
        <v>60</v>
      </c>
      <c r="U97" s="118"/>
      <c r="V97" s="29"/>
      <c r="W97" s="18"/>
      <c r="X97" s="18"/>
      <c r="Y97" s="113"/>
      <c r="Z97" s="16">
        <v>0</v>
      </c>
      <c r="AA97" s="113"/>
      <c r="AB97" s="113"/>
      <c r="AC97" s="113"/>
      <c r="AD97" s="113"/>
      <c r="AE97" s="113"/>
      <c r="AF97" s="84"/>
      <c r="AG97" s="113"/>
      <c r="AH97" s="109" t="str">
        <f t="shared" si="9"/>
        <v/>
      </c>
    </row>
    <row r="98" spans="1:34" ht="19.95" customHeight="1" thickTop="1" thickBot="1" x14ac:dyDescent="0.3">
      <c r="A98" s="89"/>
      <c r="B98" s="84">
        <v>0</v>
      </c>
      <c r="C98" s="90"/>
      <c r="D98" s="88"/>
      <c r="E98" s="90"/>
      <c r="F98" s="90">
        <f>_xlfn.XLOOKUP(A98,PLEITOS!P:P,PLEITOS!D:D)</f>
        <v>0</v>
      </c>
      <c r="G98" s="133">
        <f>_xlfn.XLOOKUP(A98,PLEITOS!P:P,PLEITOS!E:E)</f>
        <v>0</v>
      </c>
      <c r="H98" s="88">
        <f>_xlfn.XLOOKUP(A:A,PLEITOS!P:P,PLEITOS!F:F)</f>
        <v>0</v>
      </c>
      <c r="I98" s="84"/>
      <c r="J98" s="84"/>
      <c r="K98" s="104"/>
      <c r="L98" s="109">
        <v>0</v>
      </c>
      <c r="M98" s="109"/>
      <c r="N98" s="112"/>
      <c r="O98" s="129" t="s">
        <v>115</v>
      </c>
      <c r="P98" s="114">
        <v>1</v>
      </c>
      <c r="Q98" s="114">
        <f t="shared" si="5"/>
        <v>2</v>
      </c>
      <c r="R98" s="114">
        <f t="shared" si="6"/>
        <v>0</v>
      </c>
      <c r="S98" s="115">
        <f t="shared" si="7"/>
        <v>0</v>
      </c>
      <c r="T98" s="113">
        <f t="shared" si="8"/>
        <v>60</v>
      </c>
      <c r="U98" s="118"/>
      <c r="V98" s="29"/>
      <c r="W98" s="18"/>
      <c r="X98" s="18"/>
      <c r="Y98" s="113"/>
      <c r="Z98" s="16">
        <v>0</v>
      </c>
      <c r="AA98" s="113"/>
      <c r="AB98" s="113"/>
      <c r="AC98" s="113"/>
      <c r="AD98" s="113"/>
      <c r="AE98" s="113"/>
      <c r="AF98" s="84"/>
      <c r="AG98" s="113"/>
      <c r="AH98" s="109" t="str">
        <f t="shared" si="9"/>
        <v/>
      </c>
    </row>
    <row r="99" spans="1:34" ht="19.95" customHeight="1" thickTop="1" thickBot="1" x14ac:dyDescent="0.3">
      <c r="A99" s="89"/>
      <c r="B99" s="84">
        <v>0</v>
      </c>
      <c r="C99" s="90"/>
      <c r="D99" s="88"/>
      <c r="E99" s="90"/>
      <c r="F99" s="90">
        <f>_xlfn.XLOOKUP(A99,PLEITOS!P:P,PLEITOS!D:D)</f>
        <v>0</v>
      </c>
      <c r="G99" s="133">
        <f>_xlfn.XLOOKUP(A99,PLEITOS!P:P,PLEITOS!E:E)</f>
        <v>0</v>
      </c>
      <c r="H99" s="88">
        <f>_xlfn.XLOOKUP(A:A,PLEITOS!P:P,PLEITOS!F:F)</f>
        <v>0</v>
      </c>
      <c r="I99" s="84"/>
      <c r="J99" s="84"/>
      <c r="K99" s="104"/>
      <c r="L99" s="109">
        <v>0</v>
      </c>
      <c r="M99" s="109"/>
      <c r="N99" s="112"/>
      <c r="O99" s="129" t="s">
        <v>115</v>
      </c>
      <c r="P99" s="114">
        <v>1</v>
      </c>
      <c r="Q99" s="114">
        <f t="shared" si="5"/>
        <v>2</v>
      </c>
      <c r="R99" s="114">
        <f t="shared" si="6"/>
        <v>0</v>
      </c>
      <c r="S99" s="115">
        <f t="shared" si="7"/>
        <v>0</v>
      </c>
      <c r="T99" s="113">
        <f t="shared" si="8"/>
        <v>60</v>
      </c>
      <c r="U99" s="118"/>
      <c r="V99" s="29"/>
      <c r="W99" s="18"/>
      <c r="X99" s="18"/>
      <c r="Y99" s="113"/>
      <c r="Z99" s="16">
        <v>0</v>
      </c>
      <c r="AA99" s="113"/>
      <c r="AB99" s="113"/>
      <c r="AC99" s="113"/>
      <c r="AD99" s="113"/>
      <c r="AE99" s="113"/>
      <c r="AF99" s="84"/>
      <c r="AG99" s="113"/>
      <c r="AH99" s="109" t="str">
        <f t="shared" si="9"/>
        <v/>
      </c>
    </row>
    <row r="100" spans="1:34" ht="19.95" customHeight="1" thickTop="1" thickBot="1" x14ac:dyDescent="0.3">
      <c r="A100" s="89"/>
      <c r="B100" s="84">
        <v>0</v>
      </c>
      <c r="C100" s="90"/>
      <c r="D100" s="88"/>
      <c r="E100" s="90"/>
      <c r="F100" s="90">
        <f>_xlfn.XLOOKUP(A100,PLEITOS!P:P,PLEITOS!D:D)</f>
        <v>0</v>
      </c>
      <c r="G100" s="133">
        <f>_xlfn.XLOOKUP(A100,PLEITOS!P:P,PLEITOS!E:E)</f>
        <v>0</v>
      </c>
      <c r="H100" s="88">
        <f>_xlfn.XLOOKUP(A:A,PLEITOS!P:P,PLEITOS!F:F)</f>
        <v>0</v>
      </c>
      <c r="I100" s="84"/>
      <c r="J100" s="84"/>
      <c r="K100" s="104"/>
      <c r="L100" s="109">
        <v>0</v>
      </c>
      <c r="M100" s="109"/>
      <c r="N100" s="112"/>
      <c r="O100" s="129" t="s">
        <v>115</v>
      </c>
      <c r="P100" s="114">
        <v>1</v>
      </c>
      <c r="Q100" s="114">
        <f t="shared" si="5"/>
        <v>2</v>
      </c>
      <c r="R100" s="114">
        <f t="shared" si="6"/>
        <v>0</v>
      </c>
      <c r="S100" s="115">
        <f t="shared" si="7"/>
        <v>0</v>
      </c>
      <c r="T100" s="113">
        <f t="shared" si="8"/>
        <v>60</v>
      </c>
      <c r="U100" s="118"/>
      <c r="V100" s="29"/>
      <c r="W100" s="18"/>
      <c r="X100" s="18"/>
      <c r="Y100" s="113"/>
      <c r="Z100" s="16">
        <v>0</v>
      </c>
      <c r="AA100" s="113"/>
      <c r="AB100" s="113"/>
      <c r="AC100" s="113"/>
      <c r="AD100" s="113"/>
      <c r="AE100" s="113"/>
      <c r="AF100" s="84"/>
      <c r="AG100" s="113"/>
      <c r="AH100" s="109" t="str">
        <f t="shared" si="9"/>
        <v/>
      </c>
    </row>
    <row r="101" spans="1:34" ht="19.95" customHeight="1" thickTop="1" thickBot="1" x14ac:dyDescent="0.3">
      <c r="A101" s="89"/>
      <c r="B101" s="84">
        <v>0</v>
      </c>
      <c r="C101" s="90"/>
      <c r="D101" s="88"/>
      <c r="E101" s="90"/>
      <c r="F101" s="90">
        <f>_xlfn.XLOOKUP(A101,PLEITOS!P:P,PLEITOS!D:D)</f>
        <v>0</v>
      </c>
      <c r="G101" s="133">
        <f>_xlfn.XLOOKUP(A101,PLEITOS!P:P,PLEITOS!E:E)</f>
        <v>0</v>
      </c>
      <c r="H101" s="88">
        <f>_xlfn.XLOOKUP(A:A,PLEITOS!P:P,PLEITOS!F:F)</f>
        <v>0</v>
      </c>
      <c r="I101" s="84"/>
      <c r="J101" s="84"/>
      <c r="K101" s="104"/>
      <c r="L101" s="109">
        <v>0</v>
      </c>
      <c r="M101" s="109"/>
      <c r="N101" s="112"/>
      <c r="O101" s="129" t="s">
        <v>115</v>
      </c>
      <c r="P101" s="114">
        <v>1</v>
      </c>
      <c r="Q101" s="114">
        <f t="shared" si="5"/>
        <v>2</v>
      </c>
      <c r="R101" s="114">
        <f t="shared" si="6"/>
        <v>0</v>
      </c>
      <c r="S101" s="115">
        <f t="shared" si="7"/>
        <v>0</v>
      </c>
      <c r="T101" s="113">
        <f t="shared" si="8"/>
        <v>60</v>
      </c>
      <c r="U101" s="118"/>
      <c r="V101" s="29"/>
      <c r="W101" s="18"/>
      <c r="X101" s="18"/>
      <c r="Y101" s="113"/>
      <c r="Z101" s="16">
        <v>0</v>
      </c>
      <c r="AA101" s="113"/>
      <c r="AB101" s="113"/>
      <c r="AC101" s="113"/>
      <c r="AD101" s="113"/>
      <c r="AE101" s="113"/>
      <c r="AF101" s="84"/>
      <c r="AG101" s="113"/>
      <c r="AH101" s="109" t="str">
        <f t="shared" si="9"/>
        <v/>
      </c>
    </row>
    <row r="102" spans="1:34" ht="19.95" customHeight="1" thickTop="1" thickBot="1" x14ac:dyDescent="0.3">
      <c r="A102" s="89"/>
      <c r="B102" s="84">
        <v>0</v>
      </c>
      <c r="C102" s="90"/>
      <c r="D102" s="88"/>
      <c r="E102" s="90"/>
      <c r="F102" s="90">
        <f>_xlfn.XLOOKUP(A102,PLEITOS!P:P,PLEITOS!D:D)</f>
        <v>0</v>
      </c>
      <c r="G102" s="133">
        <f>_xlfn.XLOOKUP(A102,PLEITOS!P:P,PLEITOS!E:E)</f>
        <v>0</v>
      </c>
      <c r="H102" s="88">
        <f>_xlfn.XLOOKUP(A:A,PLEITOS!P:P,PLEITOS!F:F)</f>
        <v>0</v>
      </c>
      <c r="I102" s="84"/>
      <c r="J102" s="84"/>
      <c r="K102" s="104"/>
      <c r="L102" s="109">
        <v>0</v>
      </c>
      <c r="M102" s="109"/>
      <c r="N102" s="112"/>
      <c r="O102" s="129" t="s">
        <v>115</v>
      </c>
      <c r="P102" s="114">
        <v>1</v>
      </c>
      <c r="Q102" s="114">
        <f t="shared" si="5"/>
        <v>2</v>
      </c>
      <c r="R102" s="114">
        <f t="shared" si="6"/>
        <v>0</v>
      </c>
      <c r="S102" s="115">
        <f t="shared" si="7"/>
        <v>0</v>
      </c>
      <c r="T102" s="113">
        <f t="shared" si="8"/>
        <v>60</v>
      </c>
      <c r="U102" s="118"/>
      <c r="V102" s="29"/>
      <c r="W102" s="18"/>
      <c r="X102" s="18"/>
      <c r="Y102" s="113"/>
      <c r="Z102" s="16">
        <v>0</v>
      </c>
      <c r="AA102" s="113"/>
      <c r="AB102" s="113"/>
      <c r="AC102" s="113"/>
      <c r="AD102" s="113"/>
      <c r="AE102" s="113"/>
      <c r="AF102" s="84"/>
      <c r="AG102" s="113"/>
      <c r="AH102" s="109" t="str">
        <f t="shared" si="9"/>
        <v/>
      </c>
    </row>
    <row r="103" spans="1:34" ht="19.95" customHeight="1" thickTop="1" thickBot="1" x14ac:dyDescent="0.3">
      <c r="A103" s="89"/>
      <c r="B103" s="84">
        <v>0</v>
      </c>
      <c r="C103" s="90"/>
      <c r="D103" s="88"/>
      <c r="E103" s="90"/>
      <c r="F103" s="90">
        <f>_xlfn.XLOOKUP(A103,PLEITOS!P:P,PLEITOS!D:D)</f>
        <v>0</v>
      </c>
      <c r="G103" s="133">
        <f>_xlfn.XLOOKUP(A103,PLEITOS!P:P,PLEITOS!E:E)</f>
        <v>0</v>
      </c>
      <c r="H103" s="88">
        <f>_xlfn.XLOOKUP(A:A,PLEITOS!P:P,PLEITOS!F:F)</f>
        <v>0</v>
      </c>
      <c r="I103" s="84"/>
      <c r="J103" s="84"/>
      <c r="K103" s="104"/>
      <c r="L103" s="109">
        <v>0</v>
      </c>
      <c r="M103" s="109"/>
      <c r="N103" s="112"/>
      <c r="O103" s="129" t="s">
        <v>115</v>
      </c>
      <c r="P103" s="114">
        <v>1</v>
      </c>
      <c r="Q103" s="114">
        <f t="shared" si="5"/>
        <v>2</v>
      </c>
      <c r="R103" s="114">
        <f t="shared" si="6"/>
        <v>0</v>
      </c>
      <c r="S103" s="115">
        <f t="shared" si="7"/>
        <v>0</v>
      </c>
      <c r="T103" s="113">
        <f t="shared" si="8"/>
        <v>60</v>
      </c>
      <c r="U103" s="118"/>
      <c r="V103" s="29"/>
      <c r="W103" s="18"/>
      <c r="X103" s="18"/>
      <c r="Y103" s="113"/>
      <c r="Z103" s="16">
        <v>0</v>
      </c>
      <c r="AA103" s="113"/>
      <c r="AB103" s="113"/>
      <c r="AC103" s="113"/>
      <c r="AD103" s="113"/>
      <c r="AE103" s="113"/>
      <c r="AF103" s="84"/>
      <c r="AG103" s="113"/>
      <c r="AH103" s="109" t="str">
        <f t="shared" si="9"/>
        <v/>
      </c>
    </row>
    <row r="104" spans="1:34" ht="19.95" customHeight="1" thickTop="1" thickBot="1" x14ac:dyDescent="0.3">
      <c r="A104" s="89"/>
      <c r="B104" s="84">
        <v>0</v>
      </c>
      <c r="C104" s="90"/>
      <c r="D104" s="88"/>
      <c r="E104" s="90"/>
      <c r="F104" s="90">
        <f>_xlfn.XLOOKUP(A104,PLEITOS!P:P,PLEITOS!D:D)</f>
        <v>0</v>
      </c>
      <c r="G104" s="133">
        <f>_xlfn.XLOOKUP(A104,PLEITOS!P:P,PLEITOS!E:E)</f>
        <v>0</v>
      </c>
      <c r="H104" s="88">
        <f>_xlfn.XLOOKUP(A:A,PLEITOS!P:P,PLEITOS!F:F)</f>
        <v>0</v>
      </c>
      <c r="I104" s="84"/>
      <c r="J104" s="84"/>
      <c r="K104" s="104"/>
      <c r="L104" s="109">
        <v>0</v>
      </c>
      <c r="M104" s="109"/>
      <c r="N104" s="112"/>
      <c r="O104" s="129" t="s">
        <v>115</v>
      </c>
      <c r="P104" s="114">
        <v>1</v>
      </c>
      <c r="Q104" s="114">
        <f t="shared" si="5"/>
        <v>2</v>
      </c>
      <c r="R104" s="114">
        <f t="shared" si="6"/>
        <v>0</v>
      </c>
      <c r="S104" s="115">
        <f t="shared" si="7"/>
        <v>0</v>
      </c>
      <c r="T104" s="113">
        <f t="shared" si="8"/>
        <v>60</v>
      </c>
      <c r="U104" s="118"/>
      <c r="V104" s="29"/>
      <c r="W104" s="18"/>
      <c r="X104" s="18"/>
      <c r="Y104" s="113"/>
      <c r="Z104" s="16">
        <v>0</v>
      </c>
      <c r="AA104" s="113"/>
      <c r="AB104" s="113"/>
      <c r="AC104" s="113"/>
      <c r="AD104" s="113"/>
      <c r="AE104" s="113"/>
      <c r="AF104" s="84"/>
      <c r="AG104" s="113"/>
      <c r="AH104" s="109" t="str">
        <f t="shared" si="9"/>
        <v/>
      </c>
    </row>
    <row r="105" spans="1:34" ht="19.95" customHeight="1" thickTop="1" thickBot="1" x14ac:dyDescent="0.3">
      <c r="A105" s="89"/>
      <c r="B105" s="84">
        <v>0</v>
      </c>
      <c r="C105" s="90"/>
      <c r="D105" s="88"/>
      <c r="E105" s="90"/>
      <c r="F105" s="90">
        <f>_xlfn.XLOOKUP(A105,PLEITOS!P:P,PLEITOS!D:D)</f>
        <v>0</v>
      </c>
      <c r="G105" s="133">
        <f>_xlfn.XLOOKUP(A105,PLEITOS!P:P,PLEITOS!E:E)</f>
        <v>0</v>
      </c>
      <c r="H105" s="88">
        <f>_xlfn.XLOOKUP(A:A,PLEITOS!P:P,PLEITOS!F:F)</f>
        <v>0</v>
      </c>
      <c r="I105" s="84"/>
      <c r="J105" s="84"/>
      <c r="K105" s="104"/>
      <c r="L105" s="109">
        <v>0</v>
      </c>
      <c r="M105" s="109"/>
      <c r="N105" s="112"/>
      <c r="O105" s="129" t="s">
        <v>115</v>
      </c>
      <c r="P105" s="114">
        <v>1</v>
      </c>
      <c r="Q105" s="114">
        <f t="shared" si="5"/>
        <v>2</v>
      </c>
      <c r="R105" s="114">
        <f t="shared" si="6"/>
        <v>0</v>
      </c>
      <c r="S105" s="115">
        <f t="shared" si="7"/>
        <v>0</v>
      </c>
      <c r="T105" s="113">
        <f t="shared" si="8"/>
        <v>60</v>
      </c>
      <c r="U105" s="118"/>
      <c r="V105" s="29"/>
      <c r="W105" s="18"/>
      <c r="X105" s="18"/>
      <c r="Y105" s="113"/>
      <c r="Z105" s="16">
        <v>0</v>
      </c>
      <c r="AA105" s="113"/>
      <c r="AB105" s="113"/>
      <c r="AC105" s="113"/>
      <c r="AD105" s="113"/>
      <c r="AE105" s="113"/>
      <c r="AF105" s="84"/>
      <c r="AG105" s="113"/>
      <c r="AH105" s="109" t="str">
        <f t="shared" si="9"/>
        <v/>
      </c>
    </row>
    <row r="106" spans="1:34" ht="19.95" customHeight="1" thickTop="1" thickBot="1" x14ac:dyDescent="0.3">
      <c r="A106" s="89"/>
      <c r="B106" s="84">
        <v>0</v>
      </c>
      <c r="C106" s="90"/>
      <c r="D106" s="88"/>
      <c r="E106" s="90"/>
      <c r="F106" s="90">
        <f>_xlfn.XLOOKUP(A106,PLEITOS!P:P,PLEITOS!D:D)</f>
        <v>0</v>
      </c>
      <c r="G106" s="133">
        <f>_xlfn.XLOOKUP(A106,PLEITOS!P:P,PLEITOS!E:E)</f>
        <v>0</v>
      </c>
      <c r="H106" s="88">
        <f>_xlfn.XLOOKUP(A:A,PLEITOS!P:P,PLEITOS!F:F)</f>
        <v>0</v>
      </c>
      <c r="I106" s="84"/>
      <c r="J106" s="84"/>
      <c r="K106" s="104"/>
      <c r="L106" s="109">
        <v>0</v>
      </c>
      <c r="M106" s="109"/>
      <c r="N106" s="112"/>
      <c r="O106" s="129" t="s">
        <v>115</v>
      </c>
      <c r="P106" s="114">
        <v>1</v>
      </c>
      <c r="Q106" s="114">
        <f t="shared" si="5"/>
        <v>2</v>
      </c>
      <c r="R106" s="114">
        <f t="shared" si="6"/>
        <v>0</v>
      </c>
      <c r="S106" s="115">
        <f t="shared" si="7"/>
        <v>0</v>
      </c>
      <c r="T106" s="113">
        <f t="shared" si="8"/>
        <v>60</v>
      </c>
      <c r="U106" s="118"/>
      <c r="V106" s="29"/>
      <c r="W106" s="18"/>
      <c r="X106" s="18"/>
      <c r="Y106" s="113"/>
      <c r="Z106" s="16">
        <v>0</v>
      </c>
      <c r="AA106" s="113"/>
      <c r="AB106" s="113"/>
      <c r="AC106" s="113"/>
      <c r="AD106" s="113"/>
      <c r="AE106" s="113"/>
      <c r="AF106" s="84"/>
      <c r="AG106" s="113"/>
      <c r="AH106" s="109" t="str">
        <f t="shared" si="9"/>
        <v/>
      </c>
    </row>
    <row r="107" spans="1:34" ht="19.95" customHeight="1" thickTop="1" thickBot="1" x14ac:dyDescent="0.3">
      <c r="A107" s="89"/>
      <c r="B107" s="84">
        <v>0</v>
      </c>
      <c r="C107" s="90"/>
      <c r="D107" s="88"/>
      <c r="E107" s="90"/>
      <c r="F107" s="90">
        <f>_xlfn.XLOOKUP(A107,PLEITOS!P:P,PLEITOS!D:D)</f>
        <v>0</v>
      </c>
      <c r="G107" s="133">
        <f>_xlfn.XLOOKUP(A107,PLEITOS!P:P,PLEITOS!E:E)</f>
        <v>0</v>
      </c>
      <c r="H107" s="88">
        <f>_xlfn.XLOOKUP(A:A,PLEITOS!P:P,PLEITOS!F:F)</f>
        <v>0</v>
      </c>
      <c r="I107" s="84"/>
      <c r="J107" s="84"/>
      <c r="K107" s="104"/>
      <c r="L107" s="109">
        <v>0</v>
      </c>
      <c r="M107" s="109"/>
      <c r="N107" s="112"/>
      <c r="O107" s="129" t="s">
        <v>115</v>
      </c>
      <c r="P107" s="114">
        <v>1</v>
      </c>
      <c r="Q107" s="114">
        <f t="shared" si="5"/>
        <v>2</v>
      </c>
      <c r="R107" s="114">
        <f t="shared" si="6"/>
        <v>0</v>
      </c>
      <c r="S107" s="115">
        <f t="shared" si="7"/>
        <v>0</v>
      </c>
      <c r="T107" s="113">
        <f t="shared" si="8"/>
        <v>60</v>
      </c>
      <c r="U107" s="118"/>
      <c r="V107" s="29"/>
      <c r="W107" s="18"/>
      <c r="X107" s="18"/>
      <c r="Y107" s="113"/>
      <c r="Z107" s="16">
        <v>0</v>
      </c>
      <c r="AA107" s="113"/>
      <c r="AB107" s="113"/>
      <c r="AC107" s="113"/>
      <c r="AD107" s="113"/>
      <c r="AE107" s="113"/>
      <c r="AF107" s="84"/>
      <c r="AG107" s="113"/>
      <c r="AH107" s="109" t="str">
        <f t="shared" si="9"/>
        <v/>
      </c>
    </row>
    <row r="108" spans="1:34" ht="19.95" customHeight="1" thickTop="1" thickBot="1" x14ac:dyDescent="0.3">
      <c r="A108" s="89"/>
      <c r="B108" s="84">
        <v>0</v>
      </c>
      <c r="C108" s="90"/>
      <c r="D108" s="88"/>
      <c r="E108" s="90"/>
      <c r="F108" s="90">
        <f>_xlfn.XLOOKUP(A108,PLEITOS!P:P,PLEITOS!D:D)</f>
        <v>0</v>
      </c>
      <c r="G108" s="133">
        <f>_xlfn.XLOOKUP(A108,PLEITOS!P:P,PLEITOS!E:E)</f>
        <v>0</v>
      </c>
      <c r="H108" s="88">
        <f>_xlfn.XLOOKUP(A:A,PLEITOS!P:P,PLEITOS!F:F)</f>
        <v>0</v>
      </c>
      <c r="I108" s="84"/>
      <c r="J108" s="84"/>
      <c r="K108" s="104"/>
      <c r="L108" s="109">
        <v>0</v>
      </c>
      <c r="M108" s="109"/>
      <c r="N108" s="112"/>
      <c r="O108" s="129" t="s">
        <v>115</v>
      </c>
      <c r="P108" s="114">
        <v>1</v>
      </c>
      <c r="Q108" s="114">
        <f t="shared" si="5"/>
        <v>2</v>
      </c>
      <c r="R108" s="114">
        <f t="shared" si="6"/>
        <v>0</v>
      </c>
      <c r="S108" s="115">
        <f t="shared" si="7"/>
        <v>0</v>
      </c>
      <c r="T108" s="113">
        <f t="shared" si="8"/>
        <v>60</v>
      </c>
      <c r="U108" s="118"/>
      <c r="V108" s="29"/>
      <c r="W108" s="18"/>
      <c r="X108" s="18"/>
      <c r="Y108" s="113"/>
      <c r="Z108" s="16">
        <v>0</v>
      </c>
      <c r="AA108" s="113"/>
      <c r="AB108" s="113"/>
      <c r="AC108" s="113"/>
      <c r="AD108" s="113"/>
      <c r="AE108" s="113"/>
      <c r="AF108" s="84"/>
      <c r="AG108" s="113"/>
      <c r="AH108" s="109" t="str">
        <f t="shared" si="9"/>
        <v/>
      </c>
    </row>
    <row r="109" spans="1:34" ht="19.95" customHeight="1" thickTop="1" thickBot="1" x14ac:dyDescent="0.3">
      <c r="A109" s="89"/>
      <c r="B109" s="84">
        <v>0</v>
      </c>
      <c r="C109" s="90"/>
      <c r="D109" s="88"/>
      <c r="E109" s="90"/>
      <c r="F109" s="90">
        <f>_xlfn.XLOOKUP(A109,PLEITOS!P:P,PLEITOS!D:D)</f>
        <v>0</v>
      </c>
      <c r="G109" s="133">
        <f>_xlfn.XLOOKUP(A109,PLEITOS!P:P,PLEITOS!E:E)</f>
        <v>0</v>
      </c>
      <c r="H109" s="88">
        <f>_xlfn.XLOOKUP(A:A,PLEITOS!P:P,PLEITOS!F:F)</f>
        <v>0</v>
      </c>
      <c r="I109" s="84"/>
      <c r="J109" s="84"/>
      <c r="K109" s="104"/>
      <c r="L109" s="109">
        <v>0</v>
      </c>
      <c r="M109" s="109"/>
      <c r="N109" s="112"/>
      <c r="O109" s="129" t="s">
        <v>115</v>
      </c>
      <c r="P109" s="114">
        <v>1</v>
      </c>
      <c r="Q109" s="114">
        <f t="shared" si="5"/>
        <v>2</v>
      </c>
      <c r="R109" s="114">
        <f t="shared" si="6"/>
        <v>0</v>
      </c>
      <c r="S109" s="115">
        <f t="shared" si="7"/>
        <v>0</v>
      </c>
      <c r="T109" s="113">
        <f t="shared" si="8"/>
        <v>60</v>
      </c>
      <c r="U109" s="118"/>
      <c r="V109" s="29"/>
      <c r="W109" s="18"/>
      <c r="X109" s="18"/>
      <c r="Y109" s="113"/>
      <c r="Z109" s="16">
        <v>0</v>
      </c>
      <c r="AA109" s="113"/>
      <c r="AB109" s="113"/>
      <c r="AC109" s="113"/>
      <c r="AD109" s="113"/>
      <c r="AE109" s="113"/>
      <c r="AF109" s="84"/>
      <c r="AG109" s="113"/>
      <c r="AH109" s="109" t="str">
        <f t="shared" si="9"/>
        <v/>
      </c>
    </row>
    <row r="110" spans="1:34" ht="19.95" customHeight="1" thickTop="1" thickBot="1" x14ac:dyDescent="0.3">
      <c r="A110" s="89"/>
      <c r="B110" s="84">
        <v>0</v>
      </c>
      <c r="C110" s="90"/>
      <c r="D110" s="88"/>
      <c r="E110" s="90"/>
      <c r="F110" s="90">
        <f>_xlfn.XLOOKUP(A110,PLEITOS!P:P,PLEITOS!D:D)</f>
        <v>0</v>
      </c>
      <c r="G110" s="133">
        <f>_xlfn.XLOOKUP(A110,PLEITOS!P:P,PLEITOS!E:E)</f>
        <v>0</v>
      </c>
      <c r="H110" s="88">
        <f>_xlfn.XLOOKUP(A:A,PLEITOS!P:P,PLEITOS!F:F)</f>
        <v>0</v>
      </c>
      <c r="I110" s="84"/>
      <c r="J110" s="84"/>
      <c r="K110" s="104"/>
      <c r="L110" s="109">
        <v>0</v>
      </c>
      <c r="M110" s="109"/>
      <c r="N110" s="112"/>
      <c r="O110" s="129" t="s">
        <v>115</v>
      </c>
      <c r="P110" s="114">
        <v>1</v>
      </c>
      <c r="Q110" s="114">
        <f t="shared" si="5"/>
        <v>2</v>
      </c>
      <c r="R110" s="114">
        <f t="shared" si="6"/>
        <v>0</v>
      </c>
      <c r="S110" s="115">
        <f t="shared" si="7"/>
        <v>0</v>
      </c>
      <c r="T110" s="113">
        <f t="shared" si="8"/>
        <v>60</v>
      </c>
      <c r="U110" s="118"/>
      <c r="V110" s="29"/>
      <c r="W110" s="18"/>
      <c r="X110" s="18"/>
      <c r="Y110" s="113"/>
      <c r="Z110" s="16">
        <v>0</v>
      </c>
      <c r="AA110" s="113"/>
      <c r="AB110" s="113"/>
      <c r="AC110" s="113"/>
      <c r="AD110" s="113"/>
      <c r="AE110" s="113"/>
      <c r="AF110" s="84"/>
      <c r="AG110" s="113"/>
      <c r="AH110" s="109" t="str">
        <f t="shared" si="9"/>
        <v/>
      </c>
    </row>
    <row r="111" spans="1:34" ht="19.95" customHeight="1" thickTop="1" thickBot="1" x14ac:dyDescent="0.3">
      <c r="A111" s="89"/>
      <c r="B111" s="84">
        <v>0</v>
      </c>
      <c r="C111" s="90"/>
      <c r="D111" s="88"/>
      <c r="E111" s="90"/>
      <c r="F111" s="90">
        <f>_xlfn.XLOOKUP(A111,PLEITOS!P:P,PLEITOS!D:D)</f>
        <v>0</v>
      </c>
      <c r="G111" s="133">
        <f>_xlfn.XLOOKUP(A111,PLEITOS!P:P,PLEITOS!E:E)</f>
        <v>0</v>
      </c>
      <c r="H111" s="88">
        <f>_xlfn.XLOOKUP(A:A,PLEITOS!P:P,PLEITOS!F:F)</f>
        <v>0</v>
      </c>
      <c r="I111" s="84"/>
      <c r="J111" s="84"/>
      <c r="K111" s="104"/>
      <c r="L111" s="109">
        <v>0</v>
      </c>
      <c r="M111" s="109"/>
      <c r="N111" s="112"/>
      <c r="O111" s="129" t="s">
        <v>115</v>
      </c>
      <c r="P111" s="114">
        <v>1</v>
      </c>
      <c r="Q111" s="114">
        <f t="shared" si="5"/>
        <v>2</v>
      </c>
      <c r="R111" s="114">
        <f t="shared" si="6"/>
        <v>0</v>
      </c>
      <c r="S111" s="115">
        <f t="shared" si="7"/>
        <v>0</v>
      </c>
      <c r="T111" s="113">
        <f t="shared" si="8"/>
        <v>60</v>
      </c>
      <c r="U111" s="118"/>
      <c r="V111" s="29"/>
      <c r="W111" s="18"/>
      <c r="X111" s="18"/>
      <c r="Y111" s="113"/>
      <c r="Z111" s="16">
        <v>0</v>
      </c>
      <c r="AA111" s="113"/>
      <c r="AB111" s="113"/>
      <c r="AC111" s="113"/>
      <c r="AD111" s="113"/>
      <c r="AE111" s="113"/>
      <c r="AF111" s="84"/>
      <c r="AG111" s="113"/>
      <c r="AH111" s="109" t="str">
        <f t="shared" si="9"/>
        <v/>
      </c>
    </row>
    <row r="112" spans="1:34" ht="19.95" customHeight="1" thickTop="1" thickBot="1" x14ac:dyDescent="0.3">
      <c r="A112" s="89"/>
      <c r="B112" s="84">
        <v>0</v>
      </c>
      <c r="C112" s="90"/>
      <c r="D112" s="88"/>
      <c r="E112" s="90"/>
      <c r="F112" s="90">
        <f>_xlfn.XLOOKUP(A112,PLEITOS!P:P,PLEITOS!D:D)</f>
        <v>0</v>
      </c>
      <c r="G112" s="133">
        <f>_xlfn.XLOOKUP(A112,PLEITOS!P:P,PLEITOS!E:E)</f>
        <v>0</v>
      </c>
      <c r="H112" s="88">
        <f>_xlfn.XLOOKUP(A:A,PLEITOS!P:P,PLEITOS!F:F)</f>
        <v>0</v>
      </c>
      <c r="I112" s="84"/>
      <c r="J112" s="84"/>
      <c r="K112" s="104"/>
      <c r="L112" s="109">
        <v>0</v>
      </c>
      <c r="M112" s="109"/>
      <c r="N112" s="112"/>
      <c r="O112" s="129" t="s">
        <v>115</v>
      </c>
      <c r="P112" s="114">
        <v>1</v>
      </c>
      <c r="Q112" s="114">
        <f t="shared" si="5"/>
        <v>2</v>
      </c>
      <c r="R112" s="114">
        <f t="shared" si="6"/>
        <v>0</v>
      </c>
      <c r="S112" s="115">
        <f t="shared" si="7"/>
        <v>0</v>
      </c>
      <c r="T112" s="113">
        <f t="shared" si="8"/>
        <v>60</v>
      </c>
      <c r="U112" s="118"/>
      <c r="V112" s="29"/>
      <c r="W112" s="18"/>
      <c r="X112" s="18"/>
      <c r="Y112" s="113"/>
      <c r="Z112" s="16">
        <v>0</v>
      </c>
      <c r="AA112" s="113"/>
      <c r="AB112" s="113"/>
      <c r="AC112" s="113"/>
      <c r="AD112" s="113"/>
      <c r="AE112" s="113"/>
      <c r="AF112" s="84"/>
      <c r="AG112" s="113"/>
      <c r="AH112" s="109" t="str">
        <f t="shared" si="9"/>
        <v/>
      </c>
    </row>
    <row r="113" spans="1:34" ht="19.95" customHeight="1" thickTop="1" thickBot="1" x14ac:dyDescent="0.3">
      <c r="A113" s="89"/>
      <c r="B113" s="89"/>
      <c r="C113" s="90"/>
      <c r="D113" s="88"/>
      <c r="E113" s="90"/>
      <c r="F113" s="90"/>
      <c r="G113" s="133">
        <f>_xlfn.XLOOKUP(A113,PLEITOS!P:P,PLEITOS!E:E)</f>
        <v>0</v>
      </c>
      <c r="H113" s="88"/>
      <c r="I113" s="84"/>
      <c r="J113" s="84"/>
      <c r="K113" s="104"/>
      <c r="L113" s="109">
        <v>0</v>
      </c>
      <c r="M113" s="109"/>
      <c r="N113" s="112"/>
      <c r="O113" s="129" t="s">
        <v>115</v>
      </c>
      <c r="P113" s="114">
        <v>1</v>
      </c>
      <c r="Q113" s="114">
        <f t="shared" si="5"/>
        <v>2</v>
      </c>
      <c r="R113" s="114">
        <f t="shared" si="6"/>
        <v>0</v>
      </c>
      <c r="S113" s="115">
        <f t="shared" si="7"/>
        <v>0</v>
      </c>
      <c r="T113" s="113">
        <f t="shared" si="8"/>
        <v>60</v>
      </c>
      <c r="U113" s="119"/>
      <c r="Y113" s="113"/>
      <c r="AA113" s="113"/>
      <c r="AB113" s="113"/>
      <c r="AC113" s="113"/>
      <c r="AD113" s="113"/>
      <c r="AE113" s="113"/>
      <c r="AF113" s="84"/>
      <c r="AG113" s="113"/>
      <c r="AH113" s="109" t="str">
        <f t="shared" si="9"/>
        <v/>
      </c>
    </row>
    <row r="114" spans="1:34" ht="19.95" customHeight="1" thickTop="1" thickBot="1" x14ac:dyDescent="0.3">
      <c r="A114" s="89"/>
      <c r="B114" s="89"/>
      <c r="C114" s="90"/>
      <c r="D114" s="88"/>
      <c r="E114" s="90"/>
      <c r="F114" s="90"/>
      <c r="G114" s="133">
        <f>_xlfn.XLOOKUP(A114,PLEITOS!P:P,PLEITOS!E:E)</f>
        <v>0</v>
      </c>
      <c r="H114" s="88"/>
      <c r="I114" s="84"/>
      <c r="J114" s="84"/>
      <c r="K114" s="104"/>
      <c r="L114" s="109">
        <v>0</v>
      </c>
      <c r="M114" s="109"/>
      <c r="N114" s="112"/>
      <c r="O114" s="129" t="s">
        <v>115</v>
      </c>
      <c r="P114" s="114">
        <v>1</v>
      </c>
      <c r="Q114" s="114">
        <f t="shared" si="5"/>
        <v>2</v>
      </c>
      <c r="R114" s="114">
        <f t="shared" si="6"/>
        <v>0</v>
      </c>
      <c r="S114" s="115">
        <f t="shared" si="7"/>
        <v>0</v>
      </c>
      <c r="T114" s="113">
        <f t="shared" si="8"/>
        <v>60</v>
      </c>
      <c r="U114" s="119"/>
      <c r="Y114" s="113"/>
      <c r="AA114" s="113"/>
      <c r="AB114" s="113"/>
      <c r="AC114" s="113"/>
      <c r="AD114" s="113"/>
      <c r="AE114" s="113"/>
      <c r="AF114" s="84"/>
      <c r="AG114" s="113"/>
      <c r="AH114" s="109" t="str">
        <f t="shared" si="9"/>
        <v/>
      </c>
    </row>
    <row r="115" spans="1:34" ht="19.95" customHeight="1" thickTop="1" thickBot="1" x14ac:dyDescent="0.3">
      <c r="A115" s="89"/>
      <c r="B115" s="89"/>
      <c r="C115" s="90"/>
      <c r="D115" s="88"/>
      <c r="E115" s="90"/>
      <c r="F115" s="90"/>
      <c r="G115" s="133">
        <f>_xlfn.XLOOKUP(A115,PLEITOS!P:P,PLEITOS!E:E)</f>
        <v>0</v>
      </c>
      <c r="H115" s="88"/>
      <c r="I115" s="84"/>
      <c r="J115" s="84"/>
      <c r="K115" s="104"/>
      <c r="L115" s="109">
        <v>0</v>
      </c>
      <c r="M115" s="109"/>
      <c r="N115" s="112"/>
      <c r="O115" s="129" t="s">
        <v>115</v>
      </c>
      <c r="P115" s="114">
        <v>1</v>
      </c>
      <c r="Q115" s="114">
        <f t="shared" si="5"/>
        <v>2</v>
      </c>
      <c r="R115" s="114">
        <f t="shared" si="6"/>
        <v>0</v>
      </c>
      <c r="S115" s="115">
        <f t="shared" si="7"/>
        <v>0</v>
      </c>
      <c r="T115" s="113">
        <f t="shared" si="8"/>
        <v>60</v>
      </c>
      <c r="U115" s="119"/>
      <c r="Y115" s="113"/>
      <c r="AA115" s="113"/>
      <c r="AB115" s="113"/>
      <c r="AC115" s="113"/>
      <c r="AD115" s="113"/>
      <c r="AE115" s="113"/>
      <c r="AF115" s="84"/>
      <c r="AG115" s="113"/>
      <c r="AH115" s="109" t="str">
        <f t="shared" si="9"/>
        <v/>
      </c>
    </row>
    <row r="116" spans="1:34" ht="19.95" customHeight="1" thickTop="1" thickBot="1" x14ac:dyDescent="0.3">
      <c r="A116" s="89"/>
      <c r="B116" s="89"/>
      <c r="C116" s="90"/>
      <c r="D116" s="88"/>
      <c r="E116" s="90"/>
      <c r="F116" s="90"/>
      <c r="G116" s="133">
        <f>_xlfn.XLOOKUP(A116,PLEITOS!P:P,PLEITOS!E:E)</f>
        <v>0</v>
      </c>
      <c r="H116" s="88"/>
      <c r="I116" s="84"/>
      <c r="J116" s="84"/>
      <c r="K116" s="104"/>
      <c r="L116" s="109">
        <v>0</v>
      </c>
      <c r="M116" s="109"/>
      <c r="N116" s="112"/>
      <c r="O116" s="129" t="s">
        <v>115</v>
      </c>
      <c r="P116" s="114">
        <v>1</v>
      </c>
      <c r="Q116" s="114">
        <f t="shared" si="5"/>
        <v>2</v>
      </c>
      <c r="R116" s="114">
        <f t="shared" si="6"/>
        <v>0</v>
      </c>
      <c r="S116" s="115">
        <f t="shared" si="7"/>
        <v>0</v>
      </c>
      <c r="T116" s="113">
        <f t="shared" si="8"/>
        <v>60</v>
      </c>
      <c r="U116" s="119"/>
      <c r="Y116" s="113"/>
      <c r="AA116" s="113"/>
      <c r="AB116" s="113"/>
      <c r="AC116" s="113"/>
      <c r="AD116" s="113"/>
      <c r="AE116" s="113"/>
      <c r="AF116" s="84"/>
      <c r="AG116" s="113"/>
      <c r="AH116" s="109" t="str">
        <f t="shared" si="9"/>
        <v/>
      </c>
    </row>
    <row r="117" spans="1:34" ht="19.95" customHeight="1" thickTop="1" thickBot="1" x14ac:dyDescent="0.3">
      <c r="A117" s="89"/>
      <c r="B117" s="89"/>
      <c r="C117" s="90"/>
      <c r="D117" s="88"/>
      <c r="E117" s="90"/>
      <c r="F117" s="90"/>
      <c r="G117" s="133">
        <f>_xlfn.XLOOKUP(A117,PLEITOS!P:P,PLEITOS!E:E)</f>
        <v>0</v>
      </c>
      <c r="H117" s="88"/>
      <c r="I117" s="84"/>
      <c r="J117" s="84"/>
      <c r="K117" s="104"/>
      <c r="L117" s="109">
        <v>0</v>
      </c>
      <c r="M117" s="109"/>
      <c r="N117" s="112"/>
      <c r="O117" s="129" t="s">
        <v>115</v>
      </c>
      <c r="P117" s="114">
        <v>1</v>
      </c>
      <c r="Q117" s="114">
        <f t="shared" si="5"/>
        <v>2</v>
      </c>
      <c r="R117" s="114">
        <f t="shared" si="6"/>
        <v>0</v>
      </c>
      <c r="S117" s="115">
        <f t="shared" si="7"/>
        <v>0</v>
      </c>
      <c r="T117" s="113">
        <f t="shared" si="8"/>
        <v>60</v>
      </c>
      <c r="U117" s="119"/>
      <c r="Y117" s="113"/>
      <c r="AA117" s="113"/>
      <c r="AB117" s="113"/>
      <c r="AC117" s="113"/>
      <c r="AD117" s="113"/>
      <c r="AE117" s="113"/>
      <c r="AF117" s="84"/>
      <c r="AG117" s="113"/>
      <c r="AH117" s="109" t="str">
        <f t="shared" si="9"/>
        <v/>
      </c>
    </row>
    <row r="118" spans="1:34" ht="19.95" customHeight="1" thickTop="1" thickBot="1" x14ac:dyDescent="0.3">
      <c r="A118" s="89"/>
      <c r="B118" s="89"/>
      <c r="C118" s="90"/>
      <c r="D118" s="88"/>
      <c r="E118" s="90"/>
      <c r="F118" s="90"/>
      <c r="G118" s="133">
        <f>_xlfn.XLOOKUP(A118,PLEITOS!P:P,PLEITOS!E:E)</f>
        <v>0</v>
      </c>
      <c r="H118" s="88"/>
      <c r="I118" s="84"/>
      <c r="J118" s="84"/>
      <c r="K118" s="104"/>
      <c r="L118" s="109">
        <v>0</v>
      </c>
      <c r="M118" s="109"/>
      <c r="N118" s="112"/>
      <c r="O118" s="129" t="s">
        <v>115</v>
      </c>
      <c r="P118" s="114">
        <v>1</v>
      </c>
      <c r="Q118" s="114">
        <f t="shared" si="5"/>
        <v>2</v>
      </c>
      <c r="R118" s="114">
        <f t="shared" si="6"/>
        <v>0</v>
      </c>
      <c r="S118" s="115">
        <f t="shared" si="7"/>
        <v>0</v>
      </c>
      <c r="T118" s="113">
        <f t="shared" si="8"/>
        <v>60</v>
      </c>
      <c r="U118" s="119"/>
      <c r="Y118" s="113"/>
      <c r="AA118" s="113"/>
      <c r="AB118" s="113"/>
      <c r="AC118" s="113"/>
      <c r="AD118" s="113"/>
      <c r="AE118" s="113"/>
      <c r="AF118" s="84"/>
      <c r="AG118" s="113"/>
      <c r="AH118" s="109" t="str">
        <f t="shared" si="9"/>
        <v/>
      </c>
    </row>
    <row r="119" spans="1:34" ht="19.95" customHeight="1" thickTop="1" thickBot="1" x14ac:dyDescent="0.3">
      <c r="A119" s="89"/>
      <c r="B119" s="89"/>
      <c r="C119" s="90"/>
      <c r="D119" s="88"/>
      <c r="E119" s="90"/>
      <c r="F119" s="90"/>
      <c r="G119" s="133">
        <f>_xlfn.XLOOKUP(A119,PLEITOS!P:P,PLEITOS!E:E)</f>
        <v>0</v>
      </c>
      <c r="H119" s="88"/>
      <c r="I119" s="84"/>
      <c r="J119" s="84"/>
      <c r="K119" s="104"/>
      <c r="L119" s="109">
        <v>0</v>
      </c>
      <c r="M119" s="109"/>
      <c r="N119" s="112"/>
      <c r="O119" s="129" t="s">
        <v>115</v>
      </c>
      <c r="P119" s="114">
        <v>1</v>
      </c>
      <c r="Q119" s="114">
        <f t="shared" si="5"/>
        <v>2</v>
      </c>
      <c r="R119" s="114">
        <f t="shared" si="6"/>
        <v>0</v>
      </c>
      <c r="S119" s="115">
        <f t="shared" si="7"/>
        <v>0</v>
      </c>
      <c r="T119" s="113">
        <f t="shared" si="8"/>
        <v>60</v>
      </c>
      <c r="U119" s="119"/>
      <c r="Y119" s="113"/>
      <c r="AA119" s="113"/>
      <c r="AB119" s="113"/>
      <c r="AC119" s="113"/>
      <c r="AD119" s="113"/>
      <c r="AE119" s="113"/>
      <c r="AF119" s="84"/>
      <c r="AG119" s="113"/>
      <c r="AH119" s="109" t="str">
        <f t="shared" si="9"/>
        <v/>
      </c>
    </row>
    <row r="120" spans="1:34" ht="19.95" customHeight="1" thickTop="1" thickBot="1" x14ac:dyDescent="0.3">
      <c r="A120" s="89"/>
      <c r="B120" s="89"/>
      <c r="C120" s="90"/>
      <c r="D120" s="88"/>
      <c r="E120" s="90"/>
      <c r="F120" s="90"/>
      <c r="G120" s="133">
        <f>_xlfn.XLOOKUP(A120,PLEITOS!P:P,PLEITOS!E:E)</f>
        <v>0</v>
      </c>
      <c r="H120" s="88"/>
      <c r="I120" s="84"/>
      <c r="J120" s="84"/>
      <c r="K120" s="104"/>
      <c r="L120" s="109">
        <v>0</v>
      </c>
      <c r="M120" s="109"/>
      <c r="N120" s="112"/>
      <c r="O120" s="129" t="s">
        <v>115</v>
      </c>
      <c r="P120" s="114">
        <v>1</v>
      </c>
      <c r="Q120" s="114">
        <f t="shared" si="5"/>
        <v>2</v>
      </c>
      <c r="R120" s="114">
        <f t="shared" si="6"/>
        <v>0</v>
      </c>
      <c r="S120" s="115">
        <f t="shared" si="7"/>
        <v>0</v>
      </c>
      <c r="T120" s="113">
        <f t="shared" si="8"/>
        <v>60</v>
      </c>
      <c r="U120" s="119"/>
      <c r="Y120" s="113"/>
      <c r="AA120" s="113"/>
      <c r="AB120" s="113"/>
      <c r="AC120" s="113"/>
      <c r="AD120" s="113"/>
      <c r="AE120" s="113"/>
      <c r="AF120" s="84"/>
      <c r="AG120" s="113"/>
      <c r="AH120" s="109" t="str">
        <f t="shared" si="9"/>
        <v/>
      </c>
    </row>
    <row r="121" spans="1:34" ht="19.95" customHeight="1" thickTop="1" thickBot="1" x14ac:dyDescent="0.3">
      <c r="A121" s="89"/>
      <c r="B121" s="89"/>
      <c r="C121" s="90"/>
      <c r="D121" s="88"/>
      <c r="E121" s="90"/>
      <c r="F121" s="90"/>
      <c r="G121" s="133">
        <f>_xlfn.XLOOKUP(A121,PLEITOS!P:P,PLEITOS!E:E)</f>
        <v>0</v>
      </c>
      <c r="H121" s="88"/>
      <c r="I121" s="84"/>
      <c r="J121" s="84"/>
      <c r="K121" s="104"/>
      <c r="L121" s="109">
        <v>0</v>
      </c>
      <c r="M121" s="109"/>
      <c r="N121" s="112"/>
      <c r="O121" s="129" t="s">
        <v>115</v>
      </c>
      <c r="P121" s="114">
        <v>1</v>
      </c>
      <c r="Q121" s="114">
        <f t="shared" si="5"/>
        <v>2</v>
      </c>
      <c r="R121" s="114">
        <f t="shared" si="6"/>
        <v>0</v>
      </c>
      <c r="S121" s="115">
        <f t="shared" si="7"/>
        <v>0</v>
      </c>
      <c r="T121" s="113">
        <f t="shared" si="8"/>
        <v>60</v>
      </c>
      <c r="U121" s="119"/>
      <c r="Y121" s="113"/>
      <c r="AA121" s="113"/>
      <c r="AB121" s="113"/>
      <c r="AC121" s="113"/>
      <c r="AD121" s="113"/>
      <c r="AE121" s="113"/>
      <c r="AF121" s="84"/>
      <c r="AG121" s="113"/>
      <c r="AH121" s="109" t="str">
        <f t="shared" si="9"/>
        <v/>
      </c>
    </row>
    <row r="122" spans="1:34" ht="19.95" customHeight="1" thickTop="1" thickBot="1" x14ac:dyDescent="0.3">
      <c r="A122" s="89"/>
      <c r="B122" s="89"/>
      <c r="C122" s="90"/>
      <c r="D122" s="88"/>
      <c r="E122" s="90"/>
      <c r="F122" s="90"/>
      <c r="G122" s="133">
        <f>_xlfn.XLOOKUP(A122,PLEITOS!P:P,PLEITOS!E:E)</f>
        <v>0</v>
      </c>
      <c r="H122" s="88"/>
      <c r="I122" s="84"/>
      <c r="J122" s="84"/>
      <c r="K122" s="104"/>
      <c r="L122" s="109">
        <v>0</v>
      </c>
      <c r="M122" s="109"/>
      <c r="N122" s="112"/>
      <c r="O122" s="129" t="s">
        <v>115</v>
      </c>
      <c r="P122" s="114">
        <v>1</v>
      </c>
      <c r="Q122" s="114">
        <f t="shared" si="5"/>
        <v>2</v>
      </c>
      <c r="R122" s="114">
        <f t="shared" si="6"/>
        <v>0</v>
      </c>
      <c r="S122" s="115">
        <f t="shared" si="7"/>
        <v>0</v>
      </c>
      <c r="T122" s="113">
        <f t="shared" si="8"/>
        <v>60</v>
      </c>
      <c r="U122" s="119"/>
      <c r="Y122" s="113"/>
      <c r="AA122" s="113"/>
      <c r="AB122" s="113"/>
      <c r="AC122" s="113"/>
      <c r="AD122" s="113"/>
      <c r="AE122" s="113"/>
      <c r="AF122" s="84"/>
      <c r="AG122" s="113"/>
      <c r="AH122" s="109" t="str">
        <f t="shared" si="9"/>
        <v/>
      </c>
    </row>
    <row r="123" spans="1:34" ht="19.95" customHeight="1" thickTop="1" thickBot="1" x14ac:dyDescent="0.3">
      <c r="A123" s="89"/>
      <c r="B123" s="89"/>
      <c r="C123" s="90"/>
      <c r="D123" s="88"/>
      <c r="E123" s="90"/>
      <c r="F123" s="90"/>
      <c r="G123" s="133">
        <f>_xlfn.XLOOKUP(A123,PLEITOS!P:P,PLEITOS!E:E)</f>
        <v>0</v>
      </c>
      <c r="H123" s="88"/>
      <c r="I123" s="84"/>
      <c r="J123" s="84"/>
      <c r="K123" s="104"/>
      <c r="L123" s="109">
        <v>0</v>
      </c>
      <c r="M123" s="109"/>
      <c r="N123" s="112"/>
      <c r="O123" s="129" t="s">
        <v>115</v>
      </c>
      <c r="P123" s="114">
        <v>1</v>
      </c>
      <c r="Q123" s="114">
        <f t="shared" si="5"/>
        <v>2</v>
      </c>
      <c r="R123" s="114">
        <f t="shared" si="6"/>
        <v>0</v>
      </c>
      <c r="S123" s="115">
        <f t="shared" si="7"/>
        <v>0</v>
      </c>
      <c r="T123" s="113">
        <f t="shared" si="8"/>
        <v>60</v>
      </c>
      <c r="U123" s="119"/>
      <c r="Y123" s="113"/>
      <c r="AA123" s="113"/>
      <c r="AB123" s="113"/>
      <c r="AC123" s="113"/>
      <c r="AD123" s="113"/>
      <c r="AE123" s="113"/>
      <c r="AF123" s="84"/>
      <c r="AG123" s="113"/>
      <c r="AH123" s="109" t="str">
        <f t="shared" si="9"/>
        <v/>
      </c>
    </row>
    <row r="124" spans="1:34" ht="19.95" customHeight="1" thickTop="1" thickBot="1" x14ac:dyDescent="0.3">
      <c r="A124" s="89"/>
      <c r="B124" s="89"/>
      <c r="C124" s="90"/>
      <c r="D124" s="88"/>
      <c r="E124" s="90"/>
      <c r="F124" s="90"/>
      <c r="G124" s="133">
        <f>_xlfn.XLOOKUP(A124,PLEITOS!P:P,PLEITOS!E:E)</f>
        <v>0</v>
      </c>
      <c r="H124" s="88"/>
      <c r="I124" s="84"/>
      <c r="J124" s="84"/>
      <c r="K124" s="104"/>
      <c r="L124" s="109">
        <v>0</v>
      </c>
      <c r="M124" s="109"/>
      <c r="N124" s="112"/>
      <c r="O124" s="129" t="s">
        <v>115</v>
      </c>
      <c r="P124" s="114">
        <v>1</v>
      </c>
      <c r="Q124" s="114">
        <f t="shared" si="5"/>
        <v>2</v>
      </c>
      <c r="R124" s="114">
        <f t="shared" si="6"/>
        <v>0</v>
      </c>
      <c r="S124" s="115">
        <f t="shared" si="7"/>
        <v>0</v>
      </c>
      <c r="T124" s="113">
        <f t="shared" si="8"/>
        <v>60</v>
      </c>
      <c r="U124" s="119"/>
      <c r="Y124" s="113"/>
      <c r="AA124" s="113"/>
      <c r="AB124" s="113"/>
      <c r="AC124" s="113"/>
      <c r="AD124" s="113"/>
      <c r="AE124" s="113"/>
      <c r="AF124" s="84"/>
      <c r="AG124" s="113"/>
      <c r="AH124" s="109" t="str">
        <f t="shared" si="9"/>
        <v/>
      </c>
    </row>
    <row r="125" spans="1:34" ht="19.95" customHeight="1" thickTop="1" thickBot="1" x14ac:dyDescent="0.3">
      <c r="A125" s="89"/>
      <c r="B125" s="89"/>
      <c r="C125" s="90"/>
      <c r="D125" s="88"/>
      <c r="E125" s="90"/>
      <c r="F125" s="90"/>
      <c r="G125" s="133">
        <f>_xlfn.XLOOKUP(A125,PLEITOS!P:P,PLEITOS!E:E)</f>
        <v>0</v>
      </c>
      <c r="H125" s="88"/>
      <c r="I125" s="84"/>
      <c r="J125" s="84"/>
      <c r="K125" s="104"/>
      <c r="L125" s="109">
        <v>0</v>
      </c>
      <c r="M125" s="109"/>
      <c r="N125" s="112"/>
      <c r="O125" s="129" t="s">
        <v>115</v>
      </c>
      <c r="P125" s="114">
        <v>1</v>
      </c>
      <c r="Q125" s="114">
        <f t="shared" si="5"/>
        <v>2</v>
      </c>
      <c r="R125" s="114">
        <f t="shared" si="6"/>
        <v>0</v>
      </c>
      <c r="S125" s="115">
        <f t="shared" si="7"/>
        <v>0</v>
      </c>
      <c r="T125" s="113">
        <f t="shared" si="8"/>
        <v>60</v>
      </c>
      <c r="U125" s="119"/>
      <c r="Y125" s="113"/>
      <c r="AA125" s="113"/>
      <c r="AB125" s="113"/>
      <c r="AC125" s="113"/>
      <c r="AD125" s="113"/>
      <c r="AE125" s="113"/>
      <c r="AF125" s="84"/>
      <c r="AG125" s="113"/>
      <c r="AH125" s="109" t="str">
        <f t="shared" si="9"/>
        <v/>
      </c>
    </row>
    <row r="126" spans="1:34" ht="19.95" customHeight="1" thickTop="1" thickBot="1" x14ac:dyDescent="0.3">
      <c r="A126" s="89"/>
      <c r="B126" s="89"/>
      <c r="C126" s="90"/>
      <c r="D126" s="88"/>
      <c r="E126" s="90"/>
      <c r="F126" s="90"/>
      <c r="G126" s="133">
        <f>_xlfn.XLOOKUP(A126,PLEITOS!P:P,PLEITOS!E:E)</f>
        <v>0</v>
      </c>
      <c r="H126" s="88"/>
      <c r="I126" s="84"/>
      <c r="J126" s="84"/>
      <c r="K126" s="104"/>
      <c r="L126" s="109">
        <v>0</v>
      </c>
      <c r="M126" s="109"/>
      <c r="N126" s="112"/>
      <c r="O126" s="129" t="s">
        <v>115</v>
      </c>
      <c r="P126" s="114">
        <v>1</v>
      </c>
      <c r="Q126" s="114">
        <f t="shared" si="5"/>
        <v>2</v>
      </c>
      <c r="R126" s="114">
        <f t="shared" si="6"/>
        <v>0</v>
      </c>
      <c r="S126" s="115">
        <f t="shared" si="7"/>
        <v>0</v>
      </c>
      <c r="T126" s="113">
        <f t="shared" si="8"/>
        <v>60</v>
      </c>
      <c r="U126" s="119"/>
      <c r="Y126" s="113"/>
      <c r="AA126" s="113"/>
      <c r="AB126" s="113"/>
      <c r="AC126" s="113"/>
      <c r="AD126" s="113"/>
      <c r="AE126" s="113"/>
      <c r="AF126" s="84"/>
      <c r="AG126" s="113"/>
      <c r="AH126" s="109" t="str">
        <f t="shared" si="9"/>
        <v/>
      </c>
    </row>
    <row r="127" spans="1:34" ht="19.95" customHeight="1" thickTop="1" thickBot="1" x14ac:dyDescent="0.3">
      <c r="A127" s="89"/>
      <c r="B127" s="89"/>
      <c r="C127" s="90"/>
      <c r="D127" s="88"/>
      <c r="E127" s="90"/>
      <c r="F127" s="90"/>
      <c r="G127" s="133">
        <f>_xlfn.XLOOKUP(A127,PLEITOS!P:P,PLEITOS!E:E)</f>
        <v>0</v>
      </c>
      <c r="H127" s="88"/>
      <c r="I127" s="84"/>
      <c r="J127" s="84"/>
      <c r="K127" s="104"/>
      <c r="L127" s="109">
        <v>0</v>
      </c>
      <c r="M127" s="109"/>
      <c r="N127" s="112"/>
      <c r="O127" s="129" t="s">
        <v>115</v>
      </c>
      <c r="P127" s="114">
        <v>1</v>
      </c>
      <c r="Q127" s="114">
        <f t="shared" si="5"/>
        <v>2</v>
      </c>
      <c r="R127" s="114">
        <f t="shared" si="6"/>
        <v>0</v>
      </c>
      <c r="S127" s="115">
        <f t="shared" si="7"/>
        <v>0</v>
      </c>
      <c r="T127" s="113">
        <f t="shared" si="8"/>
        <v>60</v>
      </c>
      <c r="U127" s="119"/>
      <c r="Y127" s="113"/>
      <c r="AA127" s="113"/>
      <c r="AB127" s="113"/>
      <c r="AC127" s="113"/>
      <c r="AD127" s="113"/>
      <c r="AE127" s="113"/>
      <c r="AF127" s="84"/>
      <c r="AG127" s="113"/>
      <c r="AH127" s="109" t="str">
        <f t="shared" si="9"/>
        <v/>
      </c>
    </row>
    <row r="128" spans="1:34" ht="19.95" customHeight="1" thickTop="1" thickBot="1" x14ac:dyDescent="0.3">
      <c r="A128" s="89"/>
      <c r="B128" s="89"/>
      <c r="C128" s="90"/>
      <c r="D128" s="88"/>
      <c r="E128" s="90"/>
      <c r="F128" s="90"/>
      <c r="G128" s="133">
        <f>_xlfn.XLOOKUP(A128,PLEITOS!P:P,PLEITOS!E:E)</f>
        <v>0</v>
      </c>
      <c r="H128" s="88"/>
      <c r="I128" s="84"/>
      <c r="J128" s="84"/>
      <c r="K128" s="104"/>
      <c r="L128" s="109">
        <v>0</v>
      </c>
      <c r="M128" s="109"/>
      <c r="N128" s="112"/>
      <c r="O128" s="129" t="s">
        <v>115</v>
      </c>
      <c r="P128" s="114">
        <v>1</v>
      </c>
      <c r="Q128" s="114">
        <f t="shared" si="5"/>
        <v>2</v>
      </c>
      <c r="R128" s="114">
        <f t="shared" si="6"/>
        <v>0</v>
      </c>
      <c r="S128" s="115">
        <f t="shared" si="7"/>
        <v>0</v>
      </c>
      <c r="T128" s="113">
        <f t="shared" si="8"/>
        <v>60</v>
      </c>
      <c r="U128" s="119"/>
      <c r="Y128" s="113"/>
      <c r="AA128" s="113"/>
      <c r="AB128" s="113"/>
      <c r="AC128" s="113"/>
      <c r="AD128" s="113"/>
      <c r="AE128" s="113"/>
      <c r="AF128" s="84"/>
      <c r="AG128" s="113"/>
      <c r="AH128" s="109" t="str">
        <f t="shared" si="9"/>
        <v/>
      </c>
    </row>
    <row r="129" spans="1:34" ht="19.95" customHeight="1" thickTop="1" thickBot="1" x14ac:dyDescent="0.3">
      <c r="A129" s="89"/>
      <c r="B129" s="89"/>
      <c r="C129" s="90"/>
      <c r="D129" s="88"/>
      <c r="E129" s="90"/>
      <c r="F129" s="90"/>
      <c r="G129" s="133">
        <f>_xlfn.XLOOKUP(A129,PLEITOS!P:P,PLEITOS!E:E)</f>
        <v>0</v>
      </c>
      <c r="H129" s="88"/>
      <c r="I129" s="84"/>
      <c r="J129" s="84"/>
      <c r="K129" s="104"/>
      <c r="L129" s="109">
        <v>0</v>
      </c>
      <c r="M129" s="109"/>
      <c r="N129" s="112"/>
      <c r="O129" s="129" t="s">
        <v>115</v>
      </c>
      <c r="P129" s="114">
        <v>1</v>
      </c>
      <c r="Q129" s="114">
        <f t="shared" si="5"/>
        <v>2</v>
      </c>
      <c r="R129" s="114">
        <f t="shared" si="6"/>
        <v>0</v>
      </c>
      <c r="S129" s="115">
        <f t="shared" si="7"/>
        <v>0</v>
      </c>
      <c r="T129" s="113">
        <f t="shared" si="8"/>
        <v>60</v>
      </c>
      <c r="U129" s="119"/>
      <c r="Y129" s="113"/>
      <c r="AA129" s="113"/>
      <c r="AB129" s="113"/>
      <c r="AC129" s="113"/>
      <c r="AD129" s="113"/>
      <c r="AE129" s="113"/>
      <c r="AF129" s="84"/>
      <c r="AG129" s="113"/>
      <c r="AH129" s="109" t="str">
        <f t="shared" si="9"/>
        <v/>
      </c>
    </row>
    <row r="130" spans="1:34" ht="19.95" customHeight="1" thickTop="1" thickBot="1" x14ac:dyDescent="0.3">
      <c r="A130" s="89"/>
      <c r="B130" s="89"/>
      <c r="C130" s="90"/>
      <c r="D130" s="88"/>
      <c r="E130" s="90"/>
      <c r="F130" s="90"/>
      <c r="G130" s="133">
        <f>_xlfn.XLOOKUP(A130,PLEITOS!P:P,PLEITOS!E:E)</f>
        <v>0</v>
      </c>
      <c r="H130" s="88"/>
      <c r="I130" s="84"/>
      <c r="J130" s="84"/>
      <c r="K130" s="104"/>
      <c r="L130" s="109">
        <v>0</v>
      </c>
      <c r="M130" s="109"/>
      <c r="N130" s="112"/>
      <c r="O130" s="129" t="s">
        <v>115</v>
      </c>
      <c r="P130" s="114">
        <v>1</v>
      </c>
      <c r="Q130" s="114">
        <f t="shared" si="5"/>
        <v>2</v>
      </c>
      <c r="R130" s="114">
        <f t="shared" si="6"/>
        <v>0</v>
      </c>
      <c r="S130" s="115">
        <f t="shared" si="7"/>
        <v>0</v>
      </c>
      <c r="T130" s="113">
        <f t="shared" si="8"/>
        <v>60</v>
      </c>
      <c r="U130" s="119"/>
      <c r="Y130" s="113"/>
      <c r="AA130" s="113"/>
      <c r="AB130" s="113"/>
      <c r="AC130" s="113"/>
      <c r="AD130" s="113"/>
      <c r="AE130" s="113"/>
      <c r="AF130" s="84"/>
      <c r="AG130" s="113"/>
      <c r="AH130" s="109" t="str">
        <f t="shared" si="9"/>
        <v/>
      </c>
    </row>
    <row r="131" spans="1:34" ht="19.95" customHeight="1" thickTop="1" thickBot="1" x14ac:dyDescent="0.3">
      <c r="A131" s="89"/>
      <c r="B131" s="89"/>
      <c r="C131" s="90"/>
      <c r="D131" s="88"/>
      <c r="E131" s="90"/>
      <c r="F131" s="90"/>
      <c r="G131" s="133">
        <f>_xlfn.XLOOKUP(A131,PLEITOS!P:P,PLEITOS!E:E)</f>
        <v>0</v>
      </c>
      <c r="H131" s="88"/>
      <c r="I131" s="84"/>
      <c r="J131" s="84"/>
      <c r="K131" s="104"/>
      <c r="L131" s="109">
        <v>0</v>
      </c>
      <c r="M131" s="109"/>
      <c r="N131" s="112"/>
      <c r="O131" s="129" t="s">
        <v>115</v>
      </c>
      <c r="P131" s="114">
        <v>1</v>
      </c>
      <c r="Q131" s="114">
        <f t="shared" ref="Q131:Q194" si="10">N131+O131+P131</f>
        <v>2</v>
      </c>
      <c r="R131" s="114">
        <f t="shared" ref="R131:R194" si="11">N131*4</f>
        <v>0</v>
      </c>
      <c r="S131" s="115">
        <f t="shared" ref="S131:S194" si="12">N131*1</f>
        <v>0</v>
      </c>
      <c r="T131" s="113">
        <f t="shared" ref="T131:T194" si="13">(N131+O131+P131)*30+M131</f>
        <v>60</v>
      </c>
      <c r="U131" s="119"/>
      <c r="Y131" s="113"/>
      <c r="AA131" s="113"/>
      <c r="AB131" s="113"/>
      <c r="AC131" s="113"/>
      <c r="AD131" s="113"/>
      <c r="AE131" s="113"/>
      <c r="AF131" s="84"/>
      <c r="AG131" s="113"/>
      <c r="AH131" s="109" t="str">
        <f t="shared" si="9"/>
        <v/>
      </c>
    </row>
    <row r="132" spans="1:34" ht="19.95" customHeight="1" thickTop="1" thickBot="1" x14ac:dyDescent="0.3">
      <c r="A132" s="89"/>
      <c r="B132" s="89"/>
      <c r="C132" s="90"/>
      <c r="D132" s="88"/>
      <c r="E132" s="90"/>
      <c r="F132" s="90"/>
      <c r="G132" s="133">
        <f>_xlfn.XLOOKUP(A132,PLEITOS!P:P,PLEITOS!E:E)</f>
        <v>0</v>
      </c>
      <c r="H132" s="88"/>
      <c r="I132" s="84"/>
      <c r="J132" s="84"/>
      <c r="K132" s="104"/>
      <c r="L132" s="109">
        <v>0</v>
      </c>
      <c r="M132" s="109"/>
      <c r="N132" s="112"/>
      <c r="O132" s="129" t="s">
        <v>115</v>
      </c>
      <c r="P132" s="114">
        <v>1</v>
      </c>
      <c r="Q132" s="114">
        <f t="shared" si="10"/>
        <v>2</v>
      </c>
      <c r="R132" s="114">
        <f t="shared" si="11"/>
        <v>0</v>
      </c>
      <c r="S132" s="115">
        <f t="shared" si="12"/>
        <v>0</v>
      </c>
      <c r="T132" s="113">
        <f t="shared" si="13"/>
        <v>60</v>
      </c>
      <c r="U132" s="119"/>
      <c r="Y132" s="113"/>
      <c r="AA132" s="113"/>
      <c r="AB132" s="113"/>
      <c r="AC132" s="113"/>
      <c r="AD132" s="113"/>
      <c r="AE132" s="113"/>
      <c r="AF132" s="84"/>
      <c r="AG132" s="113"/>
      <c r="AH132" s="109" t="str">
        <f t="shared" ref="AH132:AH195" si="14">IF(AG132="","",IF(AG132&lt;T132,"ENTREGA ANTECIPADA",IF(AG132=T132,"ENTREGA NO PRAZO",IF(AG132&gt;T132,"ENTREGA EM ATRASO"))))</f>
        <v/>
      </c>
    </row>
    <row r="133" spans="1:34" ht="19.95" customHeight="1" thickTop="1" thickBot="1" x14ac:dyDescent="0.3">
      <c r="A133" s="89"/>
      <c r="B133" s="89"/>
      <c r="C133" s="90"/>
      <c r="D133" s="88"/>
      <c r="E133" s="90"/>
      <c r="F133" s="90"/>
      <c r="G133" s="133">
        <f>_xlfn.XLOOKUP(A133,PLEITOS!P:P,PLEITOS!E:E)</f>
        <v>0</v>
      </c>
      <c r="H133" s="88"/>
      <c r="I133" s="84"/>
      <c r="J133" s="84"/>
      <c r="K133" s="104"/>
      <c r="L133" s="109">
        <v>0</v>
      </c>
      <c r="M133" s="109"/>
      <c r="N133" s="112"/>
      <c r="O133" s="129" t="s">
        <v>115</v>
      </c>
      <c r="P133" s="114">
        <v>1</v>
      </c>
      <c r="Q133" s="114">
        <f t="shared" si="10"/>
        <v>2</v>
      </c>
      <c r="R133" s="114">
        <f t="shared" si="11"/>
        <v>0</v>
      </c>
      <c r="S133" s="115">
        <f t="shared" si="12"/>
        <v>0</v>
      </c>
      <c r="T133" s="113">
        <f t="shared" si="13"/>
        <v>60</v>
      </c>
      <c r="U133" s="119"/>
      <c r="Y133" s="113"/>
      <c r="AA133" s="113"/>
      <c r="AB133" s="113"/>
      <c r="AC133" s="113"/>
      <c r="AD133" s="113"/>
      <c r="AE133" s="113"/>
      <c r="AF133" s="84"/>
      <c r="AG133" s="113"/>
      <c r="AH133" s="109" t="str">
        <f t="shared" si="14"/>
        <v/>
      </c>
    </row>
    <row r="134" spans="1:34" ht="19.95" customHeight="1" thickTop="1" thickBot="1" x14ac:dyDescent="0.3">
      <c r="A134" s="89"/>
      <c r="B134" s="89"/>
      <c r="C134" s="90"/>
      <c r="D134" s="88"/>
      <c r="E134" s="90"/>
      <c r="F134" s="90"/>
      <c r="G134" s="133">
        <f>_xlfn.XLOOKUP(A134,PLEITOS!P:P,PLEITOS!E:E)</f>
        <v>0</v>
      </c>
      <c r="H134" s="88"/>
      <c r="I134" s="84"/>
      <c r="J134" s="84"/>
      <c r="K134" s="104"/>
      <c r="L134" s="109">
        <v>0</v>
      </c>
      <c r="M134" s="109"/>
      <c r="N134" s="112"/>
      <c r="O134" s="129" t="s">
        <v>115</v>
      </c>
      <c r="P134" s="114">
        <v>1</v>
      </c>
      <c r="Q134" s="114">
        <f t="shared" si="10"/>
        <v>2</v>
      </c>
      <c r="R134" s="114">
        <f t="shared" si="11"/>
        <v>0</v>
      </c>
      <c r="S134" s="115">
        <f t="shared" si="12"/>
        <v>0</v>
      </c>
      <c r="T134" s="113">
        <f t="shared" si="13"/>
        <v>60</v>
      </c>
      <c r="U134" s="119"/>
      <c r="Y134" s="113"/>
      <c r="AA134" s="113"/>
      <c r="AB134" s="113"/>
      <c r="AC134" s="113"/>
      <c r="AD134" s="113"/>
      <c r="AE134" s="113"/>
      <c r="AF134" s="84"/>
      <c r="AG134" s="113"/>
      <c r="AH134" s="109" t="str">
        <f t="shared" si="14"/>
        <v/>
      </c>
    </row>
    <row r="135" spans="1:34" ht="19.95" customHeight="1" thickTop="1" thickBot="1" x14ac:dyDescent="0.3">
      <c r="A135" s="89"/>
      <c r="B135" s="89"/>
      <c r="C135" s="90"/>
      <c r="D135" s="88"/>
      <c r="E135" s="90"/>
      <c r="F135" s="90"/>
      <c r="G135" s="133">
        <f>_xlfn.XLOOKUP(A135,PLEITOS!P:P,PLEITOS!E:E)</f>
        <v>0</v>
      </c>
      <c r="H135" s="88"/>
      <c r="I135" s="84"/>
      <c r="J135" s="84"/>
      <c r="K135" s="104"/>
      <c r="L135" s="109">
        <v>0</v>
      </c>
      <c r="M135" s="109"/>
      <c r="N135" s="112"/>
      <c r="O135" s="129" t="s">
        <v>115</v>
      </c>
      <c r="P135" s="114">
        <v>1</v>
      </c>
      <c r="Q135" s="114">
        <f t="shared" si="10"/>
        <v>2</v>
      </c>
      <c r="R135" s="114">
        <f t="shared" si="11"/>
        <v>0</v>
      </c>
      <c r="S135" s="115">
        <f t="shared" si="12"/>
        <v>0</v>
      </c>
      <c r="T135" s="113">
        <f t="shared" si="13"/>
        <v>60</v>
      </c>
      <c r="U135" s="119"/>
      <c r="Y135" s="113"/>
      <c r="AA135" s="113"/>
      <c r="AB135" s="113"/>
      <c r="AC135" s="113"/>
      <c r="AD135" s="113"/>
      <c r="AE135" s="113"/>
      <c r="AF135" s="84"/>
      <c r="AG135" s="113"/>
      <c r="AH135" s="109" t="str">
        <f t="shared" si="14"/>
        <v/>
      </c>
    </row>
    <row r="136" spans="1:34" ht="19.95" customHeight="1" thickTop="1" thickBot="1" x14ac:dyDescent="0.3">
      <c r="A136" s="89"/>
      <c r="B136" s="89"/>
      <c r="C136" s="90"/>
      <c r="D136" s="88"/>
      <c r="E136" s="90"/>
      <c r="F136" s="90"/>
      <c r="G136" s="133">
        <f>_xlfn.XLOOKUP(A136,PLEITOS!P:P,PLEITOS!E:E)</f>
        <v>0</v>
      </c>
      <c r="H136" s="88"/>
      <c r="I136" s="84"/>
      <c r="J136" s="84"/>
      <c r="K136" s="104"/>
      <c r="L136" s="92">
        <v>0</v>
      </c>
      <c r="M136" s="109"/>
      <c r="N136" s="112"/>
      <c r="O136" s="129" t="s">
        <v>115</v>
      </c>
      <c r="P136" s="114">
        <v>1</v>
      </c>
      <c r="Q136" s="114">
        <f t="shared" si="10"/>
        <v>2</v>
      </c>
      <c r="R136" s="114">
        <f t="shared" si="11"/>
        <v>0</v>
      </c>
      <c r="S136" s="115">
        <f t="shared" si="12"/>
        <v>0</v>
      </c>
      <c r="T136" s="113">
        <f t="shared" si="13"/>
        <v>60</v>
      </c>
      <c r="U136" s="119"/>
      <c r="Y136" s="113"/>
      <c r="AA136" s="113"/>
      <c r="AB136" s="113"/>
      <c r="AC136" s="113"/>
      <c r="AD136" s="113"/>
      <c r="AE136" s="113"/>
      <c r="AF136" s="84"/>
      <c r="AG136" s="113"/>
      <c r="AH136" s="109" t="str">
        <f t="shared" si="14"/>
        <v/>
      </c>
    </row>
    <row r="137" spans="1:34" ht="19.95" customHeight="1" thickTop="1" thickBot="1" x14ac:dyDescent="0.3">
      <c r="A137" s="89"/>
      <c r="B137" s="89"/>
      <c r="C137" s="90"/>
      <c r="D137" s="88"/>
      <c r="E137" s="90"/>
      <c r="F137" s="90"/>
      <c r="G137" s="133">
        <f>_xlfn.XLOOKUP(A137,PLEITOS!P:P,PLEITOS!E:E)</f>
        <v>0</v>
      </c>
      <c r="H137" s="88"/>
      <c r="I137" s="84"/>
      <c r="J137" s="84"/>
      <c r="K137" s="104"/>
      <c r="L137" s="92">
        <v>0</v>
      </c>
      <c r="M137" s="109"/>
      <c r="N137" s="112"/>
      <c r="O137" s="129" t="s">
        <v>115</v>
      </c>
      <c r="P137" s="114">
        <v>1</v>
      </c>
      <c r="Q137" s="114">
        <f t="shared" si="10"/>
        <v>2</v>
      </c>
      <c r="R137" s="114">
        <f t="shared" si="11"/>
        <v>0</v>
      </c>
      <c r="S137" s="115">
        <f t="shared" si="12"/>
        <v>0</v>
      </c>
      <c r="T137" s="113">
        <f t="shared" si="13"/>
        <v>60</v>
      </c>
      <c r="U137" s="119"/>
      <c r="Y137" s="113"/>
      <c r="AA137" s="113"/>
      <c r="AB137" s="113"/>
      <c r="AC137" s="113"/>
      <c r="AD137" s="113"/>
      <c r="AE137" s="113"/>
      <c r="AF137" s="84"/>
      <c r="AG137" s="113"/>
      <c r="AH137" s="109" t="str">
        <f t="shared" si="14"/>
        <v/>
      </c>
    </row>
    <row r="138" spans="1:34" ht="19.95" customHeight="1" thickTop="1" thickBot="1" x14ac:dyDescent="0.3">
      <c r="A138" s="89"/>
      <c r="B138" s="89"/>
      <c r="C138" s="90"/>
      <c r="D138" s="88"/>
      <c r="E138" s="90"/>
      <c r="F138" s="90"/>
      <c r="G138" s="133">
        <f>_xlfn.XLOOKUP(A138,PLEITOS!P:P,PLEITOS!E:E)</f>
        <v>0</v>
      </c>
      <c r="H138" s="88"/>
      <c r="I138" s="84"/>
      <c r="J138" s="84"/>
      <c r="K138" s="104"/>
      <c r="L138" s="92">
        <v>0</v>
      </c>
      <c r="M138" s="109"/>
      <c r="N138" s="112"/>
      <c r="O138" s="129" t="s">
        <v>115</v>
      </c>
      <c r="P138" s="114">
        <v>1</v>
      </c>
      <c r="Q138" s="114">
        <f t="shared" si="10"/>
        <v>2</v>
      </c>
      <c r="R138" s="114">
        <f t="shared" si="11"/>
        <v>0</v>
      </c>
      <c r="S138" s="115">
        <f t="shared" si="12"/>
        <v>0</v>
      </c>
      <c r="T138" s="113">
        <f t="shared" si="13"/>
        <v>60</v>
      </c>
      <c r="U138" s="119"/>
      <c r="Y138" s="113"/>
      <c r="AA138" s="113"/>
      <c r="AB138" s="113"/>
      <c r="AC138" s="113"/>
      <c r="AD138" s="113"/>
      <c r="AE138" s="113"/>
      <c r="AF138" s="84"/>
      <c r="AG138" s="113"/>
      <c r="AH138" s="109" t="str">
        <f t="shared" si="14"/>
        <v/>
      </c>
    </row>
    <row r="139" spans="1:34" ht="19.95" customHeight="1" thickTop="1" thickBot="1" x14ac:dyDescent="0.3">
      <c r="A139" s="89"/>
      <c r="B139" s="89"/>
      <c r="C139" s="90"/>
      <c r="D139" s="88"/>
      <c r="E139" s="90"/>
      <c r="F139" s="90"/>
      <c r="G139" s="133">
        <f>_xlfn.XLOOKUP(A139,PLEITOS!P:P,PLEITOS!E:E)</f>
        <v>0</v>
      </c>
      <c r="H139" s="88"/>
      <c r="I139" s="84"/>
      <c r="J139" s="84"/>
      <c r="K139" s="104"/>
      <c r="L139" s="92">
        <v>0</v>
      </c>
      <c r="M139" s="109"/>
      <c r="N139" s="112"/>
      <c r="O139" s="129" t="s">
        <v>115</v>
      </c>
      <c r="P139" s="114">
        <v>1</v>
      </c>
      <c r="Q139" s="114">
        <f t="shared" si="10"/>
        <v>2</v>
      </c>
      <c r="R139" s="114">
        <f t="shared" si="11"/>
        <v>0</v>
      </c>
      <c r="S139" s="115">
        <f t="shared" si="12"/>
        <v>0</v>
      </c>
      <c r="T139" s="113">
        <f t="shared" si="13"/>
        <v>60</v>
      </c>
      <c r="U139" s="119"/>
      <c r="Y139" s="113"/>
      <c r="AA139" s="113"/>
      <c r="AB139" s="113"/>
      <c r="AC139" s="113"/>
      <c r="AD139" s="113"/>
      <c r="AE139" s="113"/>
      <c r="AF139" s="84"/>
      <c r="AG139" s="113"/>
      <c r="AH139" s="109" t="str">
        <f t="shared" si="14"/>
        <v/>
      </c>
    </row>
    <row r="140" spans="1:34" ht="19.95" customHeight="1" thickTop="1" thickBot="1" x14ac:dyDescent="0.3">
      <c r="A140" s="89"/>
      <c r="B140" s="89"/>
      <c r="C140" s="90"/>
      <c r="D140" s="88"/>
      <c r="E140" s="90"/>
      <c r="F140" s="90"/>
      <c r="G140" s="133">
        <f>_xlfn.XLOOKUP(A140,PLEITOS!P:P,PLEITOS!E:E)</f>
        <v>0</v>
      </c>
      <c r="H140" s="88"/>
      <c r="I140" s="84"/>
      <c r="J140" s="84"/>
      <c r="K140" s="104"/>
      <c r="L140" s="92">
        <v>0</v>
      </c>
      <c r="M140" s="109"/>
      <c r="N140" s="112"/>
      <c r="O140" s="129" t="s">
        <v>115</v>
      </c>
      <c r="P140" s="114">
        <v>1</v>
      </c>
      <c r="Q140" s="114">
        <f t="shared" si="10"/>
        <v>2</v>
      </c>
      <c r="R140" s="114">
        <f t="shared" si="11"/>
        <v>0</v>
      </c>
      <c r="S140" s="115">
        <f t="shared" si="12"/>
        <v>0</v>
      </c>
      <c r="T140" s="113">
        <f t="shared" si="13"/>
        <v>60</v>
      </c>
      <c r="U140" s="119"/>
      <c r="Y140" s="113"/>
      <c r="AA140" s="113"/>
      <c r="AB140" s="113"/>
      <c r="AC140" s="113"/>
      <c r="AD140" s="113"/>
      <c r="AE140" s="113"/>
      <c r="AF140" s="84"/>
      <c r="AG140" s="113"/>
      <c r="AH140" s="109" t="str">
        <f t="shared" si="14"/>
        <v/>
      </c>
    </row>
    <row r="141" spans="1:34" ht="19.95" customHeight="1" thickTop="1" thickBot="1" x14ac:dyDescent="0.3">
      <c r="A141" s="89"/>
      <c r="B141" s="89"/>
      <c r="C141" s="90"/>
      <c r="D141" s="88"/>
      <c r="E141" s="90"/>
      <c r="F141" s="90"/>
      <c r="G141" s="133">
        <f>_xlfn.XLOOKUP(A141,PLEITOS!P:P,PLEITOS!E:E)</f>
        <v>0</v>
      </c>
      <c r="H141" s="88"/>
      <c r="I141" s="84"/>
      <c r="J141" s="84"/>
      <c r="K141" s="104"/>
      <c r="L141" s="92">
        <v>0</v>
      </c>
      <c r="M141" s="109"/>
      <c r="N141" s="112"/>
      <c r="O141" s="129" t="s">
        <v>115</v>
      </c>
      <c r="P141" s="114">
        <v>1</v>
      </c>
      <c r="Q141" s="114">
        <f t="shared" si="10"/>
        <v>2</v>
      </c>
      <c r="R141" s="114">
        <f t="shared" si="11"/>
        <v>0</v>
      </c>
      <c r="S141" s="115">
        <f t="shared" si="12"/>
        <v>0</v>
      </c>
      <c r="T141" s="113">
        <f t="shared" si="13"/>
        <v>60</v>
      </c>
      <c r="U141" s="119"/>
      <c r="Y141" s="113"/>
      <c r="AA141" s="113"/>
      <c r="AB141" s="113"/>
      <c r="AC141" s="113"/>
      <c r="AD141" s="113"/>
      <c r="AE141" s="113"/>
      <c r="AF141" s="84"/>
      <c r="AG141" s="113"/>
      <c r="AH141" s="109" t="str">
        <f t="shared" si="14"/>
        <v/>
      </c>
    </row>
    <row r="142" spans="1:34" ht="19.95" customHeight="1" thickTop="1" thickBot="1" x14ac:dyDescent="0.3">
      <c r="A142" s="89"/>
      <c r="B142" s="89"/>
      <c r="C142" s="90"/>
      <c r="D142" s="88"/>
      <c r="E142" s="90"/>
      <c r="F142" s="90"/>
      <c r="G142" s="133">
        <f>_xlfn.XLOOKUP(A142,PLEITOS!P:P,PLEITOS!E:E)</f>
        <v>0</v>
      </c>
      <c r="H142" s="88"/>
      <c r="I142" s="84"/>
      <c r="J142" s="84"/>
      <c r="K142" s="104"/>
      <c r="L142" s="92">
        <v>0</v>
      </c>
      <c r="M142" s="109"/>
      <c r="N142" s="112"/>
      <c r="O142" s="129" t="s">
        <v>115</v>
      </c>
      <c r="P142" s="114">
        <v>1</v>
      </c>
      <c r="Q142" s="114">
        <f t="shared" si="10"/>
        <v>2</v>
      </c>
      <c r="R142" s="114">
        <f t="shared" si="11"/>
        <v>0</v>
      </c>
      <c r="S142" s="115">
        <f t="shared" si="12"/>
        <v>0</v>
      </c>
      <c r="T142" s="113">
        <f t="shared" si="13"/>
        <v>60</v>
      </c>
      <c r="U142" s="119"/>
      <c r="Y142" s="113"/>
      <c r="AA142" s="113"/>
      <c r="AB142" s="113"/>
      <c r="AC142" s="113"/>
      <c r="AD142" s="113"/>
      <c r="AE142" s="113"/>
      <c r="AF142" s="84"/>
      <c r="AG142" s="113"/>
      <c r="AH142" s="109" t="str">
        <f t="shared" si="14"/>
        <v/>
      </c>
    </row>
    <row r="143" spans="1:34" ht="19.95" customHeight="1" thickTop="1" thickBot="1" x14ac:dyDescent="0.3">
      <c r="A143" s="89"/>
      <c r="B143" s="89"/>
      <c r="C143" s="90"/>
      <c r="D143" s="88"/>
      <c r="E143" s="90"/>
      <c r="F143" s="90"/>
      <c r="G143" s="133">
        <f>_xlfn.XLOOKUP(A143,PLEITOS!P:P,PLEITOS!E:E)</f>
        <v>0</v>
      </c>
      <c r="H143" s="88"/>
      <c r="I143" s="84"/>
      <c r="J143" s="84"/>
      <c r="K143" s="104"/>
      <c r="L143" s="92">
        <v>0</v>
      </c>
      <c r="M143" s="109"/>
      <c r="N143" s="112"/>
      <c r="O143" s="129" t="s">
        <v>115</v>
      </c>
      <c r="P143" s="114">
        <v>1</v>
      </c>
      <c r="Q143" s="114">
        <f t="shared" si="10"/>
        <v>2</v>
      </c>
      <c r="R143" s="114">
        <f t="shared" si="11"/>
        <v>0</v>
      </c>
      <c r="S143" s="115">
        <f t="shared" si="12"/>
        <v>0</v>
      </c>
      <c r="T143" s="113">
        <f t="shared" si="13"/>
        <v>60</v>
      </c>
      <c r="U143" s="119"/>
      <c r="Y143" s="113"/>
      <c r="AA143" s="113"/>
      <c r="AB143" s="113"/>
      <c r="AC143" s="113"/>
      <c r="AD143" s="113"/>
      <c r="AE143" s="113"/>
      <c r="AF143" s="84"/>
      <c r="AG143" s="113"/>
      <c r="AH143" s="109" t="str">
        <f t="shared" si="14"/>
        <v/>
      </c>
    </row>
    <row r="144" spans="1:34" ht="19.95" customHeight="1" thickTop="1" thickBot="1" x14ac:dyDescent="0.3">
      <c r="A144" s="89"/>
      <c r="B144" s="89"/>
      <c r="C144" s="90"/>
      <c r="D144" s="88"/>
      <c r="E144" s="90"/>
      <c r="F144" s="90"/>
      <c r="G144" s="133">
        <f>_xlfn.XLOOKUP(A144,PLEITOS!P:P,PLEITOS!E:E)</f>
        <v>0</v>
      </c>
      <c r="H144" s="88"/>
      <c r="I144" s="84"/>
      <c r="J144" s="84"/>
      <c r="K144" s="104"/>
      <c r="L144" s="92">
        <v>0</v>
      </c>
      <c r="M144" s="109"/>
      <c r="N144" s="112"/>
      <c r="O144" s="129" t="s">
        <v>115</v>
      </c>
      <c r="P144" s="114">
        <v>1</v>
      </c>
      <c r="Q144" s="114">
        <f t="shared" si="10"/>
        <v>2</v>
      </c>
      <c r="R144" s="114">
        <f t="shared" si="11"/>
        <v>0</v>
      </c>
      <c r="S144" s="115">
        <f t="shared" si="12"/>
        <v>0</v>
      </c>
      <c r="T144" s="113">
        <f t="shared" si="13"/>
        <v>60</v>
      </c>
      <c r="U144" s="119"/>
      <c r="Y144" s="113"/>
      <c r="AA144" s="113"/>
      <c r="AB144" s="113"/>
      <c r="AC144" s="113"/>
      <c r="AD144" s="113"/>
      <c r="AE144" s="113"/>
      <c r="AF144" s="84"/>
      <c r="AG144" s="113"/>
      <c r="AH144" s="109" t="str">
        <f t="shared" si="14"/>
        <v/>
      </c>
    </row>
    <row r="145" spans="1:34" ht="19.95" customHeight="1" thickTop="1" thickBot="1" x14ac:dyDescent="0.3">
      <c r="A145" s="89"/>
      <c r="B145" s="89"/>
      <c r="C145" s="90"/>
      <c r="D145" s="88"/>
      <c r="E145" s="90"/>
      <c r="F145" s="90"/>
      <c r="G145" s="133">
        <f>_xlfn.XLOOKUP(A145,PLEITOS!P:P,PLEITOS!E:E)</f>
        <v>0</v>
      </c>
      <c r="H145" s="88"/>
      <c r="I145" s="84"/>
      <c r="J145" s="84"/>
      <c r="K145" s="104"/>
      <c r="L145" s="92">
        <v>0</v>
      </c>
      <c r="M145" s="109"/>
      <c r="N145" s="112"/>
      <c r="O145" s="129" t="s">
        <v>115</v>
      </c>
      <c r="P145" s="114">
        <v>1</v>
      </c>
      <c r="Q145" s="114">
        <f t="shared" si="10"/>
        <v>2</v>
      </c>
      <c r="R145" s="114">
        <f t="shared" si="11"/>
        <v>0</v>
      </c>
      <c r="S145" s="115">
        <f t="shared" si="12"/>
        <v>0</v>
      </c>
      <c r="T145" s="113">
        <f t="shared" si="13"/>
        <v>60</v>
      </c>
      <c r="U145" s="119"/>
      <c r="Y145" s="113"/>
      <c r="AA145" s="113"/>
      <c r="AB145" s="113"/>
      <c r="AC145" s="113"/>
      <c r="AD145" s="113"/>
      <c r="AE145" s="113"/>
      <c r="AF145" s="84"/>
      <c r="AG145" s="113"/>
      <c r="AH145" s="109" t="str">
        <f t="shared" si="14"/>
        <v/>
      </c>
    </row>
    <row r="146" spans="1:34" ht="19.95" customHeight="1" thickTop="1" thickBot="1" x14ac:dyDescent="0.3">
      <c r="A146" s="89"/>
      <c r="B146" s="89"/>
      <c r="C146" s="90"/>
      <c r="D146" s="88"/>
      <c r="E146" s="90"/>
      <c r="F146" s="90"/>
      <c r="G146" s="133">
        <f>_xlfn.XLOOKUP(A146,PLEITOS!P:P,PLEITOS!E:E)</f>
        <v>0</v>
      </c>
      <c r="H146" s="88"/>
      <c r="I146" s="84"/>
      <c r="J146" s="84"/>
      <c r="K146" s="104"/>
      <c r="L146" s="92">
        <v>0</v>
      </c>
      <c r="M146" s="109"/>
      <c r="N146" s="112"/>
      <c r="O146" s="129" t="s">
        <v>115</v>
      </c>
      <c r="P146" s="114">
        <v>1</v>
      </c>
      <c r="Q146" s="114">
        <f t="shared" si="10"/>
        <v>2</v>
      </c>
      <c r="R146" s="114">
        <f t="shared" si="11"/>
        <v>0</v>
      </c>
      <c r="S146" s="115">
        <f t="shared" si="12"/>
        <v>0</v>
      </c>
      <c r="T146" s="113">
        <f t="shared" si="13"/>
        <v>60</v>
      </c>
      <c r="U146" s="119"/>
      <c r="Y146" s="113"/>
      <c r="AA146" s="113"/>
      <c r="AB146" s="113"/>
      <c r="AC146" s="113"/>
      <c r="AD146" s="113"/>
      <c r="AE146" s="113"/>
      <c r="AF146" s="84"/>
      <c r="AG146" s="113"/>
      <c r="AH146" s="109" t="str">
        <f t="shared" si="14"/>
        <v/>
      </c>
    </row>
    <row r="147" spans="1:34" ht="19.95" customHeight="1" thickTop="1" thickBot="1" x14ac:dyDescent="0.3">
      <c r="A147" s="89"/>
      <c r="B147" s="89"/>
      <c r="C147" s="90"/>
      <c r="D147" s="88"/>
      <c r="E147" s="90"/>
      <c r="F147" s="90"/>
      <c r="G147" s="133">
        <f>_xlfn.XLOOKUP(A147,PLEITOS!P:P,PLEITOS!E:E)</f>
        <v>0</v>
      </c>
      <c r="H147" s="88"/>
      <c r="I147" s="84"/>
      <c r="J147" s="84"/>
      <c r="K147" s="104"/>
      <c r="L147" s="92">
        <v>0</v>
      </c>
      <c r="M147" s="109"/>
      <c r="N147" s="112"/>
      <c r="O147" s="129" t="s">
        <v>115</v>
      </c>
      <c r="P147" s="114">
        <v>1</v>
      </c>
      <c r="Q147" s="114">
        <f t="shared" si="10"/>
        <v>2</v>
      </c>
      <c r="R147" s="114">
        <f t="shared" si="11"/>
        <v>0</v>
      </c>
      <c r="S147" s="115">
        <f t="shared" si="12"/>
        <v>0</v>
      </c>
      <c r="T147" s="113">
        <f t="shared" si="13"/>
        <v>60</v>
      </c>
      <c r="U147" s="119"/>
      <c r="Y147" s="113"/>
      <c r="AA147" s="113"/>
      <c r="AB147" s="113"/>
      <c r="AC147" s="113"/>
      <c r="AD147" s="113"/>
      <c r="AE147" s="113"/>
      <c r="AF147" s="84"/>
      <c r="AG147" s="113"/>
      <c r="AH147" s="109" t="str">
        <f t="shared" si="14"/>
        <v/>
      </c>
    </row>
    <row r="148" spans="1:34" ht="19.95" customHeight="1" thickTop="1" thickBot="1" x14ac:dyDescent="0.3">
      <c r="A148" s="89"/>
      <c r="B148" s="89"/>
      <c r="C148" s="90"/>
      <c r="D148" s="88"/>
      <c r="E148" s="90"/>
      <c r="F148" s="90"/>
      <c r="G148" s="133">
        <f>_xlfn.XLOOKUP(A148,PLEITOS!P:P,PLEITOS!E:E)</f>
        <v>0</v>
      </c>
      <c r="H148" s="88"/>
      <c r="I148" s="84"/>
      <c r="J148" s="84"/>
      <c r="K148" s="104"/>
      <c r="L148" s="92">
        <v>0</v>
      </c>
      <c r="M148" s="109"/>
      <c r="N148" s="112"/>
      <c r="O148" s="129" t="s">
        <v>115</v>
      </c>
      <c r="P148" s="114">
        <v>1</v>
      </c>
      <c r="Q148" s="114">
        <f t="shared" si="10"/>
        <v>2</v>
      </c>
      <c r="R148" s="114">
        <f t="shared" si="11"/>
        <v>0</v>
      </c>
      <c r="S148" s="115">
        <f t="shared" si="12"/>
        <v>0</v>
      </c>
      <c r="T148" s="113">
        <f t="shared" si="13"/>
        <v>60</v>
      </c>
      <c r="U148" s="119"/>
      <c r="Y148" s="113"/>
      <c r="AA148" s="113"/>
      <c r="AB148" s="113"/>
      <c r="AC148" s="113"/>
      <c r="AD148" s="113"/>
      <c r="AE148" s="113"/>
      <c r="AF148" s="84"/>
      <c r="AG148" s="113"/>
      <c r="AH148" s="109" t="str">
        <f t="shared" si="14"/>
        <v/>
      </c>
    </row>
    <row r="149" spans="1:34" ht="19.95" customHeight="1" thickTop="1" thickBot="1" x14ac:dyDescent="0.3">
      <c r="A149" s="89"/>
      <c r="B149" s="89"/>
      <c r="C149" s="90"/>
      <c r="D149" s="88"/>
      <c r="E149" s="90"/>
      <c r="F149" s="90"/>
      <c r="G149" s="133">
        <f>_xlfn.XLOOKUP(A149,PLEITOS!P:P,PLEITOS!E:E)</f>
        <v>0</v>
      </c>
      <c r="H149" s="88"/>
      <c r="I149" s="84"/>
      <c r="J149" s="84"/>
      <c r="K149" s="104"/>
      <c r="L149" s="92">
        <v>0</v>
      </c>
      <c r="M149" s="109"/>
      <c r="N149" s="112"/>
      <c r="O149" s="129" t="s">
        <v>115</v>
      </c>
      <c r="P149" s="114">
        <v>1</v>
      </c>
      <c r="Q149" s="114">
        <f t="shared" si="10"/>
        <v>2</v>
      </c>
      <c r="R149" s="114">
        <f t="shared" si="11"/>
        <v>0</v>
      </c>
      <c r="S149" s="115">
        <f t="shared" si="12"/>
        <v>0</v>
      </c>
      <c r="T149" s="113">
        <f t="shared" si="13"/>
        <v>60</v>
      </c>
      <c r="U149" s="119"/>
      <c r="Y149" s="113"/>
      <c r="AA149" s="113"/>
      <c r="AB149" s="113"/>
      <c r="AC149" s="113"/>
      <c r="AD149" s="113"/>
      <c r="AE149" s="113"/>
      <c r="AF149" s="84"/>
      <c r="AG149" s="113"/>
      <c r="AH149" s="109" t="str">
        <f t="shared" si="14"/>
        <v/>
      </c>
    </row>
    <row r="150" spans="1:34" ht="19.95" customHeight="1" thickTop="1" thickBot="1" x14ac:dyDescent="0.3">
      <c r="A150" s="89"/>
      <c r="B150" s="89"/>
      <c r="C150" s="90"/>
      <c r="D150" s="88"/>
      <c r="E150" s="90"/>
      <c r="F150" s="90"/>
      <c r="G150" s="133">
        <f>_xlfn.XLOOKUP(A150,PLEITOS!P:P,PLEITOS!E:E)</f>
        <v>0</v>
      </c>
      <c r="H150" s="88"/>
      <c r="I150" s="84"/>
      <c r="J150" s="84"/>
      <c r="K150" s="104"/>
      <c r="L150" s="92">
        <v>0</v>
      </c>
      <c r="M150" s="109"/>
      <c r="N150" s="112"/>
      <c r="O150" s="129" t="s">
        <v>115</v>
      </c>
      <c r="P150" s="114">
        <v>1</v>
      </c>
      <c r="Q150" s="114">
        <f t="shared" si="10"/>
        <v>2</v>
      </c>
      <c r="R150" s="114">
        <f t="shared" si="11"/>
        <v>0</v>
      </c>
      <c r="S150" s="115">
        <f t="shared" si="12"/>
        <v>0</v>
      </c>
      <c r="T150" s="113">
        <f t="shared" si="13"/>
        <v>60</v>
      </c>
      <c r="U150" s="119"/>
      <c r="Y150" s="113"/>
      <c r="AA150" s="113"/>
      <c r="AB150" s="113"/>
      <c r="AC150" s="113"/>
      <c r="AD150" s="113"/>
      <c r="AE150" s="113"/>
      <c r="AF150" s="84"/>
      <c r="AG150" s="113"/>
      <c r="AH150" s="109" t="str">
        <f t="shared" si="14"/>
        <v/>
      </c>
    </row>
    <row r="151" spans="1:34" ht="19.95" customHeight="1" thickTop="1" thickBot="1" x14ac:dyDescent="0.3">
      <c r="A151" s="89"/>
      <c r="B151" s="89"/>
      <c r="C151" s="90"/>
      <c r="D151" s="88"/>
      <c r="E151" s="90"/>
      <c r="F151" s="90"/>
      <c r="G151" s="133">
        <f>_xlfn.XLOOKUP(A151,PLEITOS!P:P,PLEITOS!E:E)</f>
        <v>0</v>
      </c>
      <c r="H151" s="88"/>
      <c r="I151" s="84"/>
      <c r="J151" s="84"/>
      <c r="K151" s="104"/>
      <c r="L151" s="92">
        <v>0</v>
      </c>
      <c r="M151" s="109"/>
      <c r="N151" s="112"/>
      <c r="O151" s="129" t="s">
        <v>115</v>
      </c>
      <c r="P151" s="114">
        <v>1</v>
      </c>
      <c r="Q151" s="114">
        <f t="shared" si="10"/>
        <v>2</v>
      </c>
      <c r="R151" s="114">
        <f t="shared" si="11"/>
        <v>0</v>
      </c>
      <c r="S151" s="115">
        <f t="shared" si="12"/>
        <v>0</v>
      </c>
      <c r="T151" s="113">
        <f t="shared" si="13"/>
        <v>60</v>
      </c>
      <c r="U151" s="119"/>
      <c r="Y151" s="113"/>
      <c r="AA151" s="113"/>
      <c r="AB151" s="113"/>
      <c r="AC151" s="113"/>
      <c r="AD151" s="113"/>
      <c r="AE151" s="113"/>
      <c r="AF151" s="84"/>
      <c r="AG151" s="113"/>
      <c r="AH151" s="109" t="str">
        <f t="shared" si="14"/>
        <v/>
      </c>
    </row>
    <row r="152" spans="1:34" ht="19.95" customHeight="1" thickTop="1" thickBot="1" x14ac:dyDescent="0.3">
      <c r="A152" s="89"/>
      <c r="B152" s="89"/>
      <c r="C152" s="90"/>
      <c r="D152" s="88"/>
      <c r="E152" s="90"/>
      <c r="F152" s="90"/>
      <c r="G152" s="133">
        <f>_xlfn.XLOOKUP(A152,PLEITOS!P:P,PLEITOS!E:E)</f>
        <v>0</v>
      </c>
      <c r="H152" s="88"/>
      <c r="I152" s="84"/>
      <c r="J152" s="84"/>
      <c r="K152" s="104"/>
      <c r="L152" s="92">
        <v>0</v>
      </c>
      <c r="M152" s="109"/>
      <c r="N152" s="112"/>
      <c r="O152" s="129" t="s">
        <v>115</v>
      </c>
      <c r="P152" s="114">
        <v>1</v>
      </c>
      <c r="Q152" s="114">
        <f t="shared" si="10"/>
        <v>2</v>
      </c>
      <c r="R152" s="114">
        <f t="shared" si="11"/>
        <v>0</v>
      </c>
      <c r="S152" s="115">
        <f t="shared" si="12"/>
        <v>0</v>
      </c>
      <c r="T152" s="113">
        <f t="shared" si="13"/>
        <v>60</v>
      </c>
      <c r="U152" s="119"/>
      <c r="Y152" s="113"/>
      <c r="AA152" s="113"/>
      <c r="AB152" s="113"/>
      <c r="AC152" s="113"/>
      <c r="AD152" s="113"/>
      <c r="AE152" s="113"/>
      <c r="AF152" s="84"/>
      <c r="AG152" s="113"/>
      <c r="AH152" s="109" t="str">
        <f t="shared" si="14"/>
        <v/>
      </c>
    </row>
    <row r="153" spans="1:34" ht="19.95" customHeight="1" thickTop="1" thickBot="1" x14ac:dyDescent="0.3">
      <c r="A153" s="89"/>
      <c r="B153" s="89"/>
      <c r="C153" s="90"/>
      <c r="D153" s="88"/>
      <c r="E153" s="90"/>
      <c r="F153" s="90"/>
      <c r="G153" s="133">
        <f>_xlfn.XLOOKUP(A153,PLEITOS!P:P,PLEITOS!E:E)</f>
        <v>0</v>
      </c>
      <c r="H153" s="88"/>
      <c r="I153" s="84"/>
      <c r="J153" s="84"/>
      <c r="K153" s="104"/>
      <c r="L153" s="92">
        <v>0</v>
      </c>
      <c r="M153" s="109"/>
      <c r="N153" s="112"/>
      <c r="O153" s="129" t="s">
        <v>115</v>
      </c>
      <c r="P153" s="114">
        <v>1</v>
      </c>
      <c r="Q153" s="114">
        <f t="shared" si="10"/>
        <v>2</v>
      </c>
      <c r="R153" s="114">
        <f t="shared" si="11"/>
        <v>0</v>
      </c>
      <c r="S153" s="115">
        <f t="shared" si="12"/>
        <v>0</v>
      </c>
      <c r="T153" s="113">
        <f t="shared" si="13"/>
        <v>60</v>
      </c>
      <c r="U153" s="119"/>
      <c r="Y153" s="113"/>
      <c r="AA153" s="113"/>
      <c r="AB153" s="113"/>
      <c r="AC153" s="113"/>
      <c r="AD153" s="113"/>
      <c r="AE153" s="113"/>
      <c r="AF153" s="84"/>
      <c r="AG153" s="113"/>
      <c r="AH153" s="109" t="str">
        <f t="shared" si="14"/>
        <v/>
      </c>
    </row>
    <row r="154" spans="1:34" ht="19.95" customHeight="1" thickTop="1" thickBot="1" x14ac:dyDescent="0.3">
      <c r="A154" s="89"/>
      <c r="B154" s="89"/>
      <c r="C154" s="90"/>
      <c r="D154" s="88"/>
      <c r="E154" s="90"/>
      <c r="F154" s="90"/>
      <c r="G154" s="133">
        <f>_xlfn.XLOOKUP(A154,PLEITOS!P:P,PLEITOS!E:E)</f>
        <v>0</v>
      </c>
      <c r="H154" s="88"/>
      <c r="I154" s="84"/>
      <c r="J154" s="84"/>
      <c r="K154" s="104"/>
      <c r="L154" s="92">
        <v>0</v>
      </c>
      <c r="M154" s="109"/>
      <c r="N154" s="112"/>
      <c r="O154" s="129" t="s">
        <v>115</v>
      </c>
      <c r="P154" s="114">
        <v>1</v>
      </c>
      <c r="Q154" s="114">
        <f t="shared" si="10"/>
        <v>2</v>
      </c>
      <c r="R154" s="114">
        <f t="shared" si="11"/>
        <v>0</v>
      </c>
      <c r="S154" s="115">
        <f t="shared" si="12"/>
        <v>0</v>
      </c>
      <c r="T154" s="113">
        <f t="shared" si="13"/>
        <v>60</v>
      </c>
      <c r="U154" s="119"/>
      <c r="Y154" s="113"/>
      <c r="AA154" s="113"/>
      <c r="AB154" s="113"/>
      <c r="AC154" s="113"/>
      <c r="AD154" s="113"/>
      <c r="AE154" s="113"/>
      <c r="AF154" s="84"/>
      <c r="AG154" s="113"/>
      <c r="AH154" s="109" t="str">
        <f t="shared" si="14"/>
        <v/>
      </c>
    </row>
    <row r="155" spans="1:34" ht="19.95" customHeight="1" thickTop="1" thickBot="1" x14ac:dyDescent="0.3">
      <c r="A155" s="89"/>
      <c r="B155" s="89"/>
      <c r="C155" s="90"/>
      <c r="D155" s="88"/>
      <c r="E155" s="90"/>
      <c r="F155" s="90"/>
      <c r="G155" s="133">
        <f>_xlfn.XLOOKUP(A155,PLEITOS!P:P,PLEITOS!E:E)</f>
        <v>0</v>
      </c>
      <c r="H155" s="88"/>
      <c r="I155" s="84"/>
      <c r="J155" s="84"/>
      <c r="K155" s="104"/>
      <c r="L155" s="92">
        <v>0</v>
      </c>
      <c r="M155" s="109"/>
      <c r="N155" s="112"/>
      <c r="O155" s="129" t="s">
        <v>115</v>
      </c>
      <c r="P155" s="114">
        <v>1</v>
      </c>
      <c r="Q155" s="114">
        <f t="shared" si="10"/>
        <v>2</v>
      </c>
      <c r="R155" s="114">
        <f t="shared" si="11"/>
        <v>0</v>
      </c>
      <c r="S155" s="115">
        <f t="shared" si="12"/>
        <v>0</v>
      </c>
      <c r="T155" s="113">
        <f t="shared" si="13"/>
        <v>60</v>
      </c>
      <c r="U155" s="119"/>
      <c r="Y155" s="113"/>
      <c r="AA155" s="113"/>
      <c r="AB155" s="113"/>
      <c r="AC155" s="113"/>
      <c r="AD155" s="113"/>
      <c r="AE155" s="113"/>
      <c r="AF155" s="84"/>
      <c r="AG155" s="113"/>
      <c r="AH155" s="109" t="str">
        <f t="shared" si="14"/>
        <v/>
      </c>
    </row>
    <row r="156" spans="1:34" ht="19.95" customHeight="1" thickTop="1" thickBot="1" x14ac:dyDescent="0.3">
      <c r="A156" s="89"/>
      <c r="B156" s="89"/>
      <c r="C156" s="90"/>
      <c r="D156" s="88"/>
      <c r="E156" s="90"/>
      <c r="F156" s="90"/>
      <c r="G156" s="133">
        <f>_xlfn.XLOOKUP(A156,PLEITOS!P:P,PLEITOS!E:E)</f>
        <v>0</v>
      </c>
      <c r="H156" s="88"/>
      <c r="I156" s="84"/>
      <c r="J156" s="84"/>
      <c r="K156" s="104"/>
      <c r="L156" s="92">
        <v>0</v>
      </c>
      <c r="M156" s="109"/>
      <c r="N156" s="112"/>
      <c r="O156" s="129" t="s">
        <v>115</v>
      </c>
      <c r="P156" s="114">
        <v>1</v>
      </c>
      <c r="Q156" s="114">
        <f t="shared" si="10"/>
        <v>2</v>
      </c>
      <c r="R156" s="114">
        <f t="shared" si="11"/>
        <v>0</v>
      </c>
      <c r="S156" s="115">
        <f t="shared" si="12"/>
        <v>0</v>
      </c>
      <c r="T156" s="113">
        <f t="shared" si="13"/>
        <v>60</v>
      </c>
      <c r="U156" s="119"/>
      <c r="Y156" s="113"/>
      <c r="AA156" s="113"/>
      <c r="AB156" s="113"/>
      <c r="AC156" s="113"/>
      <c r="AD156" s="113"/>
      <c r="AE156" s="113"/>
      <c r="AF156" s="84"/>
      <c r="AG156" s="113"/>
      <c r="AH156" s="109" t="str">
        <f t="shared" si="14"/>
        <v/>
      </c>
    </row>
    <row r="157" spans="1:34" ht="19.95" customHeight="1" thickTop="1" thickBot="1" x14ac:dyDescent="0.3">
      <c r="A157" s="89"/>
      <c r="B157" s="89"/>
      <c r="C157" s="90"/>
      <c r="D157" s="88"/>
      <c r="E157" s="90"/>
      <c r="F157" s="90"/>
      <c r="G157" s="133">
        <f>_xlfn.XLOOKUP(A157,PLEITOS!P:P,PLEITOS!E:E)</f>
        <v>0</v>
      </c>
      <c r="H157" s="88"/>
      <c r="I157" s="84"/>
      <c r="J157" s="84"/>
      <c r="K157" s="104"/>
      <c r="L157" s="92">
        <v>0</v>
      </c>
      <c r="M157" s="109"/>
      <c r="N157" s="112"/>
      <c r="O157" s="129" t="s">
        <v>115</v>
      </c>
      <c r="P157" s="114">
        <v>1</v>
      </c>
      <c r="Q157" s="114">
        <f t="shared" si="10"/>
        <v>2</v>
      </c>
      <c r="R157" s="114">
        <f t="shared" si="11"/>
        <v>0</v>
      </c>
      <c r="S157" s="115">
        <f t="shared" si="12"/>
        <v>0</v>
      </c>
      <c r="T157" s="113">
        <f t="shared" si="13"/>
        <v>60</v>
      </c>
      <c r="U157" s="119"/>
      <c r="Y157" s="113"/>
      <c r="AA157" s="113"/>
      <c r="AB157" s="113"/>
      <c r="AC157" s="113"/>
      <c r="AD157" s="113"/>
      <c r="AE157" s="113"/>
      <c r="AF157" s="84"/>
      <c r="AG157" s="113"/>
      <c r="AH157" s="109" t="str">
        <f t="shared" si="14"/>
        <v/>
      </c>
    </row>
    <row r="158" spans="1:34" ht="19.95" customHeight="1" thickTop="1" thickBot="1" x14ac:dyDescent="0.3">
      <c r="A158" s="89"/>
      <c r="B158" s="89"/>
      <c r="C158" s="90"/>
      <c r="D158" s="88"/>
      <c r="E158" s="90"/>
      <c r="F158" s="90"/>
      <c r="G158" s="133">
        <f>_xlfn.XLOOKUP(A158,PLEITOS!P:P,PLEITOS!E:E)</f>
        <v>0</v>
      </c>
      <c r="H158" s="88"/>
      <c r="I158" s="84"/>
      <c r="J158" s="84"/>
      <c r="K158" s="104"/>
      <c r="L158" s="92">
        <v>0</v>
      </c>
      <c r="M158" s="109"/>
      <c r="N158" s="112"/>
      <c r="O158" s="129" t="s">
        <v>115</v>
      </c>
      <c r="P158" s="114">
        <v>1</v>
      </c>
      <c r="Q158" s="114">
        <f t="shared" si="10"/>
        <v>2</v>
      </c>
      <c r="R158" s="114">
        <f t="shared" si="11"/>
        <v>0</v>
      </c>
      <c r="S158" s="115">
        <f t="shared" si="12"/>
        <v>0</v>
      </c>
      <c r="T158" s="113">
        <f t="shared" si="13"/>
        <v>60</v>
      </c>
      <c r="U158" s="119"/>
      <c r="Y158" s="113"/>
      <c r="AA158" s="113"/>
      <c r="AB158" s="113"/>
      <c r="AC158" s="113"/>
      <c r="AD158" s="113"/>
      <c r="AE158" s="113"/>
      <c r="AF158" s="84"/>
      <c r="AG158" s="113"/>
      <c r="AH158" s="109" t="str">
        <f t="shared" si="14"/>
        <v/>
      </c>
    </row>
    <row r="159" spans="1:34" ht="19.95" customHeight="1" thickTop="1" thickBot="1" x14ac:dyDescent="0.3">
      <c r="A159" s="89"/>
      <c r="B159" s="89"/>
      <c r="C159" s="90"/>
      <c r="D159" s="88"/>
      <c r="E159" s="90"/>
      <c r="F159" s="90"/>
      <c r="G159" s="133">
        <f>_xlfn.XLOOKUP(A159,PLEITOS!P:P,PLEITOS!E:E)</f>
        <v>0</v>
      </c>
      <c r="H159" s="88"/>
      <c r="I159" s="84"/>
      <c r="J159" s="84"/>
      <c r="K159" s="104"/>
      <c r="L159" s="92">
        <v>0</v>
      </c>
      <c r="M159" s="109"/>
      <c r="N159" s="112"/>
      <c r="O159" s="129" t="s">
        <v>115</v>
      </c>
      <c r="P159" s="114">
        <v>1</v>
      </c>
      <c r="Q159" s="114">
        <f t="shared" si="10"/>
        <v>2</v>
      </c>
      <c r="R159" s="114">
        <f t="shared" si="11"/>
        <v>0</v>
      </c>
      <c r="S159" s="115">
        <f t="shared" si="12"/>
        <v>0</v>
      </c>
      <c r="T159" s="113">
        <f t="shared" si="13"/>
        <v>60</v>
      </c>
      <c r="U159" s="119"/>
      <c r="Y159" s="113"/>
      <c r="AA159" s="113"/>
      <c r="AB159" s="113"/>
      <c r="AC159" s="113"/>
      <c r="AD159" s="113"/>
      <c r="AE159" s="113"/>
      <c r="AF159" s="84"/>
      <c r="AG159" s="113"/>
      <c r="AH159" s="109" t="str">
        <f t="shared" si="14"/>
        <v/>
      </c>
    </row>
    <row r="160" spans="1:34" ht="19.95" customHeight="1" thickTop="1" thickBot="1" x14ac:dyDescent="0.3">
      <c r="A160" s="89"/>
      <c r="B160" s="89"/>
      <c r="C160" s="90"/>
      <c r="D160" s="88"/>
      <c r="E160" s="90"/>
      <c r="F160" s="90"/>
      <c r="G160" s="133">
        <f>_xlfn.XLOOKUP(A160,PLEITOS!P:P,PLEITOS!E:E)</f>
        <v>0</v>
      </c>
      <c r="H160" s="88"/>
      <c r="I160" s="84"/>
      <c r="J160" s="84"/>
      <c r="K160" s="104"/>
      <c r="L160" s="92">
        <v>0</v>
      </c>
      <c r="M160" s="109"/>
      <c r="N160" s="112"/>
      <c r="O160" s="129" t="s">
        <v>115</v>
      </c>
      <c r="P160" s="114">
        <v>1</v>
      </c>
      <c r="Q160" s="114">
        <f t="shared" si="10"/>
        <v>2</v>
      </c>
      <c r="R160" s="114">
        <f t="shared" si="11"/>
        <v>0</v>
      </c>
      <c r="S160" s="115">
        <f t="shared" si="12"/>
        <v>0</v>
      </c>
      <c r="T160" s="113">
        <f t="shared" si="13"/>
        <v>60</v>
      </c>
      <c r="U160" s="119"/>
      <c r="Y160" s="113"/>
      <c r="AA160" s="113"/>
      <c r="AB160" s="113"/>
      <c r="AC160" s="113"/>
      <c r="AD160" s="113"/>
      <c r="AE160" s="113"/>
      <c r="AF160" s="84"/>
      <c r="AG160" s="113"/>
      <c r="AH160" s="109" t="str">
        <f t="shared" si="14"/>
        <v/>
      </c>
    </row>
    <row r="161" spans="1:34" ht="19.95" customHeight="1" thickTop="1" thickBot="1" x14ac:dyDescent="0.3">
      <c r="A161" s="89"/>
      <c r="B161" s="89"/>
      <c r="C161" s="90"/>
      <c r="D161" s="88"/>
      <c r="E161" s="90"/>
      <c r="F161" s="90"/>
      <c r="G161" s="133">
        <f>_xlfn.XLOOKUP(A161,PLEITOS!P:P,PLEITOS!E:E)</f>
        <v>0</v>
      </c>
      <c r="H161" s="88"/>
      <c r="I161" s="84"/>
      <c r="J161" s="84"/>
      <c r="K161" s="104"/>
      <c r="L161" s="92">
        <v>0</v>
      </c>
      <c r="M161" s="109"/>
      <c r="N161" s="112"/>
      <c r="O161" s="129" t="s">
        <v>115</v>
      </c>
      <c r="P161" s="114">
        <v>1</v>
      </c>
      <c r="Q161" s="114">
        <f t="shared" si="10"/>
        <v>2</v>
      </c>
      <c r="R161" s="114">
        <f t="shared" si="11"/>
        <v>0</v>
      </c>
      <c r="S161" s="115">
        <f t="shared" si="12"/>
        <v>0</v>
      </c>
      <c r="T161" s="113">
        <f t="shared" si="13"/>
        <v>60</v>
      </c>
      <c r="U161" s="119"/>
      <c r="Y161" s="113"/>
      <c r="AA161" s="113"/>
      <c r="AB161" s="113"/>
      <c r="AC161" s="113"/>
      <c r="AD161" s="113"/>
      <c r="AE161" s="113"/>
      <c r="AF161" s="84"/>
      <c r="AG161" s="113"/>
      <c r="AH161" s="109" t="str">
        <f t="shared" si="14"/>
        <v/>
      </c>
    </row>
    <row r="162" spans="1:34" ht="19.95" customHeight="1" thickTop="1" thickBot="1" x14ac:dyDescent="0.3">
      <c r="A162" s="89"/>
      <c r="B162" s="89"/>
      <c r="C162" s="90"/>
      <c r="D162" s="88"/>
      <c r="E162" s="90"/>
      <c r="F162" s="90"/>
      <c r="G162" s="133">
        <f>_xlfn.XLOOKUP(A162,PLEITOS!P:P,PLEITOS!E:E)</f>
        <v>0</v>
      </c>
      <c r="H162" s="88"/>
      <c r="I162" s="84"/>
      <c r="J162" s="84"/>
      <c r="K162" s="104"/>
      <c r="L162" s="92">
        <v>0</v>
      </c>
      <c r="M162" s="109"/>
      <c r="N162" s="112"/>
      <c r="O162" s="129" t="s">
        <v>115</v>
      </c>
      <c r="P162" s="114">
        <v>1</v>
      </c>
      <c r="Q162" s="114">
        <f t="shared" si="10"/>
        <v>2</v>
      </c>
      <c r="R162" s="114">
        <f t="shared" si="11"/>
        <v>0</v>
      </c>
      <c r="S162" s="115">
        <f t="shared" si="12"/>
        <v>0</v>
      </c>
      <c r="T162" s="113">
        <f t="shared" si="13"/>
        <v>60</v>
      </c>
      <c r="U162" s="119"/>
      <c r="Y162" s="113"/>
      <c r="AA162" s="113"/>
      <c r="AB162" s="113"/>
      <c r="AC162" s="113"/>
      <c r="AD162" s="113"/>
      <c r="AE162" s="113"/>
      <c r="AF162" s="84"/>
      <c r="AG162" s="113"/>
      <c r="AH162" s="109" t="str">
        <f t="shared" si="14"/>
        <v/>
      </c>
    </row>
    <row r="163" spans="1:34" ht="19.95" customHeight="1" thickTop="1" thickBot="1" x14ac:dyDescent="0.3">
      <c r="A163" s="89"/>
      <c r="B163" s="89"/>
      <c r="C163" s="90"/>
      <c r="D163" s="88"/>
      <c r="E163" s="90"/>
      <c r="F163" s="90"/>
      <c r="G163" s="133">
        <f>_xlfn.XLOOKUP(A163,PLEITOS!P:P,PLEITOS!E:E)</f>
        <v>0</v>
      </c>
      <c r="H163" s="88"/>
      <c r="I163" s="84"/>
      <c r="J163" s="84"/>
      <c r="K163" s="104"/>
      <c r="L163" s="92">
        <v>0</v>
      </c>
      <c r="M163" s="109"/>
      <c r="N163" s="112"/>
      <c r="O163" s="129" t="s">
        <v>115</v>
      </c>
      <c r="P163" s="114">
        <v>1</v>
      </c>
      <c r="Q163" s="114">
        <f t="shared" si="10"/>
        <v>2</v>
      </c>
      <c r="R163" s="114">
        <f t="shared" si="11"/>
        <v>0</v>
      </c>
      <c r="S163" s="115">
        <f t="shared" si="12"/>
        <v>0</v>
      </c>
      <c r="T163" s="113">
        <f t="shared" si="13"/>
        <v>60</v>
      </c>
      <c r="U163" s="119"/>
      <c r="Y163" s="113"/>
      <c r="AA163" s="113"/>
      <c r="AB163" s="113"/>
      <c r="AC163" s="113"/>
      <c r="AD163" s="113"/>
      <c r="AE163" s="113"/>
      <c r="AF163" s="84"/>
      <c r="AG163" s="113"/>
      <c r="AH163" s="109" t="str">
        <f t="shared" si="14"/>
        <v/>
      </c>
    </row>
    <row r="164" spans="1:34" ht="19.95" customHeight="1" thickTop="1" thickBot="1" x14ac:dyDescent="0.3">
      <c r="A164" s="89"/>
      <c r="B164" s="89"/>
      <c r="C164" s="90"/>
      <c r="D164" s="88"/>
      <c r="E164" s="90"/>
      <c r="F164" s="90"/>
      <c r="G164" s="133">
        <f>_xlfn.XLOOKUP(A164,PLEITOS!P:P,PLEITOS!E:E)</f>
        <v>0</v>
      </c>
      <c r="H164" s="88"/>
      <c r="I164" s="84"/>
      <c r="J164" s="84"/>
      <c r="K164" s="104"/>
      <c r="L164" s="92">
        <v>0</v>
      </c>
      <c r="M164" s="109"/>
      <c r="N164" s="112"/>
      <c r="O164" s="129" t="s">
        <v>115</v>
      </c>
      <c r="P164" s="114">
        <v>1</v>
      </c>
      <c r="Q164" s="114">
        <f t="shared" si="10"/>
        <v>2</v>
      </c>
      <c r="R164" s="114">
        <f t="shared" si="11"/>
        <v>0</v>
      </c>
      <c r="S164" s="115">
        <f t="shared" si="12"/>
        <v>0</v>
      </c>
      <c r="T164" s="113">
        <f t="shared" si="13"/>
        <v>60</v>
      </c>
      <c r="U164" s="119"/>
      <c r="Y164" s="113"/>
      <c r="AA164" s="113"/>
      <c r="AB164" s="113"/>
      <c r="AC164" s="113"/>
      <c r="AD164" s="113"/>
      <c r="AE164" s="113"/>
      <c r="AF164" s="84"/>
      <c r="AG164" s="113"/>
      <c r="AH164" s="109" t="str">
        <f t="shared" si="14"/>
        <v/>
      </c>
    </row>
    <row r="165" spans="1:34" ht="19.95" customHeight="1" thickTop="1" thickBot="1" x14ac:dyDescent="0.3">
      <c r="A165" s="89"/>
      <c r="B165" s="89"/>
      <c r="C165" s="90"/>
      <c r="D165" s="88"/>
      <c r="E165" s="90"/>
      <c r="F165" s="90"/>
      <c r="G165" s="133">
        <f>_xlfn.XLOOKUP(A165,PLEITOS!P:P,PLEITOS!E:E)</f>
        <v>0</v>
      </c>
      <c r="H165" s="88"/>
      <c r="I165" s="84"/>
      <c r="J165" s="84"/>
      <c r="K165" s="104"/>
      <c r="L165" s="92">
        <v>0</v>
      </c>
      <c r="M165" s="109"/>
      <c r="N165" s="112"/>
      <c r="O165" s="129" t="s">
        <v>115</v>
      </c>
      <c r="P165" s="114">
        <v>1</v>
      </c>
      <c r="Q165" s="114">
        <f t="shared" si="10"/>
        <v>2</v>
      </c>
      <c r="R165" s="114">
        <f t="shared" si="11"/>
        <v>0</v>
      </c>
      <c r="S165" s="115">
        <f t="shared" si="12"/>
        <v>0</v>
      </c>
      <c r="T165" s="113">
        <f t="shared" si="13"/>
        <v>60</v>
      </c>
      <c r="U165" s="119"/>
      <c r="Y165" s="113"/>
      <c r="AA165" s="113"/>
      <c r="AB165" s="113"/>
      <c r="AC165" s="113"/>
      <c r="AD165" s="113"/>
      <c r="AE165" s="113"/>
      <c r="AF165" s="84"/>
      <c r="AG165" s="113"/>
      <c r="AH165" s="109" t="str">
        <f t="shared" si="14"/>
        <v/>
      </c>
    </row>
    <row r="166" spans="1:34" ht="19.95" customHeight="1" thickTop="1" thickBot="1" x14ac:dyDescent="0.3">
      <c r="A166" s="89"/>
      <c r="B166" s="89"/>
      <c r="C166" s="90"/>
      <c r="D166" s="88"/>
      <c r="E166" s="90"/>
      <c r="F166" s="90"/>
      <c r="G166" s="133">
        <f>_xlfn.XLOOKUP(A166,PLEITOS!P:P,PLEITOS!E:E)</f>
        <v>0</v>
      </c>
      <c r="H166" s="88"/>
      <c r="I166" s="84"/>
      <c r="J166" s="84"/>
      <c r="K166" s="104"/>
      <c r="L166" s="92">
        <v>0</v>
      </c>
      <c r="M166" s="109"/>
      <c r="N166" s="112"/>
      <c r="O166" s="129" t="s">
        <v>115</v>
      </c>
      <c r="P166" s="114">
        <v>1</v>
      </c>
      <c r="Q166" s="114">
        <f t="shared" si="10"/>
        <v>2</v>
      </c>
      <c r="R166" s="114">
        <f t="shared" si="11"/>
        <v>0</v>
      </c>
      <c r="S166" s="115">
        <f t="shared" si="12"/>
        <v>0</v>
      </c>
      <c r="T166" s="113">
        <f t="shared" si="13"/>
        <v>60</v>
      </c>
      <c r="U166" s="119"/>
      <c r="Y166" s="113"/>
      <c r="AA166" s="113"/>
      <c r="AB166" s="113"/>
      <c r="AC166" s="113"/>
      <c r="AD166" s="113"/>
      <c r="AE166" s="113"/>
      <c r="AF166" s="84"/>
      <c r="AG166" s="113"/>
      <c r="AH166" s="109" t="str">
        <f t="shared" si="14"/>
        <v/>
      </c>
    </row>
    <row r="167" spans="1:34" ht="19.95" customHeight="1" thickTop="1" thickBot="1" x14ac:dyDescent="0.3">
      <c r="A167" s="89"/>
      <c r="B167" s="89"/>
      <c r="C167" s="90"/>
      <c r="D167" s="88"/>
      <c r="E167" s="90"/>
      <c r="F167" s="90"/>
      <c r="G167" s="133">
        <f>_xlfn.XLOOKUP(A167,PLEITOS!P:P,PLEITOS!E:E)</f>
        <v>0</v>
      </c>
      <c r="H167" s="88"/>
      <c r="I167" s="84"/>
      <c r="J167" s="84"/>
      <c r="K167" s="104"/>
      <c r="L167" s="92">
        <v>0</v>
      </c>
      <c r="M167" s="109"/>
      <c r="N167" s="112"/>
      <c r="O167" s="129" t="s">
        <v>115</v>
      </c>
      <c r="P167" s="114">
        <v>1</v>
      </c>
      <c r="Q167" s="114">
        <f t="shared" si="10"/>
        <v>2</v>
      </c>
      <c r="R167" s="114">
        <f t="shared" si="11"/>
        <v>0</v>
      </c>
      <c r="S167" s="115">
        <f t="shared" si="12"/>
        <v>0</v>
      </c>
      <c r="T167" s="113">
        <f t="shared" si="13"/>
        <v>60</v>
      </c>
      <c r="U167" s="119"/>
      <c r="Y167" s="113"/>
      <c r="AA167" s="113"/>
      <c r="AB167" s="113"/>
      <c r="AC167" s="113"/>
      <c r="AD167" s="113"/>
      <c r="AE167" s="113"/>
      <c r="AF167" s="84"/>
      <c r="AG167" s="113"/>
      <c r="AH167" s="109" t="str">
        <f t="shared" si="14"/>
        <v/>
      </c>
    </row>
    <row r="168" spans="1:34" ht="19.95" customHeight="1" thickTop="1" thickBot="1" x14ac:dyDescent="0.3">
      <c r="A168" s="89"/>
      <c r="B168" s="89"/>
      <c r="C168" s="90"/>
      <c r="D168" s="88"/>
      <c r="E168" s="90"/>
      <c r="F168" s="90"/>
      <c r="G168" s="133">
        <f>_xlfn.XLOOKUP(A168,PLEITOS!P:P,PLEITOS!E:E)</f>
        <v>0</v>
      </c>
      <c r="H168" s="88"/>
      <c r="I168" s="84"/>
      <c r="J168" s="84"/>
      <c r="K168" s="104"/>
      <c r="L168" s="92">
        <v>0</v>
      </c>
      <c r="M168" s="109"/>
      <c r="N168" s="112"/>
      <c r="O168" s="129" t="s">
        <v>115</v>
      </c>
      <c r="P168" s="114">
        <v>1</v>
      </c>
      <c r="Q168" s="114">
        <f t="shared" si="10"/>
        <v>2</v>
      </c>
      <c r="R168" s="114">
        <f t="shared" si="11"/>
        <v>0</v>
      </c>
      <c r="S168" s="115">
        <f t="shared" si="12"/>
        <v>0</v>
      </c>
      <c r="T168" s="113">
        <f t="shared" si="13"/>
        <v>60</v>
      </c>
      <c r="U168" s="119"/>
      <c r="AA168" s="113"/>
      <c r="AB168" s="113"/>
      <c r="AC168" s="113"/>
      <c r="AD168" s="113"/>
      <c r="AE168" s="113"/>
      <c r="AF168" s="84"/>
      <c r="AG168" s="113"/>
      <c r="AH168" s="109" t="str">
        <f t="shared" si="14"/>
        <v/>
      </c>
    </row>
    <row r="169" spans="1:34" ht="19.95" customHeight="1" thickTop="1" thickBot="1" x14ac:dyDescent="0.3">
      <c r="A169" s="89"/>
      <c r="B169" s="89"/>
      <c r="C169" s="90"/>
      <c r="D169" s="88"/>
      <c r="E169" s="90"/>
      <c r="F169" s="90"/>
      <c r="G169" s="133">
        <f>_xlfn.XLOOKUP(A169,PLEITOS!P:P,PLEITOS!E:E)</f>
        <v>0</v>
      </c>
      <c r="H169" s="88"/>
      <c r="I169" s="84"/>
      <c r="J169" s="84"/>
      <c r="K169" s="104"/>
      <c r="L169" s="92">
        <v>0</v>
      </c>
      <c r="M169" s="109"/>
      <c r="N169" s="112"/>
      <c r="O169" s="129" t="s">
        <v>115</v>
      </c>
      <c r="P169" s="114">
        <v>1</v>
      </c>
      <c r="Q169" s="114">
        <f t="shared" si="10"/>
        <v>2</v>
      </c>
      <c r="R169" s="114">
        <f t="shared" si="11"/>
        <v>0</v>
      </c>
      <c r="S169" s="115">
        <f t="shared" si="12"/>
        <v>0</v>
      </c>
      <c r="T169" s="113">
        <f t="shared" si="13"/>
        <v>60</v>
      </c>
      <c r="U169" s="119"/>
      <c r="AA169" s="113"/>
      <c r="AB169" s="113"/>
      <c r="AC169" s="113"/>
      <c r="AD169" s="113"/>
      <c r="AE169" s="113"/>
      <c r="AF169" s="84"/>
      <c r="AG169" s="113"/>
      <c r="AH169" s="109" t="str">
        <f t="shared" si="14"/>
        <v/>
      </c>
    </row>
    <row r="170" spans="1:34" ht="19.95" customHeight="1" thickTop="1" thickBot="1" x14ac:dyDescent="0.3">
      <c r="A170" s="89"/>
      <c r="B170" s="89"/>
      <c r="C170" s="90"/>
      <c r="D170" s="88"/>
      <c r="E170" s="90"/>
      <c r="F170" s="90"/>
      <c r="G170" s="133">
        <f>_xlfn.XLOOKUP(A170,PLEITOS!P:P,PLEITOS!E:E)</f>
        <v>0</v>
      </c>
      <c r="H170" s="88"/>
      <c r="I170" s="84"/>
      <c r="J170" s="84"/>
      <c r="K170" s="104"/>
      <c r="L170" s="92">
        <v>0</v>
      </c>
      <c r="M170" s="109"/>
      <c r="N170" s="112"/>
      <c r="O170" s="129" t="s">
        <v>115</v>
      </c>
      <c r="P170" s="114">
        <v>1</v>
      </c>
      <c r="Q170" s="114">
        <f t="shared" si="10"/>
        <v>2</v>
      </c>
      <c r="R170" s="114">
        <f t="shared" si="11"/>
        <v>0</v>
      </c>
      <c r="S170" s="115">
        <f t="shared" si="12"/>
        <v>0</v>
      </c>
      <c r="T170" s="113">
        <f t="shared" si="13"/>
        <v>60</v>
      </c>
      <c r="U170" s="119"/>
      <c r="AA170" s="113"/>
      <c r="AB170" s="113"/>
      <c r="AC170" s="113"/>
      <c r="AD170" s="113"/>
      <c r="AE170" s="113"/>
      <c r="AF170" s="84"/>
      <c r="AG170" s="113"/>
      <c r="AH170" s="109" t="str">
        <f t="shared" si="14"/>
        <v/>
      </c>
    </row>
    <row r="171" spans="1:34" ht="19.95" customHeight="1" thickTop="1" thickBot="1" x14ac:dyDescent="0.3">
      <c r="A171" s="89"/>
      <c r="B171" s="89"/>
      <c r="C171" s="90"/>
      <c r="D171" s="88"/>
      <c r="E171" s="90"/>
      <c r="F171" s="90"/>
      <c r="G171" s="133">
        <f>_xlfn.XLOOKUP(A171,PLEITOS!P:P,PLEITOS!E:E)</f>
        <v>0</v>
      </c>
      <c r="H171" s="88"/>
      <c r="I171" s="84"/>
      <c r="J171" s="84"/>
      <c r="K171" s="104"/>
      <c r="L171" s="92">
        <v>0</v>
      </c>
      <c r="M171" s="109"/>
      <c r="N171" s="112"/>
      <c r="O171" s="129" t="s">
        <v>115</v>
      </c>
      <c r="P171" s="114">
        <v>1</v>
      </c>
      <c r="Q171" s="114">
        <f t="shared" si="10"/>
        <v>2</v>
      </c>
      <c r="R171" s="114">
        <f t="shared" si="11"/>
        <v>0</v>
      </c>
      <c r="S171" s="115">
        <f t="shared" si="12"/>
        <v>0</v>
      </c>
      <c r="T171" s="113">
        <f t="shared" si="13"/>
        <v>60</v>
      </c>
      <c r="U171" s="119"/>
      <c r="AA171" s="113"/>
      <c r="AB171" s="113"/>
      <c r="AC171" s="113"/>
      <c r="AD171" s="113"/>
      <c r="AE171" s="113"/>
      <c r="AF171" s="84"/>
      <c r="AG171" s="113"/>
      <c r="AH171" s="109" t="str">
        <f t="shared" si="14"/>
        <v/>
      </c>
    </row>
    <row r="172" spans="1:34" ht="19.95" customHeight="1" thickTop="1" thickBot="1" x14ac:dyDescent="0.3">
      <c r="A172" s="89"/>
      <c r="B172" s="89"/>
      <c r="C172" s="90"/>
      <c r="D172" s="88"/>
      <c r="E172" s="90"/>
      <c r="F172" s="90"/>
      <c r="G172" s="133">
        <f>_xlfn.XLOOKUP(A172,PLEITOS!P:P,PLEITOS!E:E)</f>
        <v>0</v>
      </c>
      <c r="H172" s="88"/>
      <c r="I172" s="84"/>
      <c r="J172" s="84"/>
      <c r="K172" s="104"/>
      <c r="L172" s="92">
        <v>0</v>
      </c>
      <c r="M172" s="109"/>
      <c r="N172" s="112"/>
      <c r="O172" s="129" t="s">
        <v>115</v>
      </c>
      <c r="P172" s="114">
        <v>1</v>
      </c>
      <c r="Q172" s="114">
        <f t="shared" si="10"/>
        <v>2</v>
      </c>
      <c r="R172" s="114">
        <f t="shared" si="11"/>
        <v>0</v>
      </c>
      <c r="S172" s="115">
        <f t="shared" si="12"/>
        <v>0</v>
      </c>
      <c r="T172" s="113">
        <f t="shared" si="13"/>
        <v>60</v>
      </c>
      <c r="U172" s="119"/>
      <c r="AA172" s="113"/>
      <c r="AB172" s="113"/>
      <c r="AC172" s="113"/>
      <c r="AD172" s="113"/>
      <c r="AE172" s="113"/>
      <c r="AF172" s="84"/>
      <c r="AG172" s="113"/>
      <c r="AH172" s="109" t="str">
        <f t="shared" si="14"/>
        <v/>
      </c>
    </row>
    <row r="173" spans="1:34" ht="19.95" customHeight="1" thickTop="1" thickBot="1" x14ac:dyDescent="0.3">
      <c r="A173" s="89"/>
      <c r="B173" s="89"/>
      <c r="C173" s="90"/>
      <c r="D173" s="88"/>
      <c r="E173" s="90"/>
      <c r="F173" s="90"/>
      <c r="G173" s="133">
        <f>_xlfn.XLOOKUP(A173,PLEITOS!P:P,PLEITOS!E:E)</f>
        <v>0</v>
      </c>
      <c r="H173" s="88"/>
      <c r="I173" s="84"/>
      <c r="J173" s="84"/>
      <c r="K173" s="104"/>
      <c r="L173" s="92">
        <v>0</v>
      </c>
      <c r="M173" s="109"/>
      <c r="N173" s="112"/>
      <c r="O173" s="129" t="s">
        <v>115</v>
      </c>
      <c r="P173" s="114">
        <v>1</v>
      </c>
      <c r="Q173" s="114">
        <f t="shared" si="10"/>
        <v>2</v>
      </c>
      <c r="R173" s="114">
        <f t="shared" si="11"/>
        <v>0</v>
      </c>
      <c r="S173" s="115">
        <f t="shared" si="12"/>
        <v>0</v>
      </c>
      <c r="T173" s="113">
        <f t="shared" si="13"/>
        <v>60</v>
      </c>
      <c r="U173" s="119"/>
      <c r="AA173" s="113"/>
      <c r="AB173" s="113"/>
      <c r="AC173" s="113"/>
      <c r="AD173" s="113"/>
      <c r="AE173" s="113"/>
      <c r="AF173" s="84"/>
      <c r="AG173" s="113"/>
      <c r="AH173" s="109" t="str">
        <f t="shared" si="14"/>
        <v/>
      </c>
    </row>
    <row r="174" spans="1:34" ht="19.95" customHeight="1" thickTop="1" thickBot="1" x14ac:dyDescent="0.3">
      <c r="A174" s="89"/>
      <c r="B174" s="89"/>
      <c r="C174" s="90"/>
      <c r="D174" s="88"/>
      <c r="E174" s="90"/>
      <c r="F174" s="90"/>
      <c r="G174" s="133">
        <f>_xlfn.XLOOKUP(A174,PLEITOS!P:P,PLEITOS!E:E)</f>
        <v>0</v>
      </c>
      <c r="H174" s="88"/>
      <c r="I174" s="84"/>
      <c r="J174" s="84"/>
      <c r="K174" s="104"/>
      <c r="L174" s="92">
        <v>0</v>
      </c>
      <c r="M174" s="109"/>
      <c r="N174" s="112"/>
      <c r="O174" s="129" t="s">
        <v>115</v>
      </c>
      <c r="P174" s="114">
        <v>1</v>
      </c>
      <c r="Q174" s="114">
        <f t="shared" si="10"/>
        <v>2</v>
      </c>
      <c r="R174" s="114">
        <f t="shared" si="11"/>
        <v>0</v>
      </c>
      <c r="S174" s="115">
        <f t="shared" si="12"/>
        <v>0</v>
      </c>
      <c r="T174" s="113">
        <f t="shared" si="13"/>
        <v>60</v>
      </c>
      <c r="U174" s="119"/>
      <c r="AA174" s="113"/>
      <c r="AB174" s="113"/>
      <c r="AC174" s="113"/>
      <c r="AD174" s="113"/>
      <c r="AE174" s="113"/>
      <c r="AF174" s="84"/>
      <c r="AG174" s="113"/>
      <c r="AH174" s="109" t="str">
        <f t="shared" si="14"/>
        <v/>
      </c>
    </row>
    <row r="175" spans="1:34" ht="19.95" customHeight="1" thickTop="1" thickBot="1" x14ac:dyDescent="0.3">
      <c r="A175" s="89"/>
      <c r="B175" s="89"/>
      <c r="C175" s="90"/>
      <c r="D175" s="88"/>
      <c r="E175" s="90"/>
      <c r="F175" s="90"/>
      <c r="G175" s="133">
        <f>_xlfn.XLOOKUP(A175,PLEITOS!P:P,PLEITOS!E:E)</f>
        <v>0</v>
      </c>
      <c r="H175" s="88"/>
      <c r="I175" s="84"/>
      <c r="J175" s="84"/>
      <c r="K175" s="104"/>
      <c r="L175" s="92">
        <v>0</v>
      </c>
      <c r="M175" s="109"/>
      <c r="N175" s="112"/>
      <c r="O175" s="129" t="s">
        <v>115</v>
      </c>
      <c r="P175" s="114">
        <v>1</v>
      </c>
      <c r="Q175" s="114">
        <f t="shared" si="10"/>
        <v>2</v>
      </c>
      <c r="R175" s="114">
        <f t="shared" si="11"/>
        <v>0</v>
      </c>
      <c r="S175" s="115">
        <f t="shared" si="12"/>
        <v>0</v>
      </c>
      <c r="T175" s="113">
        <f t="shared" si="13"/>
        <v>60</v>
      </c>
      <c r="U175" s="119"/>
      <c r="AA175" s="113"/>
      <c r="AB175" s="113"/>
      <c r="AC175" s="113"/>
      <c r="AD175" s="113"/>
      <c r="AE175" s="113"/>
      <c r="AF175" s="84"/>
      <c r="AG175" s="113"/>
      <c r="AH175" s="109" t="str">
        <f t="shared" si="14"/>
        <v/>
      </c>
    </row>
    <row r="176" spans="1:34" ht="19.95" customHeight="1" thickTop="1" thickBot="1" x14ac:dyDescent="0.3">
      <c r="A176" s="89"/>
      <c r="B176" s="89"/>
      <c r="C176" s="90"/>
      <c r="D176" s="88"/>
      <c r="E176" s="90"/>
      <c r="F176" s="90"/>
      <c r="G176" s="133">
        <f>_xlfn.XLOOKUP(A176,PLEITOS!P:P,PLEITOS!E:E)</f>
        <v>0</v>
      </c>
      <c r="H176" s="88"/>
      <c r="I176" s="84"/>
      <c r="J176" s="84"/>
      <c r="K176" s="104"/>
      <c r="L176" s="92">
        <v>0</v>
      </c>
      <c r="M176" s="109"/>
      <c r="N176" s="112"/>
      <c r="O176" s="129" t="s">
        <v>115</v>
      </c>
      <c r="P176" s="114">
        <v>1</v>
      </c>
      <c r="Q176" s="114">
        <f t="shared" si="10"/>
        <v>2</v>
      </c>
      <c r="R176" s="114">
        <f t="shared" si="11"/>
        <v>0</v>
      </c>
      <c r="S176" s="115">
        <f t="shared" si="12"/>
        <v>0</v>
      </c>
      <c r="T176" s="113">
        <f t="shared" si="13"/>
        <v>60</v>
      </c>
      <c r="U176" s="119"/>
      <c r="AA176" s="113"/>
      <c r="AB176" s="113"/>
      <c r="AC176" s="113"/>
      <c r="AD176" s="113"/>
      <c r="AE176" s="113"/>
      <c r="AF176" s="84"/>
      <c r="AG176" s="113"/>
      <c r="AH176" s="109" t="str">
        <f t="shared" si="14"/>
        <v/>
      </c>
    </row>
    <row r="177" spans="1:34" ht="19.95" customHeight="1" thickTop="1" thickBot="1" x14ac:dyDescent="0.3">
      <c r="A177" s="89"/>
      <c r="B177" s="89"/>
      <c r="C177" s="90"/>
      <c r="D177" s="88"/>
      <c r="E177" s="90"/>
      <c r="F177" s="90"/>
      <c r="G177" s="133">
        <f>_xlfn.XLOOKUP(A177,PLEITOS!P:P,PLEITOS!E:E)</f>
        <v>0</v>
      </c>
      <c r="H177" s="88"/>
      <c r="I177" s="84"/>
      <c r="J177" s="84"/>
      <c r="K177" s="104"/>
      <c r="L177" s="92">
        <v>0</v>
      </c>
      <c r="M177" s="109"/>
      <c r="N177" s="112"/>
      <c r="O177" s="129" t="s">
        <v>115</v>
      </c>
      <c r="P177" s="114">
        <v>1</v>
      </c>
      <c r="Q177" s="114">
        <f t="shared" si="10"/>
        <v>2</v>
      </c>
      <c r="R177" s="114">
        <f t="shared" si="11"/>
        <v>0</v>
      </c>
      <c r="S177" s="115">
        <f t="shared" si="12"/>
        <v>0</v>
      </c>
      <c r="T177" s="113">
        <f t="shared" si="13"/>
        <v>60</v>
      </c>
      <c r="U177" s="119"/>
      <c r="AA177" s="113"/>
      <c r="AB177" s="113"/>
      <c r="AC177" s="113"/>
      <c r="AD177" s="113"/>
      <c r="AE177" s="113"/>
      <c r="AF177" s="84"/>
      <c r="AG177" s="113"/>
      <c r="AH177" s="109" t="str">
        <f t="shared" si="14"/>
        <v/>
      </c>
    </row>
    <row r="178" spans="1:34" ht="19.95" customHeight="1" thickTop="1" thickBot="1" x14ac:dyDescent="0.3">
      <c r="A178" s="89"/>
      <c r="B178" s="89"/>
      <c r="C178" s="90"/>
      <c r="D178" s="88"/>
      <c r="E178" s="90"/>
      <c r="F178" s="90"/>
      <c r="G178" s="133">
        <f>_xlfn.XLOOKUP(A178,PLEITOS!P:P,PLEITOS!E:E)</f>
        <v>0</v>
      </c>
      <c r="H178" s="88"/>
      <c r="I178" s="84"/>
      <c r="J178" s="84"/>
      <c r="K178" s="104"/>
      <c r="L178" s="92">
        <v>0</v>
      </c>
      <c r="M178" s="109"/>
      <c r="N178" s="112"/>
      <c r="O178" s="129" t="s">
        <v>115</v>
      </c>
      <c r="P178" s="114">
        <v>1</v>
      </c>
      <c r="Q178" s="114">
        <f t="shared" si="10"/>
        <v>2</v>
      </c>
      <c r="R178" s="114">
        <f t="shared" si="11"/>
        <v>0</v>
      </c>
      <c r="S178" s="115">
        <f t="shared" si="12"/>
        <v>0</v>
      </c>
      <c r="T178" s="113">
        <f t="shared" si="13"/>
        <v>60</v>
      </c>
      <c r="U178" s="119"/>
      <c r="AA178" s="113"/>
      <c r="AB178" s="113"/>
      <c r="AC178" s="113"/>
      <c r="AD178" s="113"/>
      <c r="AE178" s="113"/>
      <c r="AF178" s="84"/>
      <c r="AG178" s="113"/>
      <c r="AH178" s="109" t="str">
        <f t="shared" si="14"/>
        <v/>
      </c>
    </row>
    <row r="179" spans="1:34" ht="19.95" customHeight="1" thickTop="1" thickBot="1" x14ac:dyDescent="0.3">
      <c r="A179" s="89"/>
      <c r="B179" s="89"/>
      <c r="C179" s="90"/>
      <c r="D179" s="88"/>
      <c r="E179" s="90"/>
      <c r="F179" s="90"/>
      <c r="G179" s="133">
        <f>_xlfn.XLOOKUP(A179,PLEITOS!P:P,PLEITOS!E:E)</f>
        <v>0</v>
      </c>
      <c r="H179" s="88"/>
      <c r="I179" s="84"/>
      <c r="J179" s="84"/>
      <c r="K179" s="104"/>
      <c r="L179" s="92">
        <v>0</v>
      </c>
      <c r="M179" s="109"/>
      <c r="N179" s="112"/>
      <c r="O179" s="129" t="s">
        <v>115</v>
      </c>
      <c r="P179" s="114">
        <v>1</v>
      </c>
      <c r="Q179" s="114">
        <f t="shared" si="10"/>
        <v>2</v>
      </c>
      <c r="R179" s="114">
        <f t="shared" si="11"/>
        <v>0</v>
      </c>
      <c r="S179" s="115">
        <f t="shared" si="12"/>
        <v>0</v>
      </c>
      <c r="T179" s="113">
        <f t="shared" si="13"/>
        <v>60</v>
      </c>
      <c r="U179" s="119"/>
      <c r="AA179" s="113"/>
      <c r="AB179" s="113"/>
      <c r="AC179" s="113"/>
      <c r="AD179" s="113"/>
      <c r="AE179" s="113"/>
      <c r="AF179" s="84"/>
      <c r="AG179" s="113"/>
      <c r="AH179" s="109" t="str">
        <f t="shared" si="14"/>
        <v/>
      </c>
    </row>
    <row r="180" spans="1:34" ht="19.95" customHeight="1" thickTop="1" thickBot="1" x14ac:dyDescent="0.3">
      <c r="A180" s="89"/>
      <c r="B180" s="89"/>
      <c r="C180" s="90"/>
      <c r="D180" s="88"/>
      <c r="E180" s="90"/>
      <c r="F180" s="90"/>
      <c r="G180" s="133">
        <f>_xlfn.XLOOKUP(A180,PLEITOS!P:P,PLEITOS!E:E)</f>
        <v>0</v>
      </c>
      <c r="H180" s="88"/>
      <c r="I180" s="84"/>
      <c r="J180" s="84"/>
      <c r="K180" s="104"/>
      <c r="L180" s="92">
        <v>0</v>
      </c>
      <c r="M180" s="109"/>
      <c r="N180" s="112"/>
      <c r="O180" s="129" t="s">
        <v>115</v>
      </c>
      <c r="P180" s="114">
        <v>1</v>
      </c>
      <c r="Q180" s="114">
        <f t="shared" si="10"/>
        <v>2</v>
      </c>
      <c r="R180" s="114">
        <f t="shared" si="11"/>
        <v>0</v>
      </c>
      <c r="S180" s="115">
        <f t="shared" si="12"/>
        <v>0</v>
      </c>
      <c r="T180" s="113">
        <f t="shared" si="13"/>
        <v>60</v>
      </c>
      <c r="U180" s="119"/>
      <c r="AA180" s="113"/>
      <c r="AB180" s="113"/>
      <c r="AC180" s="113"/>
      <c r="AD180" s="113"/>
      <c r="AE180" s="113"/>
      <c r="AF180" s="84"/>
      <c r="AG180" s="113"/>
      <c r="AH180" s="109" t="str">
        <f t="shared" si="14"/>
        <v/>
      </c>
    </row>
    <row r="181" spans="1:34" ht="19.95" customHeight="1" thickTop="1" thickBot="1" x14ac:dyDescent="0.3">
      <c r="A181" s="89"/>
      <c r="B181" s="89"/>
      <c r="C181" s="90"/>
      <c r="D181" s="88"/>
      <c r="E181" s="90"/>
      <c r="F181" s="90"/>
      <c r="G181" s="133">
        <f>_xlfn.XLOOKUP(A181,PLEITOS!P:P,PLEITOS!E:E)</f>
        <v>0</v>
      </c>
      <c r="H181" s="88"/>
      <c r="I181" s="84"/>
      <c r="J181" s="84"/>
      <c r="K181" s="104"/>
      <c r="L181" s="92">
        <v>0</v>
      </c>
      <c r="M181" s="109"/>
      <c r="N181" s="112"/>
      <c r="O181" s="129" t="s">
        <v>115</v>
      </c>
      <c r="P181" s="114">
        <v>1</v>
      </c>
      <c r="Q181" s="114">
        <f t="shared" si="10"/>
        <v>2</v>
      </c>
      <c r="R181" s="114">
        <f t="shared" si="11"/>
        <v>0</v>
      </c>
      <c r="S181" s="115">
        <f t="shared" si="12"/>
        <v>0</v>
      </c>
      <c r="T181" s="113">
        <f t="shared" si="13"/>
        <v>60</v>
      </c>
      <c r="U181" s="119"/>
      <c r="AA181" s="113"/>
      <c r="AB181" s="113"/>
      <c r="AC181" s="113"/>
      <c r="AD181" s="113"/>
      <c r="AE181" s="113"/>
      <c r="AF181" s="84"/>
      <c r="AG181" s="113"/>
      <c r="AH181" s="109" t="str">
        <f t="shared" si="14"/>
        <v/>
      </c>
    </row>
    <row r="182" spans="1:34" ht="19.95" customHeight="1" thickTop="1" thickBot="1" x14ac:dyDescent="0.3">
      <c r="A182" s="89"/>
      <c r="B182" s="89"/>
      <c r="C182" s="90"/>
      <c r="D182" s="88"/>
      <c r="E182" s="90"/>
      <c r="F182" s="90"/>
      <c r="G182" s="133">
        <f>_xlfn.XLOOKUP(A182,PLEITOS!P:P,PLEITOS!E:E)</f>
        <v>0</v>
      </c>
      <c r="H182" s="88"/>
      <c r="I182" s="84"/>
      <c r="J182" s="84"/>
      <c r="K182" s="104"/>
      <c r="L182" s="92">
        <v>0</v>
      </c>
      <c r="M182" s="109"/>
      <c r="N182" s="112"/>
      <c r="O182" s="129" t="s">
        <v>115</v>
      </c>
      <c r="P182" s="114">
        <v>1</v>
      </c>
      <c r="Q182" s="114">
        <f t="shared" si="10"/>
        <v>2</v>
      </c>
      <c r="R182" s="114">
        <f t="shared" si="11"/>
        <v>0</v>
      </c>
      <c r="S182" s="115">
        <f t="shared" si="12"/>
        <v>0</v>
      </c>
      <c r="T182" s="113">
        <f t="shared" si="13"/>
        <v>60</v>
      </c>
      <c r="U182" s="119"/>
      <c r="AA182" s="113"/>
      <c r="AB182" s="113"/>
      <c r="AC182" s="113"/>
      <c r="AD182" s="113"/>
      <c r="AE182" s="113"/>
      <c r="AF182" s="84"/>
      <c r="AG182" s="113"/>
      <c r="AH182" s="109" t="str">
        <f t="shared" si="14"/>
        <v/>
      </c>
    </row>
    <row r="183" spans="1:34" ht="19.95" customHeight="1" thickTop="1" thickBot="1" x14ac:dyDescent="0.3">
      <c r="A183" s="89"/>
      <c r="B183" s="89"/>
      <c r="C183" s="90"/>
      <c r="D183" s="88"/>
      <c r="E183" s="90"/>
      <c r="F183" s="90"/>
      <c r="G183" s="133">
        <f>_xlfn.XLOOKUP(A183,PLEITOS!P:P,PLEITOS!E:E)</f>
        <v>0</v>
      </c>
      <c r="H183" s="88"/>
      <c r="I183" s="84"/>
      <c r="J183" s="84"/>
      <c r="K183" s="104"/>
      <c r="L183" s="92">
        <v>0</v>
      </c>
      <c r="M183" s="109"/>
      <c r="N183" s="112"/>
      <c r="O183" s="129" t="s">
        <v>115</v>
      </c>
      <c r="P183" s="114">
        <v>1</v>
      </c>
      <c r="Q183" s="114">
        <f t="shared" si="10"/>
        <v>2</v>
      </c>
      <c r="R183" s="114">
        <f t="shared" si="11"/>
        <v>0</v>
      </c>
      <c r="S183" s="115">
        <f t="shared" si="12"/>
        <v>0</v>
      </c>
      <c r="T183" s="113">
        <f t="shared" si="13"/>
        <v>60</v>
      </c>
      <c r="U183" s="119"/>
      <c r="AA183" s="113"/>
      <c r="AB183" s="113"/>
      <c r="AC183" s="113"/>
      <c r="AD183" s="113"/>
      <c r="AE183" s="113"/>
      <c r="AF183" s="84"/>
      <c r="AG183" s="113"/>
      <c r="AH183" s="109" t="str">
        <f t="shared" si="14"/>
        <v/>
      </c>
    </row>
    <row r="184" spans="1:34" ht="19.95" customHeight="1" thickTop="1" thickBot="1" x14ac:dyDescent="0.3">
      <c r="A184" s="89"/>
      <c r="B184" s="89"/>
      <c r="C184" s="90"/>
      <c r="D184" s="88"/>
      <c r="E184" s="90"/>
      <c r="F184" s="90"/>
      <c r="G184" s="133">
        <f>_xlfn.XLOOKUP(A184,PLEITOS!P:P,PLEITOS!E:E)</f>
        <v>0</v>
      </c>
      <c r="H184" s="88"/>
      <c r="I184" s="84"/>
      <c r="J184" s="84"/>
      <c r="K184" s="104"/>
      <c r="L184" s="92">
        <v>0</v>
      </c>
      <c r="M184" s="109"/>
      <c r="N184" s="112"/>
      <c r="O184" s="129" t="s">
        <v>115</v>
      </c>
      <c r="P184" s="114">
        <v>1</v>
      </c>
      <c r="Q184" s="114">
        <f t="shared" si="10"/>
        <v>2</v>
      </c>
      <c r="R184" s="114">
        <f t="shared" si="11"/>
        <v>0</v>
      </c>
      <c r="S184" s="115">
        <f t="shared" si="12"/>
        <v>0</v>
      </c>
      <c r="T184" s="113">
        <f t="shared" si="13"/>
        <v>60</v>
      </c>
      <c r="U184" s="119"/>
      <c r="AA184" s="113"/>
      <c r="AB184" s="113"/>
      <c r="AC184" s="113"/>
      <c r="AD184" s="113"/>
      <c r="AE184" s="113"/>
      <c r="AF184" s="84"/>
      <c r="AG184" s="113"/>
      <c r="AH184" s="109" t="str">
        <f t="shared" si="14"/>
        <v/>
      </c>
    </row>
    <row r="185" spans="1:34" ht="19.95" customHeight="1" thickTop="1" thickBot="1" x14ac:dyDescent="0.3">
      <c r="A185" s="89"/>
      <c r="B185" s="89"/>
      <c r="C185" s="90"/>
      <c r="D185" s="88"/>
      <c r="E185" s="90"/>
      <c r="F185" s="90"/>
      <c r="G185" s="133">
        <f>_xlfn.XLOOKUP(A185,PLEITOS!P:P,PLEITOS!E:E)</f>
        <v>0</v>
      </c>
      <c r="H185" s="88"/>
      <c r="I185" s="84"/>
      <c r="J185" s="84"/>
      <c r="K185" s="104"/>
      <c r="L185" s="92">
        <v>0</v>
      </c>
      <c r="M185" s="109"/>
      <c r="N185" s="112"/>
      <c r="O185" s="129" t="s">
        <v>115</v>
      </c>
      <c r="P185" s="114">
        <v>1</v>
      </c>
      <c r="Q185" s="114">
        <f t="shared" si="10"/>
        <v>2</v>
      </c>
      <c r="R185" s="114">
        <f t="shared" si="11"/>
        <v>0</v>
      </c>
      <c r="S185" s="115">
        <f t="shared" si="12"/>
        <v>0</v>
      </c>
      <c r="T185" s="113">
        <f t="shared" si="13"/>
        <v>60</v>
      </c>
      <c r="U185" s="119"/>
      <c r="AA185" s="113"/>
      <c r="AB185" s="113"/>
      <c r="AC185" s="113"/>
      <c r="AD185" s="113"/>
      <c r="AE185" s="113"/>
      <c r="AF185" s="84"/>
      <c r="AG185" s="113"/>
      <c r="AH185" s="109" t="str">
        <f t="shared" si="14"/>
        <v/>
      </c>
    </row>
    <row r="186" spans="1:34" ht="19.95" customHeight="1" thickTop="1" thickBot="1" x14ac:dyDescent="0.3">
      <c r="A186" s="89"/>
      <c r="B186" s="89"/>
      <c r="C186" s="90"/>
      <c r="D186" s="88"/>
      <c r="E186" s="90"/>
      <c r="F186" s="90"/>
      <c r="G186" s="133">
        <f>_xlfn.XLOOKUP(A186,PLEITOS!P:P,PLEITOS!E:E)</f>
        <v>0</v>
      </c>
      <c r="H186" s="88"/>
      <c r="I186" s="84"/>
      <c r="J186" s="84"/>
      <c r="K186" s="104"/>
      <c r="L186" s="92">
        <v>0</v>
      </c>
      <c r="M186" s="109"/>
      <c r="N186" s="112"/>
      <c r="O186" s="129" t="s">
        <v>115</v>
      </c>
      <c r="P186" s="114">
        <v>1</v>
      </c>
      <c r="Q186" s="114">
        <f t="shared" si="10"/>
        <v>2</v>
      </c>
      <c r="R186" s="114">
        <f t="shared" si="11"/>
        <v>0</v>
      </c>
      <c r="S186" s="115">
        <f t="shared" si="12"/>
        <v>0</v>
      </c>
      <c r="T186" s="113">
        <f t="shared" si="13"/>
        <v>60</v>
      </c>
      <c r="U186" s="119"/>
      <c r="AA186" s="113"/>
      <c r="AB186" s="113"/>
      <c r="AC186" s="113"/>
      <c r="AD186" s="113"/>
      <c r="AE186" s="113"/>
      <c r="AF186" s="84"/>
      <c r="AG186" s="113"/>
      <c r="AH186" s="109" t="str">
        <f t="shared" si="14"/>
        <v/>
      </c>
    </row>
    <row r="187" spans="1:34" ht="19.95" customHeight="1" thickTop="1" thickBot="1" x14ac:dyDescent="0.3">
      <c r="A187" s="89"/>
      <c r="B187" s="89"/>
      <c r="C187" s="90"/>
      <c r="D187" s="88"/>
      <c r="E187" s="90"/>
      <c r="F187" s="90"/>
      <c r="G187" s="133">
        <f>_xlfn.XLOOKUP(A187,PLEITOS!P:P,PLEITOS!E:E)</f>
        <v>0</v>
      </c>
      <c r="H187" s="88"/>
      <c r="I187" s="84"/>
      <c r="J187" s="84"/>
      <c r="K187" s="104"/>
      <c r="L187" s="92">
        <v>0</v>
      </c>
      <c r="M187" s="109"/>
      <c r="N187" s="112"/>
      <c r="O187" s="129" t="s">
        <v>115</v>
      </c>
      <c r="P187" s="114">
        <v>1</v>
      </c>
      <c r="Q187" s="114">
        <f t="shared" si="10"/>
        <v>2</v>
      </c>
      <c r="R187" s="114">
        <f t="shared" si="11"/>
        <v>0</v>
      </c>
      <c r="S187" s="115">
        <f t="shared" si="12"/>
        <v>0</v>
      </c>
      <c r="T187" s="113">
        <f t="shared" si="13"/>
        <v>60</v>
      </c>
      <c r="U187" s="119"/>
      <c r="AA187" s="113"/>
      <c r="AB187" s="113"/>
      <c r="AC187" s="113"/>
      <c r="AD187" s="113"/>
      <c r="AE187" s="113"/>
      <c r="AF187" s="84"/>
      <c r="AG187" s="113"/>
      <c r="AH187" s="109" t="str">
        <f t="shared" si="14"/>
        <v/>
      </c>
    </row>
    <row r="188" spans="1:34" ht="19.95" customHeight="1" thickTop="1" thickBot="1" x14ac:dyDescent="0.3">
      <c r="A188" s="89"/>
      <c r="B188" s="89"/>
      <c r="C188" s="90"/>
      <c r="D188" s="88"/>
      <c r="E188" s="90"/>
      <c r="F188" s="90"/>
      <c r="G188" s="133">
        <f>_xlfn.XLOOKUP(A188,PLEITOS!P:P,PLEITOS!E:E)</f>
        <v>0</v>
      </c>
      <c r="H188" s="88"/>
      <c r="I188" s="84"/>
      <c r="J188" s="84"/>
      <c r="K188" s="104"/>
      <c r="L188" s="92">
        <v>0</v>
      </c>
      <c r="M188" s="109"/>
      <c r="N188" s="112"/>
      <c r="O188" s="129" t="s">
        <v>115</v>
      </c>
      <c r="P188" s="114">
        <v>1</v>
      </c>
      <c r="Q188" s="114">
        <f t="shared" si="10"/>
        <v>2</v>
      </c>
      <c r="R188" s="114">
        <f t="shared" si="11"/>
        <v>0</v>
      </c>
      <c r="S188" s="115">
        <f t="shared" si="12"/>
        <v>0</v>
      </c>
      <c r="T188" s="113">
        <f t="shared" si="13"/>
        <v>60</v>
      </c>
      <c r="U188" s="119"/>
      <c r="AA188" s="113"/>
      <c r="AB188" s="113"/>
      <c r="AC188" s="113"/>
      <c r="AD188" s="113"/>
      <c r="AE188" s="113"/>
      <c r="AF188" s="84"/>
      <c r="AG188" s="113"/>
      <c r="AH188" s="109" t="str">
        <f t="shared" si="14"/>
        <v/>
      </c>
    </row>
    <row r="189" spans="1:34" ht="19.95" customHeight="1" thickTop="1" thickBot="1" x14ac:dyDescent="0.3">
      <c r="A189" s="89"/>
      <c r="B189" s="89"/>
      <c r="C189" s="90"/>
      <c r="D189" s="88"/>
      <c r="E189" s="90"/>
      <c r="F189" s="90"/>
      <c r="G189" s="133">
        <f>_xlfn.XLOOKUP(A189,PLEITOS!P:P,PLEITOS!E:E)</f>
        <v>0</v>
      </c>
      <c r="H189" s="88"/>
      <c r="I189" s="84"/>
      <c r="J189" s="84"/>
      <c r="K189" s="104"/>
      <c r="L189" s="92">
        <v>0</v>
      </c>
      <c r="M189" s="109"/>
      <c r="N189" s="112"/>
      <c r="O189" s="129" t="s">
        <v>115</v>
      </c>
      <c r="P189" s="114">
        <v>1</v>
      </c>
      <c r="Q189" s="114">
        <f t="shared" si="10"/>
        <v>2</v>
      </c>
      <c r="R189" s="114">
        <f t="shared" si="11"/>
        <v>0</v>
      </c>
      <c r="S189" s="115">
        <f t="shared" si="12"/>
        <v>0</v>
      </c>
      <c r="T189" s="113">
        <f t="shared" si="13"/>
        <v>60</v>
      </c>
      <c r="U189" s="119"/>
      <c r="AA189" s="113"/>
      <c r="AB189" s="113"/>
      <c r="AC189" s="113"/>
      <c r="AD189" s="113"/>
      <c r="AE189" s="113"/>
      <c r="AF189" s="84"/>
      <c r="AG189" s="113"/>
      <c r="AH189" s="109" t="str">
        <f t="shared" si="14"/>
        <v/>
      </c>
    </row>
    <row r="190" spans="1:34" ht="19.95" customHeight="1" thickTop="1" thickBot="1" x14ac:dyDescent="0.3">
      <c r="A190" s="89"/>
      <c r="B190" s="89"/>
      <c r="C190" s="90"/>
      <c r="D190" s="88"/>
      <c r="E190" s="90"/>
      <c r="F190" s="90"/>
      <c r="G190" s="133">
        <f>_xlfn.XLOOKUP(A190,PLEITOS!P:P,PLEITOS!E:E)</f>
        <v>0</v>
      </c>
      <c r="H190" s="88"/>
      <c r="I190" s="84"/>
      <c r="J190" s="84"/>
      <c r="K190" s="104"/>
      <c r="L190" s="92">
        <v>0</v>
      </c>
      <c r="M190" s="109"/>
      <c r="N190" s="112"/>
      <c r="O190" s="129" t="s">
        <v>115</v>
      </c>
      <c r="P190" s="114">
        <v>1</v>
      </c>
      <c r="Q190" s="114">
        <f t="shared" si="10"/>
        <v>2</v>
      </c>
      <c r="R190" s="114">
        <f t="shared" si="11"/>
        <v>0</v>
      </c>
      <c r="S190" s="115">
        <f t="shared" si="12"/>
        <v>0</v>
      </c>
      <c r="T190" s="113">
        <f t="shared" si="13"/>
        <v>60</v>
      </c>
      <c r="U190" s="119"/>
      <c r="AA190" s="113"/>
      <c r="AB190" s="113"/>
      <c r="AC190" s="113"/>
      <c r="AD190" s="113"/>
      <c r="AE190" s="113"/>
      <c r="AF190" s="84"/>
      <c r="AG190" s="113"/>
      <c r="AH190" s="109" t="str">
        <f t="shared" si="14"/>
        <v/>
      </c>
    </row>
    <row r="191" spans="1:34" ht="19.95" customHeight="1" thickTop="1" thickBot="1" x14ac:dyDescent="0.3">
      <c r="A191" s="89"/>
      <c r="B191" s="89"/>
      <c r="C191" s="90"/>
      <c r="D191" s="88"/>
      <c r="E191" s="90"/>
      <c r="F191" s="90"/>
      <c r="G191" s="133">
        <f>_xlfn.XLOOKUP(A191,PLEITOS!P:P,PLEITOS!E:E)</f>
        <v>0</v>
      </c>
      <c r="H191" s="88"/>
      <c r="I191" s="84"/>
      <c r="J191" s="84"/>
      <c r="K191" s="104"/>
      <c r="L191" s="92">
        <v>0</v>
      </c>
      <c r="M191" s="109"/>
      <c r="N191" s="112"/>
      <c r="O191" s="129" t="s">
        <v>115</v>
      </c>
      <c r="P191" s="114">
        <v>1</v>
      </c>
      <c r="Q191" s="114">
        <f t="shared" si="10"/>
        <v>2</v>
      </c>
      <c r="R191" s="114">
        <f t="shared" si="11"/>
        <v>0</v>
      </c>
      <c r="S191" s="115">
        <f t="shared" si="12"/>
        <v>0</v>
      </c>
      <c r="T191" s="113">
        <f t="shared" si="13"/>
        <v>60</v>
      </c>
      <c r="U191" s="119"/>
      <c r="AB191" s="113"/>
      <c r="AC191" s="113"/>
      <c r="AD191" s="113"/>
      <c r="AE191" s="113"/>
      <c r="AF191" s="84"/>
      <c r="AG191" s="113"/>
      <c r="AH191" s="109" t="str">
        <f t="shared" si="14"/>
        <v/>
      </c>
    </row>
    <row r="192" spans="1:34" ht="19.95" customHeight="1" thickTop="1" thickBot="1" x14ac:dyDescent="0.3">
      <c r="A192" s="89"/>
      <c r="B192" s="89"/>
      <c r="C192" s="90"/>
      <c r="D192" s="88"/>
      <c r="E192" s="90"/>
      <c r="F192" s="90"/>
      <c r="G192" s="133">
        <f>_xlfn.XLOOKUP(A192,PLEITOS!P:P,PLEITOS!E:E)</f>
        <v>0</v>
      </c>
      <c r="H192" s="88"/>
      <c r="I192" s="84"/>
      <c r="J192" s="84"/>
      <c r="K192" s="104"/>
      <c r="L192" s="92">
        <v>0</v>
      </c>
      <c r="M192" s="109"/>
      <c r="N192" s="112"/>
      <c r="O192" s="129" t="s">
        <v>115</v>
      </c>
      <c r="P192" s="114">
        <v>1</v>
      </c>
      <c r="Q192" s="114">
        <f t="shared" si="10"/>
        <v>2</v>
      </c>
      <c r="R192" s="114">
        <f t="shared" si="11"/>
        <v>0</v>
      </c>
      <c r="S192" s="115">
        <f t="shared" si="12"/>
        <v>0</v>
      </c>
      <c r="T192" s="113">
        <f t="shared" si="13"/>
        <v>60</v>
      </c>
      <c r="U192" s="119"/>
      <c r="AB192" s="113"/>
      <c r="AC192" s="113"/>
      <c r="AD192" s="113"/>
      <c r="AE192" s="113"/>
      <c r="AF192" s="84"/>
      <c r="AG192" s="113"/>
      <c r="AH192" s="109" t="str">
        <f t="shared" si="14"/>
        <v/>
      </c>
    </row>
    <row r="193" spans="1:34" ht="19.95" customHeight="1" thickTop="1" thickBot="1" x14ac:dyDescent="0.3">
      <c r="A193" s="89"/>
      <c r="B193" s="89"/>
      <c r="C193" s="90"/>
      <c r="D193" s="88"/>
      <c r="E193" s="90"/>
      <c r="F193" s="90"/>
      <c r="G193" s="133">
        <f>_xlfn.XLOOKUP(A193,PLEITOS!P:P,PLEITOS!E:E)</f>
        <v>0</v>
      </c>
      <c r="H193" s="88"/>
      <c r="I193" s="84"/>
      <c r="J193" s="84"/>
      <c r="K193" s="104"/>
      <c r="L193" s="92">
        <v>0</v>
      </c>
      <c r="M193" s="109"/>
      <c r="N193" s="112"/>
      <c r="O193" s="129" t="s">
        <v>115</v>
      </c>
      <c r="P193" s="114">
        <v>1</v>
      </c>
      <c r="Q193" s="114">
        <f t="shared" si="10"/>
        <v>2</v>
      </c>
      <c r="R193" s="114">
        <f t="shared" si="11"/>
        <v>0</v>
      </c>
      <c r="S193" s="115">
        <f t="shared" si="12"/>
        <v>0</v>
      </c>
      <c r="T193" s="113">
        <f t="shared" si="13"/>
        <v>60</v>
      </c>
      <c r="U193" s="119"/>
      <c r="AB193" s="113"/>
      <c r="AC193" s="113"/>
      <c r="AD193" s="113"/>
      <c r="AE193" s="113"/>
      <c r="AF193" s="84"/>
      <c r="AG193" s="113"/>
      <c r="AH193" s="109" t="str">
        <f t="shared" si="14"/>
        <v/>
      </c>
    </row>
    <row r="194" spans="1:34" ht="19.95" customHeight="1" thickTop="1" thickBot="1" x14ac:dyDescent="0.3">
      <c r="A194" s="89"/>
      <c r="B194" s="89"/>
      <c r="C194" s="90"/>
      <c r="D194" s="88"/>
      <c r="E194" s="90"/>
      <c r="F194" s="90"/>
      <c r="G194" s="133">
        <f>_xlfn.XLOOKUP(A194,PLEITOS!P:P,PLEITOS!E:E)</f>
        <v>0</v>
      </c>
      <c r="H194" s="88"/>
      <c r="I194" s="84"/>
      <c r="J194" s="84"/>
      <c r="K194" s="104"/>
      <c r="L194" s="92">
        <v>0</v>
      </c>
      <c r="M194" s="109"/>
      <c r="N194" s="112"/>
      <c r="O194" s="129" t="s">
        <v>115</v>
      </c>
      <c r="P194" s="114">
        <v>1</v>
      </c>
      <c r="Q194" s="114">
        <f t="shared" si="10"/>
        <v>2</v>
      </c>
      <c r="R194" s="114">
        <f t="shared" si="11"/>
        <v>0</v>
      </c>
      <c r="S194" s="115">
        <f t="shared" si="12"/>
        <v>0</v>
      </c>
      <c r="T194" s="113">
        <f t="shared" si="13"/>
        <v>60</v>
      </c>
      <c r="U194" s="119"/>
      <c r="AB194" s="113"/>
      <c r="AC194" s="113"/>
      <c r="AD194" s="113"/>
      <c r="AE194" s="113"/>
      <c r="AF194" s="84"/>
      <c r="AG194" s="113"/>
      <c r="AH194" s="109" t="str">
        <f t="shared" si="14"/>
        <v/>
      </c>
    </row>
    <row r="195" spans="1:34" ht="19.95" customHeight="1" thickTop="1" thickBot="1" x14ac:dyDescent="0.3">
      <c r="A195" s="89"/>
      <c r="B195" s="89"/>
      <c r="C195" s="90"/>
      <c r="D195" s="88"/>
      <c r="E195" s="90"/>
      <c r="F195" s="90"/>
      <c r="G195" s="133">
        <f>_xlfn.XLOOKUP(A195,PLEITOS!P:P,PLEITOS!E:E)</f>
        <v>0</v>
      </c>
      <c r="H195" s="88"/>
      <c r="I195" s="84"/>
      <c r="J195" s="84"/>
      <c r="K195" s="104"/>
      <c r="L195" s="92">
        <v>0</v>
      </c>
      <c r="M195" s="109"/>
      <c r="N195" s="112"/>
      <c r="O195" s="129" t="s">
        <v>115</v>
      </c>
      <c r="P195" s="114">
        <v>1</v>
      </c>
      <c r="Q195" s="114">
        <f t="shared" ref="Q195:Q258" si="15">N195+O195+P195</f>
        <v>2</v>
      </c>
      <c r="R195" s="114">
        <f t="shared" ref="R195:R258" si="16">N195*4</f>
        <v>0</v>
      </c>
      <c r="S195" s="115">
        <f t="shared" ref="S195:S258" si="17">N195*1</f>
        <v>0</v>
      </c>
      <c r="T195" s="113">
        <f t="shared" ref="T195:T258" si="18">(N195+O195+P195)*30+M195</f>
        <v>60</v>
      </c>
      <c r="U195" s="119"/>
      <c r="AB195" s="113"/>
      <c r="AC195" s="113"/>
      <c r="AD195" s="113"/>
      <c r="AE195" s="113"/>
      <c r="AF195" s="84"/>
      <c r="AG195" s="113"/>
      <c r="AH195" s="109" t="str">
        <f t="shared" si="14"/>
        <v/>
      </c>
    </row>
    <row r="196" spans="1:34" ht="19.95" customHeight="1" thickTop="1" thickBot="1" x14ac:dyDescent="0.3">
      <c r="A196" s="89"/>
      <c r="B196" s="89"/>
      <c r="C196" s="90"/>
      <c r="D196" s="88"/>
      <c r="E196" s="90"/>
      <c r="F196" s="90"/>
      <c r="G196" s="133">
        <f>_xlfn.XLOOKUP(A196,PLEITOS!P:P,PLEITOS!E:E)</f>
        <v>0</v>
      </c>
      <c r="H196" s="88"/>
      <c r="I196" s="84"/>
      <c r="J196" s="84"/>
      <c r="K196" s="104"/>
      <c r="L196" s="92">
        <v>0</v>
      </c>
      <c r="M196" s="109"/>
      <c r="N196" s="112"/>
      <c r="O196" s="129" t="s">
        <v>115</v>
      </c>
      <c r="P196" s="114">
        <v>1</v>
      </c>
      <c r="Q196" s="114">
        <f t="shared" si="15"/>
        <v>2</v>
      </c>
      <c r="R196" s="114">
        <f t="shared" si="16"/>
        <v>0</v>
      </c>
      <c r="S196" s="115">
        <f t="shared" si="17"/>
        <v>0</v>
      </c>
      <c r="T196" s="113">
        <f t="shared" si="18"/>
        <v>60</v>
      </c>
      <c r="U196" s="119"/>
      <c r="AB196" s="113"/>
      <c r="AC196" s="113"/>
      <c r="AD196" s="113"/>
      <c r="AE196" s="113"/>
      <c r="AF196" s="84"/>
      <c r="AG196" s="113"/>
      <c r="AH196" s="109" t="str">
        <f t="shared" ref="AH196:AH259" si="19">IF(AG196="","",IF(AG196&lt;T196,"ENTREGA ANTECIPADA",IF(AG196=T196,"ENTREGA NO PRAZO",IF(AG196&gt;T196,"ENTREGA EM ATRASO"))))</f>
        <v/>
      </c>
    </row>
    <row r="197" spans="1:34" ht="19.95" customHeight="1" thickTop="1" thickBot="1" x14ac:dyDescent="0.3">
      <c r="A197" s="89"/>
      <c r="B197" s="89"/>
      <c r="C197" s="90"/>
      <c r="D197" s="88"/>
      <c r="E197" s="90"/>
      <c r="F197" s="90"/>
      <c r="G197" s="133">
        <f>_xlfn.XLOOKUP(A197,PLEITOS!P:P,PLEITOS!E:E)</f>
        <v>0</v>
      </c>
      <c r="H197" s="88"/>
      <c r="I197" s="84"/>
      <c r="J197" s="84"/>
      <c r="K197" s="104"/>
      <c r="L197" s="92">
        <v>0</v>
      </c>
      <c r="M197" s="109"/>
      <c r="N197" s="112"/>
      <c r="O197" s="129" t="s">
        <v>115</v>
      </c>
      <c r="P197" s="114">
        <v>1</v>
      </c>
      <c r="Q197" s="114">
        <f t="shared" si="15"/>
        <v>2</v>
      </c>
      <c r="R197" s="114">
        <f t="shared" si="16"/>
        <v>0</v>
      </c>
      <c r="S197" s="115">
        <f t="shared" si="17"/>
        <v>0</v>
      </c>
      <c r="T197" s="113">
        <f t="shared" si="18"/>
        <v>60</v>
      </c>
      <c r="U197" s="119"/>
      <c r="AB197" s="113"/>
      <c r="AC197" s="113"/>
      <c r="AD197" s="113"/>
      <c r="AE197" s="113"/>
      <c r="AF197" s="84"/>
      <c r="AG197" s="113"/>
      <c r="AH197" s="109" t="str">
        <f t="shared" si="19"/>
        <v/>
      </c>
    </row>
    <row r="198" spans="1:34" ht="19.95" customHeight="1" thickTop="1" thickBot="1" x14ac:dyDescent="0.3">
      <c r="A198" s="89"/>
      <c r="B198" s="89"/>
      <c r="C198" s="90"/>
      <c r="D198" s="88"/>
      <c r="E198" s="90"/>
      <c r="F198" s="90"/>
      <c r="G198" s="133">
        <f>_xlfn.XLOOKUP(A198,PLEITOS!P:P,PLEITOS!E:E)</f>
        <v>0</v>
      </c>
      <c r="H198" s="88"/>
      <c r="I198" s="84"/>
      <c r="J198" s="84"/>
      <c r="K198" s="104"/>
      <c r="L198" s="92">
        <v>0</v>
      </c>
      <c r="M198" s="109"/>
      <c r="N198" s="112"/>
      <c r="O198" s="129" t="s">
        <v>115</v>
      </c>
      <c r="P198" s="114">
        <v>1</v>
      </c>
      <c r="Q198" s="114">
        <f t="shared" si="15"/>
        <v>2</v>
      </c>
      <c r="R198" s="114">
        <f t="shared" si="16"/>
        <v>0</v>
      </c>
      <c r="S198" s="115">
        <f t="shared" si="17"/>
        <v>0</v>
      </c>
      <c r="T198" s="113">
        <f t="shared" si="18"/>
        <v>60</v>
      </c>
      <c r="U198" s="119"/>
      <c r="AB198" s="113"/>
      <c r="AC198" s="113"/>
      <c r="AD198" s="113"/>
      <c r="AE198" s="113"/>
      <c r="AF198" s="84"/>
      <c r="AG198" s="113"/>
      <c r="AH198" s="109" t="str">
        <f t="shared" si="19"/>
        <v/>
      </c>
    </row>
    <row r="199" spans="1:34" ht="19.95" customHeight="1" thickTop="1" thickBot="1" x14ac:dyDescent="0.3">
      <c r="A199" s="89"/>
      <c r="B199" s="89"/>
      <c r="C199" s="90"/>
      <c r="D199" s="88"/>
      <c r="E199" s="90"/>
      <c r="F199" s="90"/>
      <c r="G199" s="133">
        <f>_xlfn.XLOOKUP(A199,PLEITOS!P:P,PLEITOS!E:E)</f>
        <v>0</v>
      </c>
      <c r="H199" s="88"/>
      <c r="I199" s="84"/>
      <c r="J199" s="84"/>
      <c r="K199" s="104"/>
      <c r="L199" s="92">
        <v>0</v>
      </c>
      <c r="M199" s="109"/>
      <c r="N199" s="112"/>
      <c r="O199" s="129" t="s">
        <v>115</v>
      </c>
      <c r="P199" s="114">
        <v>1</v>
      </c>
      <c r="Q199" s="114">
        <f t="shared" si="15"/>
        <v>2</v>
      </c>
      <c r="R199" s="114">
        <f t="shared" si="16"/>
        <v>0</v>
      </c>
      <c r="S199" s="115">
        <f t="shared" si="17"/>
        <v>0</v>
      </c>
      <c r="T199" s="113">
        <f t="shared" si="18"/>
        <v>60</v>
      </c>
      <c r="U199" s="119"/>
      <c r="AB199" s="113"/>
      <c r="AC199" s="113"/>
      <c r="AD199" s="113"/>
      <c r="AE199" s="113"/>
      <c r="AF199" s="84"/>
      <c r="AG199" s="113"/>
      <c r="AH199" s="109" t="str">
        <f t="shared" si="19"/>
        <v/>
      </c>
    </row>
    <row r="200" spans="1:34" ht="19.95" customHeight="1" thickTop="1" thickBot="1" x14ac:dyDescent="0.3">
      <c r="A200" s="89"/>
      <c r="B200" s="89"/>
      <c r="C200" s="90"/>
      <c r="D200" s="88"/>
      <c r="E200" s="90"/>
      <c r="F200" s="90"/>
      <c r="G200" s="133">
        <f>_xlfn.XLOOKUP(A200,PLEITOS!P:P,PLEITOS!E:E)</f>
        <v>0</v>
      </c>
      <c r="H200" s="88"/>
      <c r="I200" s="84"/>
      <c r="J200" s="84"/>
      <c r="K200" s="104"/>
      <c r="L200" s="92">
        <v>0</v>
      </c>
      <c r="M200" s="109"/>
      <c r="N200" s="112"/>
      <c r="O200" s="129" t="s">
        <v>115</v>
      </c>
      <c r="P200" s="114">
        <v>1</v>
      </c>
      <c r="Q200" s="114">
        <f t="shared" si="15"/>
        <v>2</v>
      </c>
      <c r="R200" s="114">
        <f t="shared" si="16"/>
        <v>0</v>
      </c>
      <c r="S200" s="115">
        <f t="shared" si="17"/>
        <v>0</v>
      </c>
      <c r="T200" s="113">
        <f t="shared" si="18"/>
        <v>60</v>
      </c>
      <c r="U200" s="119"/>
      <c r="AB200" s="113"/>
      <c r="AC200" s="113"/>
      <c r="AD200" s="113"/>
      <c r="AE200" s="113"/>
      <c r="AF200" s="84"/>
      <c r="AG200" s="113"/>
      <c r="AH200" s="109" t="str">
        <f t="shared" si="19"/>
        <v/>
      </c>
    </row>
    <row r="201" spans="1:34" ht="19.95" customHeight="1" thickTop="1" thickBot="1" x14ac:dyDescent="0.3">
      <c r="A201" s="89"/>
      <c r="B201" s="89"/>
      <c r="C201" s="90"/>
      <c r="D201" s="88"/>
      <c r="E201" s="90"/>
      <c r="F201" s="90"/>
      <c r="G201" s="133">
        <f>_xlfn.XLOOKUP(A201,PLEITOS!P:P,PLEITOS!E:E)</f>
        <v>0</v>
      </c>
      <c r="H201" s="88"/>
      <c r="I201" s="84"/>
      <c r="J201" s="84"/>
      <c r="K201" s="104"/>
      <c r="L201" s="92">
        <v>0</v>
      </c>
      <c r="M201" s="109"/>
      <c r="N201" s="112"/>
      <c r="O201" s="129" t="s">
        <v>115</v>
      </c>
      <c r="P201" s="114">
        <v>1</v>
      </c>
      <c r="Q201" s="114">
        <f t="shared" si="15"/>
        <v>2</v>
      </c>
      <c r="R201" s="114">
        <f t="shared" si="16"/>
        <v>0</v>
      </c>
      <c r="S201" s="115">
        <f t="shared" si="17"/>
        <v>0</v>
      </c>
      <c r="T201" s="113">
        <f t="shared" si="18"/>
        <v>60</v>
      </c>
      <c r="U201" s="119"/>
      <c r="AB201" s="113"/>
      <c r="AC201" s="113"/>
      <c r="AD201" s="113"/>
      <c r="AE201" s="113"/>
      <c r="AF201" s="84"/>
      <c r="AG201" s="113"/>
      <c r="AH201" s="109" t="str">
        <f t="shared" si="19"/>
        <v/>
      </c>
    </row>
    <row r="202" spans="1:34" ht="19.95" customHeight="1" thickTop="1" thickBot="1" x14ac:dyDescent="0.3">
      <c r="A202" s="89"/>
      <c r="B202" s="89"/>
      <c r="C202" s="90"/>
      <c r="D202" s="88"/>
      <c r="E202" s="90"/>
      <c r="F202" s="90"/>
      <c r="G202" s="133">
        <f>_xlfn.XLOOKUP(A202,PLEITOS!P:P,PLEITOS!E:E)</f>
        <v>0</v>
      </c>
      <c r="H202" s="88"/>
      <c r="I202" s="84"/>
      <c r="J202" s="84"/>
      <c r="K202" s="104"/>
      <c r="L202" s="92">
        <v>0</v>
      </c>
      <c r="M202" s="109"/>
      <c r="N202" s="112"/>
      <c r="O202" s="129" t="s">
        <v>115</v>
      </c>
      <c r="P202" s="114">
        <v>1</v>
      </c>
      <c r="Q202" s="114">
        <f t="shared" si="15"/>
        <v>2</v>
      </c>
      <c r="R202" s="114">
        <f t="shared" si="16"/>
        <v>0</v>
      </c>
      <c r="S202" s="115">
        <f t="shared" si="17"/>
        <v>0</v>
      </c>
      <c r="T202" s="113">
        <f t="shared" si="18"/>
        <v>60</v>
      </c>
      <c r="U202" s="119"/>
      <c r="AB202" s="113"/>
      <c r="AC202" s="113"/>
      <c r="AD202" s="113"/>
      <c r="AE202" s="113"/>
      <c r="AF202" s="84"/>
      <c r="AG202" s="113"/>
      <c r="AH202" s="109" t="str">
        <f t="shared" si="19"/>
        <v/>
      </c>
    </row>
    <row r="203" spans="1:34" ht="19.95" customHeight="1" thickTop="1" thickBot="1" x14ac:dyDescent="0.3">
      <c r="A203" s="89"/>
      <c r="B203" s="89"/>
      <c r="C203" s="90"/>
      <c r="D203" s="88"/>
      <c r="E203" s="90"/>
      <c r="F203" s="90"/>
      <c r="G203" s="133">
        <f>_xlfn.XLOOKUP(A203,PLEITOS!P:P,PLEITOS!E:E)</f>
        <v>0</v>
      </c>
      <c r="H203" s="88"/>
      <c r="I203" s="84"/>
      <c r="J203" s="84"/>
      <c r="K203" s="104"/>
      <c r="L203" s="92">
        <v>0</v>
      </c>
      <c r="M203" s="109"/>
      <c r="N203" s="112"/>
      <c r="O203" s="129" t="s">
        <v>115</v>
      </c>
      <c r="P203" s="114">
        <v>1</v>
      </c>
      <c r="Q203" s="114">
        <f t="shared" si="15"/>
        <v>2</v>
      </c>
      <c r="R203" s="114">
        <f t="shared" si="16"/>
        <v>0</v>
      </c>
      <c r="S203" s="115">
        <f t="shared" si="17"/>
        <v>0</v>
      </c>
      <c r="T203" s="113">
        <f t="shared" si="18"/>
        <v>60</v>
      </c>
      <c r="U203" s="119"/>
      <c r="AB203" s="113"/>
      <c r="AC203" s="113"/>
      <c r="AD203" s="113"/>
      <c r="AE203" s="113"/>
      <c r="AF203" s="84"/>
      <c r="AG203" s="113"/>
      <c r="AH203" s="109" t="str">
        <f t="shared" si="19"/>
        <v/>
      </c>
    </row>
    <row r="204" spans="1:34" ht="19.95" customHeight="1" thickTop="1" thickBot="1" x14ac:dyDescent="0.3">
      <c r="A204" s="89"/>
      <c r="B204" s="89"/>
      <c r="C204" s="90"/>
      <c r="D204" s="88"/>
      <c r="E204" s="90"/>
      <c r="F204" s="90"/>
      <c r="G204" s="133">
        <f>_xlfn.XLOOKUP(A204,PLEITOS!P:P,PLEITOS!E:E)</f>
        <v>0</v>
      </c>
      <c r="H204" s="88"/>
      <c r="I204" s="84"/>
      <c r="J204" s="84"/>
      <c r="K204" s="104"/>
      <c r="L204" s="92">
        <v>0</v>
      </c>
      <c r="M204" s="109"/>
      <c r="N204" s="112"/>
      <c r="O204" s="129" t="s">
        <v>115</v>
      </c>
      <c r="P204" s="114">
        <v>1</v>
      </c>
      <c r="Q204" s="114">
        <f t="shared" si="15"/>
        <v>2</v>
      </c>
      <c r="R204" s="114">
        <f t="shared" si="16"/>
        <v>0</v>
      </c>
      <c r="S204" s="115">
        <f t="shared" si="17"/>
        <v>0</v>
      </c>
      <c r="T204" s="113">
        <f t="shared" si="18"/>
        <v>60</v>
      </c>
      <c r="U204" s="119"/>
      <c r="AB204" s="113"/>
      <c r="AC204" s="113"/>
      <c r="AD204" s="113"/>
      <c r="AE204" s="113"/>
      <c r="AF204" s="84"/>
      <c r="AG204" s="113"/>
      <c r="AH204" s="109" t="str">
        <f t="shared" si="19"/>
        <v/>
      </c>
    </row>
    <row r="205" spans="1:34" ht="19.95" customHeight="1" thickTop="1" thickBot="1" x14ac:dyDescent="0.3">
      <c r="A205" s="89"/>
      <c r="B205" s="89"/>
      <c r="C205" s="90"/>
      <c r="D205" s="88"/>
      <c r="E205" s="90"/>
      <c r="F205" s="90"/>
      <c r="G205" s="133">
        <f>_xlfn.XLOOKUP(A205,PLEITOS!P:P,PLEITOS!E:E)</f>
        <v>0</v>
      </c>
      <c r="H205" s="88"/>
      <c r="I205" s="84"/>
      <c r="J205" s="84"/>
      <c r="K205" s="104"/>
      <c r="L205" s="92">
        <v>0</v>
      </c>
      <c r="M205" s="109"/>
      <c r="N205" s="112"/>
      <c r="O205" s="129" t="s">
        <v>115</v>
      </c>
      <c r="P205" s="114">
        <v>1</v>
      </c>
      <c r="Q205" s="114">
        <f t="shared" si="15"/>
        <v>2</v>
      </c>
      <c r="R205" s="114">
        <f t="shared" si="16"/>
        <v>0</v>
      </c>
      <c r="S205" s="115">
        <f t="shared" si="17"/>
        <v>0</v>
      </c>
      <c r="T205" s="113">
        <f t="shared" si="18"/>
        <v>60</v>
      </c>
      <c r="U205" s="119"/>
      <c r="AB205" s="113"/>
      <c r="AC205" s="113"/>
      <c r="AD205" s="113"/>
      <c r="AE205" s="113"/>
      <c r="AF205" s="84"/>
      <c r="AG205" s="113"/>
      <c r="AH205" s="109" t="str">
        <f t="shared" si="19"/>
        <v/>
      </c>
    </row>
    <row r="206" spans="1:34" ht="19.95" customHeight="1" thickTop="1" thickBot="1" x14ac:dyDescent="0.3">
      <c r="A206" s="89"/>
      <c r="B206" s="89"/>
      <c r="C206" s="90"/>
      <c r="D206" s="88"/>
      <c r="E206" s="90"/>
      <c r="F206" s="90"/>
      <c r="G206" s="133">
        <f>_xlfn.XLOOKUP(A206,PLEITOS!P:P,PLEITOS!E:E)</f>
        <v>0</v>
      </c>
      <c r="H206" s="88"/>
      <c r="I206" s="84"/>
      <c r="J206" s="84"/>
      <c r="K206" s="104"/>
      <c r="L206" s="92">
        <v>0</v>
      </c>
      <c r="M206" s="109"/>
      <c r="N206" s="112"/>
      <c r="O206" s="129" t="s">
        <v>115</v>
      </c>
      <c r="P206" s="114">
        <v>1</v>
      </c>
      <c r="Q206" s="114">
        <f t="shared" si="15"/>
        <v>2</v>
      </c>
      <c r="R206" s="114">
        <f t="shared" si="16"/>
        <v>0</v>
      </c>
      <c r="S206" s="115">
        <f t="shared" si="17"/>
        <v>0</v>
      </c>
      <c r="T206" s="113">
        <f t="shared" si="18"/>
        <v>60</v>
      </c>
      <c r="U206" s="119"/>
      <c r="AB206" s="113"/>
      <c r="AC206" s="113"/>
      <c r="AD206" s="113"/>
      <c r="AE206" s="113"/>
      <c r="AF206" s="84"/>
      <c r="AG206" s="113"/>
      <c r="AH206" s="109" t="str">
        <f t="shared" si="19"/>
        <v/>
      </c>
    </row>
    <row r="207" spans="1:34" ht="19.95" customHeight="1" thickTop="1" thickBot="1" x14ac:dyDescent="0.3">
      <c r="A207" s="89"/>
      <c r="B207" s="89"/>
      <c r="C207" s="90"/>
      <c r="D207" s="88"/>
      <c r="E207" s="90"/>
      <c r="F207" s="90"/>
      <c r="G207" s="133">
        <f>_xlfn.XLOOKUP(A207,PLEITOS!P:P,PLEITOS!E:E)</f>
        <v>0</v>
      </c>
      <c r="H207" s="88"/>
      <c r="I207" s="84"/>
      <c r="J207" s="84"/>
      <c r="K207" s="104"/>
      <c r="L207" s="92">
        <v>0</v>
      </c>
      <c r="M207" s="109"/>
      <c r="N207" s="112"/>
      <c r="O207" s="129" t="s">
        <v>115</v>
      </c>
      <c r="P207" s="114">
        <v>1</v>
      </c>
      <c r="Q207" s="114">
        <f t="shared" si="15"/>
        <v>2</v>
      </c>
      <c r="R207" s="114">
        <f t="shared" si="16"/>
        <v>0</v>
      </c>
      <c r="S207" s="115">
        <f t="shared" si="17"/>
        <v>0</v>
      </c>
      <c r="T207" s="113">
        <f t="shared" si="18"/>
        <v>60</v>
      </c>
      <c r="U207" s="119"/>
      <c r="AB207" s="113"/>
      <c r="AC207" s="113"/>
      <c r="AD207" s="113"/>
      <c r="AE207" s="113"/>
      <c r="AF207" s="84"/>
      <c r="AG207" s="113"/>
      <c r="AH207" s="109" t="str">
        <f t="shared" si="19"/>
        <v/>
      </c>
    </row>
    <row r="208" spans="1:34" ht="19.95" customHeight="1" thickTop="1" thickBot="1" x14ac:dyDescent="0.3">
      <c r="A208" s="89"/>
      <c r="B208" s="89"/>
      <c r="C208" s="90"/>
      <c r="D208" s="88"/>
      <c r="E208" s="90"/>
      <c r="F208" s="90"/>
      <c r="G208" s="133">
        <f>_xlfn.XLOOKUP(A208,PLEITOS!P:P,PLEITOS!E:E)</f>
        <v>0</v>
      </c>
      <c r="H208" s="88"/>
      <c r="I208" s="84"/>
      <c r="J208" s="84"/>
      <c r="K208" s="104"/>
      <c r="L208" s="92">
        <v>0</v>
      </c>
      <c r="M208" s="109"/>
      <c r="N208" s="112"/>
      <c r="O208" s="129" t="s">
        <v>115</v>
      </c>
      <c r="P208" s="114">
        <v>1</v>
      </c>
      <c r="Q208" s="114">
        <f t="shared" si="15"/>
        <v>2</v>
      </c>
      <c r="R208" s="114">
        <f t="shared" si="16"/>
        <v>0</v>
      </c>
      <c r="S208" s="115">
        <f t="shared" si="17"/>
        <v>0</v>
      </c>
      <c r="T208" s="113">
        <f t="shared" si="18"/>
        <v>60</v>
      </c>
      <c r="U208" s="119"/>
      <c r="AB208" s="113"/>
      <c r="AC208" s="113"/>
      <c r="AD208" s="113"/>
      <c r="AE208" s="113"/>
      <c r="AF208" s="84"/>
      <c r="AG208" s="113"/>
      <c r="AH208" s="109" t="str">
        <f t="shared" si="19"/>
        <v/>
      </c>
    </row>
    <row r="209" spans="1:34" ht="19.95" customHeight="1" thickTop="1" thickBot="1" x14ac:dyDescent="0.3">
      <c r="A209" s="89"/>
      <c r="B209" s="89"/>
      <c r="C209" s="90"/>
      <c r="D209" s="88"/>
      <c r="E209" s="90"/>
      <c r="F209" s="90"/>
      <c r="G209" s="133">
        <f>_xlfn.XLOOKUP(A209,PLEITOS!P:P,PLEITOS!E:E)</f>
        <v>0</v>
      </c>
      <c r="H209" s="88"/>
      <c r="I209" s="84"/>
      <c r="J209" s="84"/>
      <c r="K209" s="104"/>
      <c r="L209" s="92">
        <v>0</v>
      </c>
      <c r="M209" s="109"/>
      <c r="N209" s="112"/>
      <c r="O209" s="129" t="s">
        <v>115</v>
      </c>
      <c r="P209" s="114">
        <v>1</v>
      </c>
      <c r="Q209" s="114">
        <f t="shared" si="15"/>
        <v>2</v>
      </c>
      <c r="R209" s="114">
        <f t="shared" si="16"/>
        <v>0</v>
      </c>
      <c r="S209" s="115">
        <f t="shared" si="17"/>
        <v>0</v>
      </c>
      <c r="T209" s="113">
        <f t="shared" si="18"/>
        <v>60</v>
      </c>
      <c r="U209" s="119"/>
      <c r="AB209" s="113"/>
      <c r="AC209" s="113"/>
      <c r="AD209" s="113"/>
      <c r="AE209" s="113"/>
      <c r="AF209" s="84"/>
      <c r="AG209" s="113"/>
      <c r="AH209" s="109" t="str">
        <f t="shared" si="19"/>
        <v/>
      </c>
    </row>
    <row r="210" spans="1:34" ht="19.95" customHeight="1" thickTop="1" thickBot="1" x14ac:dyDescent="0.3">
      <c r="A210" s="89"/>
      <c r="B210" s="89"/>
      <c r="C210" s="90"/>
      <c r="D210" s="88"/>
      <c r="E210" s="90"/>
      <c r="F210" s="90"/>
      <c r="G210" s="133">
        <f>_xlfn.XLOOKUP(A210,PLEITOS!P:P,PLEITOS!E:E)</f>
        <v>0</v>
      </c>
      <c r="H210" s="88"/>
      <c r="I210" s="84"/>
      <c r="J210" s="84"/>
      <c r="K210" s="104"/>
      <c r="L210" s="92">
        <v>0</v>
      </c>
      <c r="M210" s="109"/>
      <c r="N210" s="112"/>
      <c r="O210" s="129" t="s">
        <v>115</v>
      </c>
      <c r="P210" s="114">
        <v>1</v>
      </c>
      <c r="Q210" s="114">
        <f t="shared" si="15"/>
        <v>2</v>
      </c>
      <c r="R210" s="114">
        <f t="shared" si="16"/>
        <v>0</v>
      </c>
      <c r="S210" s="115">
        <f t="shared" si="17"/>
        <v>0</v>
      </c>
      <c r="T210" s="113">
        <f t="shared" si="18"/>
        <v>60</v>
      </c>
      <c r="U210" s="119"/>
      <c r="AB210" s="113"/>
      <c r="AC210" s="113"/>
      <c r="AD210" s="113"/>
      <c r="AE210" s="113"/>
      <c r="AF210" s="84"/>
      <c r="AG210" s="113"/>
      <c r="AH210" s="109" t="str">
        <f t="shared" si="19"/>
        <v/>
      </c>
    </row>
    <row r="211" spans="1:34" ht="19.95" customHeight="1" thickTop="1" thickBot="1" x14ac:dyDescent="0.3">
      <c r="A211" s="89"/>
      <c r="B211" s="89"/>
      <c r="C211" s="90"/>
      <c r="D211" s="88"/>
      <c r="E211" s="90"/>
      <c r="F211" s="90"/>
      <c r="G211" s="133">
        <f>_xlfn.XLOOKUP(A211,PLEITOS!P:P,PLEITOS!E:E)</f>
        <v>0</v>
      </c>
      <c r="H211" s="88"/>
      <c r="I211" s="84"/>
      <c r="J211" s="84"/>
      <c r="K211" s="104"/>
      <c r="L211" s="92">
        <v>0</v>
      </c>
      <c r="M211" s="109"/>
      <c r="N211" s="112"/>
      <c r="O211" s="129" t="s">
        <v>115</v>
      </c>
      <c r="P211" s="114">
        <v>1</v>
      </c>
      <c r="Q211" s="114">
        <f t="shared" si="15"/>
        <v>2</v>
      </c>
      <c r="R211" s="114">
        <f t="shared" si="16"/>
        <v>0</v>
      </c>
      <c r="S211" s="115">
        <f t="shared" si="17"/>
        <v>0</v>
      </c>
      <c r="T211" s="113">
        <f t="shared" si="18"/>
        <v>60</v>
      </c>
      <c r="U211" s="119"/>
      <c r="AB211" s="113"/>
      <c r="AC211" s="113"/>
      <c r="AD211" s="113"/>
      <c r="AE211" s="113"/>
      <c r="AF211" s="84"/>
      <c r="AG211" s="113"/>
      <c r="AH211" s="109" t="str">
        <f t="shared" si="19"/>
        <v/>
      </c>
    </row>
    <row r="212" spans="1:34" ht="19.95" customHeight="1" thickTop="1" thickBot="1" x14ac:dyDescent="0.3">
      <c r="A212" s="89"/>
      <c r="B212" s="89"/>
      <c r="C212" s="90"/>
      <c r="D212" s="88"/>
      <c r="E212" s="90"/>
      <c r="F212" s="90"/>
      <c r="G212" s="133">
        <f>_xlfn.XLOOKUP(A212,PLEITOS!P:P,PLEITOS!E:E)</f>
        <v>0</v>
      </c>
      <c r="H212" s="88"/>
      <c r="I212" s="84"/>
      <c r="J212" s="84"/>
      <c r="K212" s="104"/>
      <c r="L212" s="92">
        <v>0</v>
      </c>
      <c r="M212" s="109"/>
      <c r="N212" s="112"/>
      <c r="O212" s="129" t="s">
        <v>115</v>
      </c>
      <c r="P212" s="114">
        <v>1</v>
      </c>
      <c r="Q212" s="114">
        <f t="shared" si="15"/>
        <v>2</v>
      </c>
      <c r="R212" s="114">
        <f t="shared" si="16"/>
        <v>0</v>
      </c>
      <c r="S212" s="115">
        <f t="shared" si="17"/>
        <v>0</v>
      </c>
      <c r="T212" s="113">
        <f t="shared" si="18"/>
        <v>60</v>
      </c>
      <c r="U212" s="119"/>
      <c r="AB212" s="113"/>
      <c r="AC212" s="113"/>
      <c r="AD212" s="113"/>
      <c r="AE212" s="113"/>
      <c r="AF212" s="84"/>
      <c r="AG212" s="113"/>
      <c r="AH212" s="109" t="str">
        <f t="shared" si="19"/>
        <v/>
      </c>
    </row>
    <row r="213" spans="1:34" ht="19.95" customHeight="1" thickTop="1" thickBot="1" x14ac:dyDescent="0.3">
      <c r="A213" s="89"/>
      <c r="B213" s="89"/>
      <c r="C213" s="90"/>
      <c r="D213" s="88"/>
      <c r="E213" s="90"/>
      <c r="F213" s="90"/>
      <c r="G213" s="133">
        <f>_xlfn.XLOOKUP(A213,PLEITOS!P:P,PLEITOS!E:E)</f>
        <v>0</v>
      </c>
      <c r="H213" s="88"/>
      <c r="I213" s="84"/>
      <c r="J213" s="84"/>
      <c r="K213" s="104"/>
      <c r="L213" s="92">
        <v>0</v>
      </c>
      <c r="M213" s="109"/>
      <c r="N213" s="112"/>
      <c r="O213" s="129" t="s">
        <v>115</v>
      </c>
      <c r="P213" s="114">
        <v>1</v>
      </c>
      <c r="Q213" s="114">
        <f t="shared" si="15"/>
        <v>2</v>
      </c>
      <c r="R213" s="114">
        <f t="shared" si="16"/>
        <v>0</v>
      </c>
      <c r="S213" s="115">
        <f t="shared" si="17"/>
        <v>0</v>
      </c>
      <c r="T213" s="113">
        <f t="shared" si="18"/>
        <v>60</v>
      </c>
      <c r="U213" s="119"/>
      <c r="AB213" s="113"/>
      <c r="AC213" s="113"/>
      <c r="AD213" s="113"/>
      <c r="AE213" s="113"/>
      <c r="AF213" s="84"/>
      <c r="AG213" s="113"/>
      <c r="AH213" s="109" t="str">
        <f t="shared" si="19"/>
        <v/>
      </c>
    </row>
    <row r="214" spans="1:34" ht="19.95" customHeight="1" thickTop="1" thickBot="1" x14ac:dyDescent="0.3">
      <c r="A214" s="89"/>
      <c r="B214" s="89"/>
      <c r="C214" s="90"/>
      <c r="D214" s="88"/>
      <c r="E214" s="90"/>
      <c r="F214" s="90"/>
      <c r="G214" s="133">
        <f>_xlfn.XLOOKUP(A214,PLEITOS!P:P,PLEITOS!E:E)</f>
        <v>0</v>
      </c>
      <c r="H214" s="88"/>
      <c r="I214" s="84"/>
      <c r="J214" s="84"/>
      <c r="K214" s="104"/>
      <c r="L214" s="92">
        <v>0</v>
      </c>
      <c r="M214" s="109"/>
      <c r="N214" s="112"/>
      <c r="O214" s="129" t="s">
        <v>115</v>
      </c>
      <c r="P214" s="114">
        <v>1</v>
      </c>
      <c r="Q214" s="114">
        <f t="shared" si="15"/>
        <v>2</v>
      </c>
      <c r="R214" s="114">
        <f t="shared" si="16"/>
        <v>0</v>
      </c>
      <c r="S214" s="115">
        <f t="shared" si="17"/>
        <v>0</v>
      </c>
      <c r="T214" s="113">
        <f t="shared" si="18"/>
        <v>60</v>
      </c>
      <c r="U214" s="119"/>
      <c r="AB214" s="113"/>
      <c r="AC214" s="113"/>
      <c r="AD214" s="113"/>
      <c r="AE214" s="113"/>
      <c r="AF214" s="84"/>
      <c r="AG214" s="113"/>
      <c r="AH214" s="109" t="str">
        <f t="shared" si="19"/>
        <v/>
      </c>
    </row>
    <row r="215" spans="1:34" ht="19.95" customHeight="1" thickTop="1" thickBot="1" x14ac:dyDescent="0.3">
      <c r="A215" s="89"/>
      <c r="B215" s="89"/>
      <c r="C215" s="90"/>
      <c r="D215" s="88"/>
      <c r="E215" s="90"/>
      <c r="F215" s="90"/>
      <c r="G215" s="133">
        <f>_xlfn.XLOOKUP(A215,PLEITOS!P:P,PLEITOS!E:E)</f>
        <v>0</v>
      </c>
      <c r="H215" s="88"/>
      <c r="I215" s="84"/>
      <c r="J215" s="84"/>
      <c r="K215" s="104"/>
      <c r="L215" s="92">
        <v>0</v>
      </c>
      <c r="M215" s="109"/>
      <c r="N215" s="112"/>
      <c r="O215" s="129" t="s">
        <v>115</v>
      </c>
      <c r="P215" s="114">
        <v>1</v>
      </c>
      <c r="Q215" s="114">
        <f t="shared" si="15"/>
        <v>2</v>
      </c>
      <c r="R215" s="114">
        <f t="shared" si="16"/>
        <v>0</v>
      </c>
      <c r="S215" s="115">
        <f t="shared" si="17"/>
        <v>0</v>
      </c>
      <c r="T215" s="113">
        <f t="shared" si="18"/>
        <v>60</v>
      </c>
      <c r="U215" s="119"/>
      <c r="AB215" s="113"/>
      <c r="AC215" s="113"/>
      <c r="AD215" s="113"/>
      <c r="AE215" s="113"/>
      <c r="AF215" s="84"/>
      <c r="AG215" s="113"/>
      <c r="AH215" s="109" t="str">
        <f t="shared" si="19"/>
        <v/>
      </c>
    </row>
    <row r="216" spans="1:34" ht="19.95" customHeight="1" thickTop="1" thickBot="1" x14ac:dyDescent="0.3">
      <c r="A216" s="89"/>
      <c r="B216" s="89"/>
      <c r="C216" s="90"/>
      <c r="D216" s="88"/>
      <c r="E216" s="90"/>
      <c r="F216" s="90"/>
      <c r="G216" s="133">
        <f>_xlfn.XLOOKUP(A216,PLEITOS!P:P,PLEITOS!E:E)</f>
        <v>0</v>
      </c>
      <c r="H216" s="88"/>
      <c r="I216" s="84"/>
      <c r="J216" s="84"/>
      <c r="K216" s="104"/>
      <c r="L216" s="92">
        <v>0</v>
      </c>
      <c r="M216" s="109"/>
      <c r="N216" s="112"/>
      <c r="O216" s="129" t="s">
        <v>115</v>
      </c>
      <c r="P216" s="114">
        <v>1</v>
      </c>
      <c r="Q216" s="114">
        <f t="shared" si="15"/>
        <v>2</v>
      </c>
      <c r="R216" s="114">
        <f t="shared" si="16"/>
        <v>0</v>
      </c>
      <c r="S216" s="115">
        <f t="shared" si="17"/>
        <v>0</v>
      </c>
      <c r="T216" s="113">
        <f t="shared" si="18"/>
        <v>60</v>
      </c>
      <c r="U216" s="119"/>
      <c r="AB216" s="113"/>
      <c r="AC216" s="113"/>
      <c r="AD216" s="113"/>
      <c r="AE216" s="113"/>
      <c r="AF216" s="84"/>
      <c r="AG216" s="113"/>
      <c r="AH216" s="109" t="str">
        <f t="shared" si="19"/>
        <v/>
      </c>
    </row>
    <row r="217" spans="1:34" ht="19.95" customHeight="1" thickTop="1" thickBot="1" x14ac:dyDescent="0.3">
      <c r="A217" s="89"/>
      <c r="B217" s="89"/>
      <c r="C217" s="90"/>
      <c r="D217" s="88"/>
      <c r="E217" s="90"/>
      <c r="F217" s="90"/>
      <c r="G217" s="133">
        <f>_xlfn.XLOOKUP(A217,PLEITOS!P:P,PLEITOS!E:E)</f>
        <v>0</v>
      </c>
      <c r="H217" s="88"/>
      <c r="I217" s="84"/>
      <c r="J217" s="84"/>
      <c r="K217" s="104"/>
      <c r="L217" s="92">
        <v>0</v>
      </c>
      <c r="M217" s="109"/>
      <c r="N217" s="112"/>
      <c r="O217" s="129" t="s">
        <v>115</v>
      </c>
      <c r="P217" s="114">
        <v>1</v>
      </c>
      <c r="Q217" s="114">
        <f t="shared" si="15"/>
        <v>2</v>
      </c>
      <c r="R217" s="114">
        <f t="shared" si="16"/>
        <v>0</v>
      </c>
      <c r="S217" s="115">
        <f t="shared" si="17"/>
        <v>0</v>
      </c>
      <c r="T217" s="113">
        <f t="shared" si="18"/>
        <v>60</v>
      </c>
      <c r="U217" s="119"/>
      <c r="AB217" s="113"/>
      <c r="AC217" s="113"/>
      <c r="AD217" s="113"/>
      <c r="AE217" s="113"/>
      <c r="AF217" s="84"/>
      <c r="AG217" s="113"/>
      <c r="AH217" s="109" t="str">
        <f t="shared" si="19"/>
        <v/>
      </c>
    </row>
    <row r="218" spans="1:34" ht="19.95" customHeight="1" thickTop="1" thickBot="1" x14ac:dyDescent="0.3">
      <c r="A218" s="89"/>
      <c r="B218" s="89"/>
      <c r="C218" s="90"/>
      <c r="D218" s="88"/>
      <c r="E218" s="90"/>
      <c r="F218" s="90"/>
      <c r="G218" s="133">
        <f>_xlfn.XLOOKUP(A218,PLEITOS!P:P,PLEITOS!E:E)</f>
        <v>0</v>
      </c>
      <c r="H218" s="88"/>
      <c r="I218" s="84"/>
      <c r="J218" s="84"/>
      <c r="K218" s="104"/>
      <c r="L218" s="92">
        <v>0</v>
      </c>
      <c r="M218" s="109"/>
      <c r="N218" s="112"/>
      <c r="O218" s="129" t="s">
        <v>115</v>
      </c>
      <c r="P218" s="114">
        <v>1</v>
      </c>
      <c r="Q218" s="114">
        <f t="shared" si="15"/>
        <v>2</v>
      </c>
      <c r="R218" s="114">
        <f t="shared" si="16"/>
        <v>0</v>
      </c>
      <c r="S218" s="115">
        <f t="shared" si="17"/>
        <v>0</v>
      </c>
      <c r="T218" s="113">
        <f t="shared" si="18"/>
        <v>60</v>
      </c>
      <c r="U218" s="119"/>
      <c r="AB218" s="113"/>
      <c r="AC218" s="113"/>
      <c r="AD218" s="113"/>
      <c r="AE218" s="113"/>
      <c r="AF218" s="84"/>
      <c r="AG218" s="113"/>
      <c r="AH218" s="109" t="str">
        <f t="shared" si="19"/>
        <v/>
      </c>
    </row>
    <row r="219" spans="1:34" ht="19.95" customHeight="1" thickTop="1" thickBot="1" x14ac:dyDescent="0.3">
      <c r="A219" s="89"/>
      <c r="B219" s="89"/>
      <c r="C219" s="90"/>
      <c r="D219" s="88"/>
      <c r="E219" s="90"/>
      <c r="F219" s="90"/>
      <c r="G219" s="133">
        <f>_xlfn.XLOOKUP(A219,PLEITOS!P:P,PLEITOS!E:E)</f>
        <v>0</v>
      </c>
      <c r="H219" s="88"/>
      <c r="I219" s="84"/>
      <c r="J219" s="84"/>
      <c r="K219" s="104"/>
      <c r="L219" s="92">
        <v>0</v>
      </c>
      <c r="M219" s="109"/>
      <c r="N219" s="112"/>
      <c r="O219" s="129" t="s">
        <v>115</v>
      </c>
      <c r="P219" s="114">
        <v>1</v>
      </c>
      <c r="Q219" s="114">
        <f t="shared" si="15"/>
        <v>2</v>
      </c>
      <c r="R219" s="114">
        <f t="shared" si="16"/>
        <v>0</v>
      </c>
      <c r="S219" s="115">
        <f t="shared" si="17"/>
        <v>0</v>
      </c>
      <c r="T219" s="113">
        <f t="shared" si="18"/>
        <v>60</v>
      </c>
      <c r="U219" s="119"/>
      <c r="AB219" s="113"/>
      <c r="AC219" s="113"/>
      <c r="AD219" s="113"/>
      <c r="AE219" s="113"/>
      <c r="AF219" s="84"/>
      <c r="AG219" s="113"/>
      <c r="AH219" s="109" t="str">
        <f t="shared" si="19"/>
        <v/>
      </c>
    </row>
    <row r="220" spans="1:34" ht="19.95" customHeight="1" thickTop="1" thickBot="1" x14ac:dyDescent="0.3">
      <c r="A220" s="89"/>
      <c r="B220" s="89"/>
      <c r="C220" s="90"/>
      <c r="D220" s="88"/>
      <c r="E220" s="90"/>
      <c r="F220" s="90"/>
      <c r="G220" s="133">
        <f>_xlfn.XLOOKUP(A220,PLEITOS!P:P,PLEITOS!E:E)</f>
        <v>0</v>
      </c>
      <c r="H220" s="88"/>
      <c r="I220" s="84"/>
      <c r="J220" s="84"/>
      <c r="K220" s="104"/>
      <c r="L220" s="92">
        <v>0</v>
      </c>
      <c r="M220" s="109"/>
      <c r="N220" s="112"/>
      <c r="O220" s="129" t="s">
        <v>115</v>
      </c>
      <c r="P220" s="114">
        <v>1</v>
      </c>
      <c r="Q220" s="114">
        <f t="shared" si="15"/>
        <v>2</v>
      </c>
      <c r="R220" s="114">
        <f t="shared" si="16"/>
        <v>0</v>
      </c>
      <c r="S220" s="115">
        <f t="shared" si="17"/>
        <v>0</v>
      </c>
      <c r="T220" s="113">
        <f t="shared" si="18"/>
        <v>60</v>
      </c>
      <c r="U220" s="119"/>
      <c r="AB220" s="113"/>
      <c r="AC220" s="113"/>
      <c r="AD220" s="113"/>
      <c r="AE220" s="113"/>
      <c r="AF220" s="84"/>
      <c r="AG220" s="113"/>
      <c r="AH220" s="109" t="str">
        <f t="shared" si="19"/>
        <v/>
      </c>
    </row>
    <row r="221" spans="1:34" ht="19.95" customHeight="1" thickTop="1" thickBot="1" x14ac:dyDescent="0.3">
      <c r="A221" s="89"/>
      <c r="B221" s="89"/>
      <c r="C221" s="90"/>
      <c r="D221" s="88"/>
      <c r="E221" s="90"/>
      <c r="F221" s="90"/>
      <c r="G221" s="133">
        <f>_xlfn.XLOOKUP(A221,PLEITOS!P:P,PLEITOS!E:E)</f>
        <v>0</v>
      </c>
      <c r="H221" s="88"/>
      <c r="I221" s="84"/>
      <c r="J221" s="84"/>
      <c r="K221" s="104"/>
      <c r="L221" s="92">
        <v>0</v>
      </c>
      <c r="M221" s="109"/>
      <c r="N221" s="112"/>
      <c r="O221" s="129" t="s">
        <v>115</v>
      </c>
      <c r="P221" s="114">
        <v>1</v>
      </c>
      <c r="Q221" s="114">
        <f t="shared" si="15"/>
        <v>2</v>
      </c>
      <c r="R221" s="114">
        <f t="shared" si="16"/>
        <v>0</v>
      </c>
      <c r="S221" s="115">
        <f t="shared" si="17"/>
        <v>0</v>
      </c>
      <c r="T221" s="113">
        <f t="shared" si="18"/>
        <v>60</v>
      </c>
      <c r="U221" s="119"/>
      <c r="AB221" s="113"/>
      <c r="AC221" s="113"/>
      <c r="AD221" s="113"/>
      <c r="AE221" s="113"/>
      <c r="AF221" s="84"/>
      <c r="AG221" s="113"/>
      <c r="AH221" s="109" t="str">
        <f t="shared" si="19"/>
        <v/>
      </c>
    </row>
    <row r="222" spans="1:34" ht="19.95" customHeight="1" thickTop="1" thickBot="1" x14ac:dyDescent="0.3">
      <c r="A222" s="89"/>
      <c r="B222" s="89"/>
      <c r="C222" s="90"/>
      <c r="D222" s="88"/>
      <c r="E222" s="90"/>
      <c r="F222" s="90"/>
      <c r="G222" s="133">
        <f>_xlfn.XLOOKUP(A222,PLEITOS!P:P,PLEITOS!E:E)</f>
        <v>0</v>
      </c>
      <c r="H222" s="88"/>
      <c r="I222" s="84"/>
      <c r="J222" s="84"/>
      <c r="K222" s="104"/>
      <c r="L222" s="92">
        <v>0</v>
      </c>
      <c r="M222" s="109"/>
      <c r="N222" s="112"/>
      <c r="O222" s="129" t="s">
        <v>115</v>
      </c>
      <c r="P222" s="114">
        <v>1</v>
      </c>
      <c r="Q222" s="114">
        <f t="shared" si="15"/>
        <v>2</v>
      </c>
      <c r="R222" s="114">
        <f t="shared" si="16"/>
        <v>0</v>
      </c>
      <c r="S222" s="115">
        <f t="shared" si="17"/>
        <v>0</v>
      </c>
      <c r="T222" s="113">
        <f t="shared" si="18"/>
        <v>60</v>
      </c>
      <c r="U222" s="119"/>
      <c r="AB222" s="113"/>
      <c r="AC222" s="113"/>
      <c r="AD222" s="113"/>
      <c r="AE222" s="113"/>
      <c r="AF222" s="84"/>
      <c r="AG222" s="113"/>
      <c r="AH222" s="109" t="str">
        <f t="shared" si="19"/>
        <v/>
      </c>
    </row>
    <row r="223" spans="1:34" ht="19.95" customHeight="1" thickTop="1" thickBot="1" x14ac:dyDescent="0.3">
      <c r="A223" s="89"/>
      <c r="B223" s="89"/>
      <c r="C223" s="90"/>
      <c r="D223" s="88"/>
      <c r="E223" s="90"/>
      <c r="F223" s="90"/>
      <c r="G223" s="133">
        <f>_xlfn.XLOOKUP(A223,PLEITOS!P:P,PLEITOS!E:E)</f>
        <v>0</v>
      </c>
      <c r="H223" s="88"/>
      <c r="I223" s="84"/>
      <c r="J223" s="84"/>
      <c r="K223" s="104"/>
      <c r="L223" s="92">
        <v>0</v>
      </c>
      <c r="M223" s="109"/>
      <c r="N223" s="112"/>
      <c r="O223" s="129" t="s">
        <v>115</v>
      </c>
      <c r="P223" s="114">
        <v>1</v>
      </c>
      <c r="Q223" s="114">
        <f t="shared" si="15"/>
        <v>2</v>
      </c>
      <c r="R223" s="114">
        <f t="shared" si="16"/>
        <v>0</v>
      </c>
      <c r="S223" s="115">
        <f t="shared" si="17"/>
        <v>0</v>
      </c>
      <c r="T223" s="113">
        <f t="shared" si="18"/>
        <v>60</v>
      </c>
      <c r="U223" s="119"/>
      <c r="AB223" s="113"/>
      <c r="AC223" s="113"/>
      <c r="AD223" s="113"/>
      <c r="AE223" s="113"/>
      <c r="AF223" s="84"/>
      <c r="AG223" s="113"/>
      <c r="AH223" s="109" t="str">
        <f t="shared" si="19"/>
        <v/>
      </c>
    </row>
    <row r="224" spans="1:34" ht="19.95" customHeight="1" thickTop="1" thickBot="1" x14ac:dyDescent="0.3">
      <c r="A224" s="89"/>
      <c r="B224" s="89"/>
      <c r="C224" s="90"/>
      <c r="D224" s="88"/>
      <c r="E224" s="90"/>
      <c r="F224" s="90"/>
      <c r="G224" s="133">
        <f>_xlfn.XLOOKUP(A224,PLEITOS!P:P,PLEITOS!E:E)</f>
        <v>0</v>
      </c>
      <c r="H224" s="88"/>
      <c r="I224" s="84"/>
      <c r="J224" s="84"/>
      <c r="K224" s="104"/>
      <c r="L224" s="92">
        <v>0</v>
      </c>
      <c r="M224" s="109"/>
      <c r="N224" s="112"/>
      <c r="O224" s="129" t="s">
        <v>115</v>
      </c>
      <c r="P224" s="114">
        <v>1</v>
      </c>
      <c r="Q224" s="114">
        <f t="shared" si="15"/>
        <v>2</v>
      </c>
      <c r="R224" s="114">
        <f t="shared" si="16"/>
        <v>0</v>
      </c>
      <c r="S224" s="115">
        <f t="shared" si="17"/>
        <v>0</v>
      </c>
      <c r="T224" s="113">
        <f t="shared" si="18"/>
        <v>60</v>
      </c>
      <c r="U224" s="119"/>
      <c r="AB224" s="113"/>
      <c r="AC224" s="113"/>
      <c r="AD224" s="113"/>
      <c r="AE224" s="113"/>
      <c r="AF224" s="84"/>
      <c r="AG224" s="113"/>
      <c r="AH224" s="109" t="str">
        <f t="shared" si="19"/>
        <v/>
      </c>
    </row>
    <row r="225" spans="1:34" ht="19.95" customHeight="1" thickTop="1" thickBot="1" x14ac:dyDescent="0.3">
      <c r="A225" s="89"/>
      <c r="B225" s="89"/>
      <c r="C225" s="90"/>
      <c r="D225" s="88"/>
      <c r="E225" s="90"/>
      <c r="F225" s="90"/>
      <c r="G225" s="133">
        <f>_xlfn.XLOOKUP(A225,PLEITOS!P:P,PLEITOS!E:E)</f>
        <v>0</v>
      </c>
      <c r="H225" s="88"/>
      <c r="I225" s="84"/>
      <c r="J225" s="84"/>
      <c r="K225" s="104"/>
      <c r="L225" s="92">
        <v>0</v>
      </c>
      <c r="M225" s="109"/>
      <c r="N225" s="112"/>
      <c r="O225" s="129" t="s">
        <v>115</v>
      </c>
      <c r="P225" s="114">
        <v>1</v>
      </c>
      <c r="Q225" s="114">
        <f t="shared" si="15"/>
        <v>2</v>
      </c>
      <c r="R225" s="114">
        <f t="shared" si="16"/>
        <v>0</v>
      </c>
      <c r="S225" s="115">
        <f t="shared" si="17"/>
        <v>0</v>
      </c>
      <c r="T225" s="113">
        <f t="shared" si="18"/>
        <v>60</v>
      </c>
      <c r="U225" s="119"/>
      <c r="AB225" s="113"/>
      <c r="AC225" s="113"/>
      <c r="AD225" s="113"/>
      <c r="AE225" s="113"/>
      <c r="AF225" s="84"/>
      <c r="AG225" s="113"/>
      <c r="AH225" s="109" t="str">
        <f t="shared" si="19"/>
        <v/>
      </c>
    </row>
    <row r="226" spans="1:34" ht="19.95" customHeight="1" thickTop="1" thickBot="1" x14ac:dyDescent="0.3">
      <c r="A226" s="89"/>
      <c r="B226" s="89"/>
      <c r="C226" s="90"/>
      <c r="D226" s="88"/>
      <c r="E226" s="90"/>
      <c r="F226" s="90"/>
      <c r="G226" s="133">
        <f>_xlfn.XLOOKUP(A226,PLEITOS!P:P,PLEITOS!E:E)</f>
        <v>0</v>
      </c>
      <c r="H226" s="88"/>
      <c r="I226" s="84"/>
      <c r="J226" s="84"/>
      <c r="K226" s="104"/>
      <c r="L226" s="92">
        <v>0</v>
      </c>
      <c r="M226" s="109"/>
      <c r="N226" s="112"/>
      <c r="O226" s="129" t="s">
        <v>115</v>
      </c>
      <c r="P226" s="114">
        <v>1</v>
      </c>
      <c r="Q226" s="114">
        <f t="shared" si="15"/>
        <v>2</v>
      </c>
      <c r="R226" s="114">
        <f t="shared" si="16"/>
        <v>0</v>
      </c>
      <c r="S226" s="115">
        <f t="shared" si="17"/>
        <v>0</v>
      </c>
      <c r="T226" s="113">
        <f t="shared" si="18"/>
        <v>60</v>
      </c>
      <c r="U226" s="119"/>
      <c r="AB226" s="113"/>
      <c r="AC226" s="113"/>
      <c r="AD226" s="113"/>
      <c r="AE226" s="113"/>
      <c r="AF226" s="84"/>
      <c r="AG226" s="113"/>
      <c r="AH226" s="109" t="str">
        <f t="shared" si="19"/>
        <v/>
      </c>
    </row>
    <row r="227" spans="1:34" ht="19.95" customHeight="1" thickTop="1" thickBot="1" x14ac:dyDescent="0.3">
      <c r="A227" s="89"/>
      <c r="B227" s="89"/>
      <c r="C227" s="90"/>
      <c r="D227" s="88"/>
      <c r="E227" s="90"/>
      <c r="F227" s="90"/>
      <c r="G227" s="133">
        <f>_xlfn.XLOOKUP(A227,PLEITOS!P:P,PLEITOS!E:E)</f>
        <v>0</v>
      </c>
      <c r="H227" s="88"/>
      <c r="I227" s="84"/>
      <c r="J227" s="84"/>
      <c r="K227" s="104"/>
      <c r="L227" s="92">
        <v>0</v>
      </c>
      <c r="M227" s="109"/>
      <c r="N227" s="112"/>
      <c r="O227" s="129" t="s">
        <v>115</v>
      </c>
      <c r="P227" s="114">
        <v>1</v>
      </c>
      <c r="Q227" s="114">
        <f t="shared" si="15"/>
        <v>2</v>
      </c>
      <c r="R227" s="114">
        <f t="shared" si="16"/>
        <v>0</v>
      </c>
      <c r="S227" s="115">
        <f t="shared" si="17"/>
        <v>0</v>
      </c>
      <c r="T227" s="113">
        <f t="shared" si="18"/>
        <v>60</v>
      </c>
      <c r="U227" s="119"/>
      <c r="AB227" s="113"/>
      <c r="AC227" s="113"/>
      <c r="AD227" s="113"/>
      <c r="AE227" s="113"/>
      <c r="AF227" s="84"/>
      <c r="AG227" s="113"/>
      <c r="AH227" s="109" t="str">
        <f t="shared" si="19"/>
        <v/>
      </c>
    </row>
    <row r="228" spans="1:34" ht="19.95" customHeight="1" thickTop="1" thickBot="1" x14ac:dyDescent="0.3">
      <c r="A228" s="89"/>
      <c r="B228" s="89"/>
      <c r="C228" s="90"/>
      <c r="D228" s="88"/>
      <c r="E228" s="90"/>
      <c r="F228" s="90"/>
      <c r="G228" s="133">
        <f>_xlfn.XLOOKUP(A228,PLEITOS!P:P,PLEITOS!E:E)</f>
        <v>0</v>
      </c>
      <c r="H228" s="88"/>
      <c r="I228" s="84"/>
      <c r="J228" s="84"/>
      <c r="K228" s="104"/>
      <c r="L228" s="92">
        <v>0</v>
      </c>
      <c r="M228" s="109"/>
      <c r="N228" s="112"/>
      <c r="O228" s="129" t="s">
        <v>115</v>
      </c>
      <c r="P228" s="114">
        <v>1</v>
      </c>
      <c r="Q228" s="114">
        <f t="shared" si="15"/>
        <v>2</v>
      </c>
      <c r="R228" s="114">
        <f t="shared" si="16"/>
        <v>0</v>
      </c>
      <c r="S228" s="115">
        <f t="shared" si="17"/>
        <v>0</v>
      </c>
      <c r="T228" s="113">
        <f t="shared" si="18"/>
        <v>60</v>
      </c>
      <c r="U228" s="119"/>
      <c r="AB228" s="113"/>
      <c r="AC228" s="113"/>
      <c r="AD228" s="113"/>
      <c r="AE228" s="113"/>
      <c r="AF228" s="84"/>
      <c r="AG228" s="113"/>
      <c r="AH228" s="109" t="str">
        <f t="shared" si="19"/>
        <v/>
      </c>
    </row>
    <row r="229" spans="1:34" ht="19.95" customHeight="1" thickTop="1" thickBot="1" x14ac:dyDescent="0.3">
      <c r="A229" s="89"/>
      <c r="B229" s="89"/>
      <c r="C229" s="90"/>
      <c r="D229" s="88"/>
      <c r="E229" s="90"/>
      <c r="F229" s="90"/>
      <c r="G229" s="133">
        <f>_xlfn.XLOOKUP(A229,PLEITOS!P:P,PLEITOS!E:E)</f>
        <v>0</v>
      </c>
      <c r="H229" s="88"/>
      <c r="I229" s="84"/>
      <c r="J229" s="84"/>
      <c r="K229" s="104"/>
      <c r="L229" s="92">
        <v>0</v>
      </c>
      <c r="M229" s="109"/>
      <c r="N229" s="112"/>
      <c r="O229" s="129" t="s">
        <v>115</v>
      </c>
      <c r="P229" s="114">
        <v>1</v>
      </c>
      <c r="Q229" s="114">
        <f t="shared" si="15"/>
        <v>2</v>
      </c>
      <c r="R229" s="114">
        <f t="shared" si="16"/>
        <v>0</v>
      </c>
      <c r="S229" s="115">
        <f t="shared" si="17"/>
        <v>0</v>
      </c>
      <c r="T229" s="113">
        <f t="shared" si="18"/>
        <v>60</v>
      </c>
      <c r="U229" s="119"/>
      <c r="AB229" s="113"/>
      <c r="AC229" s="113"/>
      <c r="AD229" s="113"/>
      <c r="AE229" s="113"/>
      <c r="AF229" s="84"/>
      <c r="AG229" s="113"/>
      <c r="AH229" s="109" t="str">
        <f t="shared" si="19"/>
        <v/>
      </c>
    </row>
    <row r="230" spans="1:34" ht="19.95" customHeight="1" thickTop="1" thickBot="1" x14ac:dyDescent="0.3">
      <c r="A230" s="89"/>
      <c r="B230" s="89"/>
      <c r="C230" s="90"/>
      <c r="D230" s="88"/>
      <c r="E230" s="90"/>
      <c r="F230" s="90"/>
      <c r="G230" s="133">
        <f>_xlfn.XLOOKUP(A230,PLEITOS!P:P,PLEITOS!E:E)</f>
        <v>0</v>
      </c>
      <c r="H230" s="88"/>
      <c r="I230" s="84"/>
      <c r="J230" s="84"/>
      <c r="K230" s="104"/>
      <c r="L230" s="92">
        <v>0</v>
      </c>
      <c r="M230" s="109"/>
      <c r="N230" s="112"/>
      <c r="O230" s="129" t="s">
        <v>115</v>
      </c>
      <c r="P230" s="114">
        <v>1</v>
      </c>
      <c r="Q230" s="114">
        <f t="shared" si="15"/>
        <v>2</v>
      </c>
      <c r="R230" s="114">
        <f t="shared" si="16"/>
        <v>0</v>
      </c>
      <c r="S230" s="115">
        <f t="shared" si="17"/>
        <v>0</v>
      </c>
      <c r="T230" s="113">
        <f t="shared" si="18"/>
        <v>60</v>
      </c>
      <c r="U230" s="119"/>
      <c r="AB230" s="113"/>
      <c r="AC230" s="113"/>
      <c r="AD230" s="113"/>
      <c r="AE230" s="113"/>
      <c r="AF230" s="84"/>
      <c r="AG230" s="113"/>
      <c r="AH230" s="109" t="str">
        <f t="shared" si="19"/>
        <v/>
      </c>
    </row>
    <row r="231" spans="1:34" ht="19.95" customHeight="1" thickTop="1" thickBot="1" x14ac:dyDescent="0.3">
      <c r="A231" s="89"/>
      <c r="B231" s="89"/>
      <c r="C231" s="90"/>
      <c r="D231" s="88"/>
      <c r="E231" s="90"/>
      <c r="F231" s="90"/>
      <c r="G231" s="133">
        <f>_xlfn.XLOOKUP(A231,PLEITOS!P:P,PLEITOS!E:E)</f>
        <v>0</v>
      </c>
      <c r="H231" s="88"/>
      <c r="I231" s="84"/>
      <c r="J231" s="84"/>
      <c r="K231" s="104"/>
      <c r="L231" s="92">
        <v>0</v>
      </c>
      <c r="M231" s="109"/>
      <c r="N231" s="112"/>
      <c r="O231" s="129" t="s">
        <v>115</v>
      </c>
      <c r="P231" s="114">
        <v>1</v>
      </c>
      <c r="Q231" s="114">
        <f t="shared" si="15"/>
        <v>2</v>
      </c>
      <c r="R231" s="114">
        <f t="shared" si="16"/>
        <v>0</v>
      </c>
      <c r="S231" s="115">
        <f t="shared" si="17"/>
        <v>0</v>
      </c>
      <c r="T231" s="113">
        <f t="shared" si="18"/>
        <v>60</v>
      </c>
      <c r="U231" s="119"/>
      <c r="AB231" s="113"/>
      <c r="AC231" s="113"/>
      <c r="AD231" s="113"/>
      <c r="AE231" s="113"/>
      <c r="AF231" s="84"/>
      <c r="AG231" s="113"/>
      <c r="AH231" s="109" t="str">
        <f t="shared" si="19"/>
        <v/>
      </c>
    </row>
    <row r="232" spans="1:34" ht="19.95" customHeight="1" thickTop="1" thickBot="1" x14ac:dyDescent="0.3">
      <c r="A232" s="89"/>
      <c r="B232" s="89"/>
      <c r="C232" s="90"/>
      <c r="D232" s="88"/>
      <c r="E232" s="90"/>
      <c r="F232" s="90"/>
      <c r="G232" s="133">
        <f>_xlfn.XLOOKUP(A232,PLEITOS!P:P,PLEITOS!E:E)</f>
        <v>0</v>
      </c>
      <c r="H232" s="88"/>
      <c r="I232" s="84"/>
      <c r="J232" s="84"/>
      <c r="K232" s="104"/>
      <c r="L232" s="92">
        <v>0</v>
      </c>
      <c r="M232" s="109"/>
      <c r="N232" s="112"/>
      <c r="O232" s="129" t="s">
        <v>115</v>
      </c>
      <c r="P232" s="114">
        <v>1</v>
      </c>
      <c r="Q232" s="114">
        <f t="shared" si="15"/>
        <v>2</v>
      </c>
      <c r="R232" s="114">
        <f t="shared" si="16"/>
        <v>0</v>
      </c>
      <c r="S232" s="115">
        <f t="shared" si="17"/>
        <v>0</v>
      </c>
      <c r="T232" s="113">
        <f t="shared" si="18"/>
        <v>60</v>
      </c>
      <c r="U232" s="119"/>
      <c r="AB232" s="113"/>
      <c r="AC232" s="113"/>
      <c r="AD232" s="113"/>
      <c r="AE232" s="113"/>
      <c r="AF232" s="84"/>
      <c r="AG232" s="113"/>
      <c r="AH232" s="109" t="str">
        <f t="shared" si="19"/>
        <v/>
      </c>
    </row>
    <row r="233" spans="1:34" ht="19.95" customHeight="1" thickTop="1" thickBot="1" x14ac:dyDescent="0.3">
      <c r="A233" s="89"/>
      <c r="B233" s="89"/>
      <c r="C233" s="90"/>
      <c r="D233" s="88"/>
      <c r="E233" s="90"/>
      <c r="F233" s="90"/>
      <c r="G233" s="133">
        <f>_xlfn.XLOOKUP(A233,PLEITOS!P:P,PLEITOS!E:E)</f>
        <v>0</v>
      </c>
      <c r="H233" s="88"/>
      <c r="I233" s="84"/>
      <c r="J233" s="84"/>
      <c r="K233" s="104"/>
      <c r="L233" s="92">
        <v>0</v>
      </c>
      <c r="M233" s="109"/>
      <c r="N233" s="112"/>
      <c r="O233" s="129" t="s">
        <v>115</v>
      </c>
      <c r="P233" s="114">
        <v>1</v>
      </c>
      <c r="Q233" s="114">
        <f t="shared" si="15"/>
        <v>2</v>
      </c>
      <c r="R233" s="114">
        <f t="shared" si="16"/>
        <v>0</v>
      </c>
      <c r="S233" s="115">
        <f t="shared" si="17"/>
        <v>0</v>
      </c>
      <c r="T233" s="113">
        <f t="shared" si="18"/>
        <v>60</v>
      </c>
      <c r="U233" s="119"/>
      <c r="AB233" s="113"/>
      <c r="AC233" s="113"/>
      <c r="AD233" s="113"/>
      <c r="AE233" s="113"/>
      <c r="AF233" s="84"/>
      <c r="AG233" s="113"/>
      <c r="AH233" s="109" t="str">
        <f t="shared" si="19"/>
        <v/>
      </c>
    </row>
    <row r="234" spans="1:34" ht="19.95" customHeight="1" thickTop="1" thickBot="1" x14ac:dyDescent="0.3">
      <c r="A234" s="89"/>
      <c r="B234" s="89"/>
      <c r="C234" s="90"/>
      <c r="D234" s="88"/>
      <c r="E234" s="90"/>
      <c r="F234" s="90"/>
      <c r="G234" s="133">
        <f>_xlfn.XLOOKUP(A234,PLEITOS!P:P,PLEITOS!E:E)</f>
        <v>0</v>
      </c>
      <c r="H234" s="88"/>
      <c r="I234" s="84"/>
      <c r="J234" s="84"/>
      <c r="K234" s="104"/>
      <c r="L234" s="92">
        <v>0</v>
      </c>
      <c r="M234" s="109"/>
      <c r="N234" s="112"/>
      <c r="O234" s="129" t="s">
        <v>115</v>
      </c>
      <c r="P234" s="114">
        <v>1</v>
      </c>
      <c r="Q234" s="114">
        <f t="shared" si="15"/>
        <v>2</v>
      </c>
      <c r="R234" s="114">
        <f t="shared" si="16"/>
        <v>0</v>
      </c>
      <c r="S234" s="115">
        <f t="shared" si="17"/>
        <v>0</v>
      </c>
      <c r="T234" s="113">
        <f t="shared" si="18"/>
        <v>60</v>
      </c>
      <c r="U234" s="119"/>
      <c r="AB234" s="113"/>
      <c r="AC234" s="113"/>
      <c r="AD234" s="113"/>
      <c r="AE234" s="113"/>
      <c r="AF234" s="84"/>
      <c r="AG234" s="113"/>
      <c r="AH234" s="109" t="str">
        <f t="shared" si="19"/>
        <v/>
      </c>
    </row>
    <row r="235" spans="1:34" ht="19.95" customHeight="1" thickTop="1" thickBot="1" x14ac:dyDescent="0.3">
      <c r="A235" s="89"/>
      <c r="B235" s="89"/>
      <c r="C235" s="90"/>
      <c r="D235" s="88"/>
      <c r="E235" s="90"/>
      <c r="F235" s="90"/>
      <c r="G235" s="133">
        <f>_xlfn.XLOOKUP(A235,PLEITOS!P:P,PLEITOS!E:E)</f>
        <v>0</v>
      </c>
      <c r="H235" s="88"/>
      <c r="I235" s="84"/>
      <c r="J235" s="84"/>
      <c r="K235" s="104"/>
      <c r="L235" s="92">
        <v>0</v>
      </c>
      <c r="M235" s="109"/>
      <c r="N235" s="112"/>
      <c r="O235" s="129" t="s">
        <v>115</v>
      </c>
      <c r="P235" s="114">
        <v>1</v>
      </c>
      <c r="Q235" s="114">
        <f t="shared" si="15"/>
        <v>2</v>
      </c>
      <c r="R235" s="114">
        <f t="shared" si="16"/>
        <v>0</v>
      </c>
      <c r="S235" s="115">
        <f t="shared" si="17"/>
        <v>0</v>
      </c>
      <c r="T235" s="113">
        <f t="shared" si="18"/>
        <v>60</v>
      </c>
      <c r="U235" s="119"/>
      <c r="AB235" s="113"/>
      <c r="AC235" s="113"/>
      <c r="AD235" s="113"/>
      <c r="AE235" s="113"/>
      <c r="AF235" s="84"/>
      <c r="AG235" s="113"/>
      <c r="AH235" s="109" t="str">
        <f t="shared" si="19"/>
        <v/>
      </c>
    </row>
    <row r="236" spans="1:34" ht="19.95" customHeight="1" thickTop="1" thickBot="1" x14ac:dyDescent="0.3">
      <c r="A236" s="89"/>
      <c r="B236" s="89"/>
      <c r="C236" s="90"/>
      <c r="D236" s="88"/>
      <c r="E236" s="90"/>
      <c r="F236" s="90"/>
      <c r="G236" s="133">
        <f>_xlfn.XLOOKUP(A236,PLEITOS!P:P,PLEITOS!E:E)</f>
        <v>0</v>
      </c>
      <c r="H236" s="88"/>
      <c r="I236" s="84"/>
      <c r="J236" s="84"/>
      <c r="K236" s="104"/>
      <c r="L236" s="92">
        <v>0</v>
      </c>
      <c r="M236" s="109"/>
      <c r="N236" s="112"/>
      <c r="O236" s="129" t="s">
        <v>115</v>
      </c>
      <c r="P236" s="114">
        <v>1</v>
      </c>
      <c r="Q236" s="114">
        <f t="shared" si="15"/>
        <v>2</v>
      </c>
      <c r="R236" s="114">
        <f t="shared" si="16"/>
        <v>0</v>
      </c>
      <c r="S236" s="115">
        <f t="shared" si="17"/>
        <v>0</v>
      </c>
      <c r="T236" s="113">
        <f t="shared" si="18"/>
        <v>60</v>
      </c>
      <c r="U236" s="119"/>
      <c r="AB236" s="113"/>
      <c r="AC236" s="113"/>
      <c r="AD236" s="113"/>
      <c r="AE236" s="113"/>
      <c r="AF236" s="84"/>
      <c r="AG236" s="113"/>
      <c r="AH236" s="109" t="str">
        <f t="shared" si="19"/>
        <v/>
      </c>
    </row>
    <row r="237" spans="1:34" ht="19.95" customHeight="1" thickTop="1" thickBot="1" x14ac:dyDescent="0.3">
      <c r="A237" s="89"/>
      <c r="B237" s="89"/>
      <c r="C237" s="90"/>
      <c r="D237" s="88"/>
      <c r="E237" s="90"/>
      <c r="F237" s="90"/>
      <c r="G237" s="133">
        <f>_xlfn.XLOOKUP(A237,PLEITOS!P:P,PLEITOS!E:E)</f>
        <v>0</v>
      </c>
      <c r="H237" s="88"/>
      <c r="I237" s="84"/>
      <c r="J237" s="84"/>
      <c r="K237" s="104"/>
      <c r="L237" s="92">
        <v>0</v>
      </c>
      <c r="M237" s="109"/>
      <c r="N237" s="112"/>
      <c r="O237" s="129" t="s">
        <v>115</v>
      </c>
      <c r="P237" s="114">
        <v>1</v>
      </c>
      <c r="Q237" s="114">
        <f t="shared" si="15"/>
        <v>2</v>
      </c>
      <c r="R237" s="114">
        <f t="shared" si="16"/>
        <v>0</v>
      </c>
      <c r="S237" s="115">
        <f t="shared" si="17"/>
        <v>0</v>
      </c>
      <c r="T237" s="113">
        <f t="shared" si="18"/>
        <v>60</v>
      </c>
      <c r="U237" s="119"/>
      <c r="AB237" s="113"/>
      <c r="AC237" s="113"/>
      <c r="AD237" s="113"/>
      <c r="AE237" s="113"/>
      <c r="AF237" s="84"/>
      <c r="AG237" s="113"/>
      <c r="AH237" s="109" t="str">
        <f t="shared" si="19"/>
        <v/>
      </c>
    </row>
    <row r="238" spans="1:34" ht="19.95" customHeight="1" thickTop="1" thickBot="1" x14ac:dyDescent="0.3">
      <c r="A238" s="89"/>
      <c r="B238" s="89"/>
      <c r="C238" s="90"/>
      <c r="D238" s="88"/>
      <c r="E238" s="90"/>
      <c r="F238" s="90"/>
      <c r="G238" s="133">
        <f>_xlfn.XLOOKUP(A238,PLEITOS!P:P,PLEITOS!E:E)</f>
        <v>0</v>
      </c>
      <c r="H238" s="88"/>
      <c r="I238" s="84"/>
      <c r="J238" s="84"/>
      <c r="K238" s="104"/>
      <c r="L238" s="92">
        <v>0</v>
      </c>
      <c r="M238" s="109"/>
      <c r="N238" s="112"/>
      <c r="O238" s="129" t="s">
        <v>115</v>
      </c>
      <c r="P238" s="114">
        <v>1</v>
      </c>
      <c r="Q238" s="114">
        <f t="shared" si="15"/>
        <v>2</v>
      </c>
      <c r="R238" s="114">
        <f t="shared" si="16"/>
        <v>0</v>
      </c>
      <c r="S238" s="115">
        <f t="shared" si="17"/>
        <v>0</v>
      </c>
      <c r="T238" s="113">
        <f t="shared" si="18"/>
        <v>60</v>
      </c>
      <c r="U238" s="119"/>
      <c r="AB238" s="113"/>
      <c r="AC238" s="113"/>
      <c r="AD238" s="113"/>
      <c r="AE238" s="113"/>
      <c r="AF238" s="84"/>
      <c r="AG238" s="113"/>
      <c r="AH238" s="109" t="str">
        <f t="shared" si="19"/>
        <v/>
      </c>
    </row>
    <row r="239" spans="1:34" ht="19.95" customHeight="1" thickTop="1" thickBot="1" x14ac:dyDescent="0.3">
      <c r="A239" s="89"/>
      <c r="B239" s="89"/>
      <c r="C239" s="90"/>
      <c r="D239" s="88"/>
      <c r="E239" s="90"/>
      <c r="F239" s="90"/>
      <c r="G239" s="133">
        <f>_xlfn.XLOOKUP(A239,PLEITOS!P:P,PLEITOS!E:E)</f>
        <v>0</v>
      </c>
      <c r="H239" s="88"/>
      <c r="I239" s="84"/>
      <c r="J239" s="84"/>
      <c r="K239" s="104"/>
      <c r="L239" s="92">
        <v>0</v>
      </c>
      <c r="M239" s="109"/>
      <c r="N239" s="112"/>
      <c r="O239" s="129" t="s">
        <v>115</v>
      </c>
      <c r="P239" s="114">
        <v>1</v>
      </c>
      <c r="Q239" s="114">
        <f t="shared" si="15"/>
        <v>2</v>
      </c>
      <c r="R239" s="114">
        <f t="shared" si="16"/>
        <v>0</v>
      </c>
      <c r="S239" s="115">
        <f t="shared" si="17"/>
        <v>0</v>
      </c>
      <c r="T239" s="113">
        <f t="shared" si="18"/>
        <v>60</v>
      </c>
      <c r="U239" s="119"/>
      <c r="AB239" s="113"/>
      <c r="AC239" s="113"/>
      <c r="AD239" s="113"/>
      <c r="AE239" s="113"/>
      <c r="AF239" s="84"/>
      <c r="AG239" s="113"/>
      <c r="AH239" s="109" t="str">
        <f t="shared" si="19"/>
        <v/>
      </c>
    </row>
    <row r="240" spans="1:34" ht="19.95" customHeight="1" thickTop="1" thickBot="1" x14ac:dyDescent="0.3">
      <c r="A240" s="89"/>
      <c r="B240" s="89"/>
      <c r="C240" s="90"/>
      <c r="D240" s="88"/>
      <c r="E240" s="90"/>
      <c r="F240" s="90"/>
      <c r="G240" s="133">
        <f>_xlfn.XLOOKUP(A240,PLEITOS!P:P,PLEITOS!E:E)</f>
        <v>0</v>
      </c>
      <c r="H240" s="88"/>
      <c r="I240" s="84"/>
      <c r="J240" s="84"/>
      <c r="K240" s="104"/>
      <c r="L240" s="92">
        <v>0</v>
      </c>
      <c r="M240" s="109"/>
      <c r="N240" s="112"/>
      <c r="O240" s="129" t="s">
        <v>115</v>
      </c>
      <c r="P240" s="114">
        <v>1</v>
      </c>
      <c r="Q240" s="114">
        <f t="shared" si="15"/>
        <v>2</v>
      </c>
      <c r="R240" s="114">
        <f t="shared" si="16"/>
        <v>0</v>
      </c>
      <c r="S240" s="115">
        <f t="shared" si="17"/>
        <v>0</v>
      </c>
      <c r="T240" s="113">
        <f t="shared" si="18"/>
        <v>60</v>
      </c>
      <c r="U240" s="119"/>
      <c r="AB240" s="113"/>
      <c r="AC240" s="113"/>
      <c r="AD240" s="113"/>
      <c r="AE240" s="113"/>
      <c r="AF240" s="84"/>
      <c r="AG240" s="113"/>
      <c r="AH240" s="109" t="str">
        <f t="shared" si="19"/>
        <v/>
      </c>
    </row>
    <row r="241" spans="1:34" ht="19.95" customHeight="1" thickTop="1" thickBot="1" x14ac:dyDescent="0.3">
      <c r="A241" s="89"/>
      <c r="B241" s="89"/>
      <c r="C241" s="90"/>
      <c r="D241" s="88"/>
      <c r="E241" s="90"/>
      <c r="F241" s="90"/>
      <c r="G241" s="133">
        <f>_xlfn.XLOOKUP(A241,PLEITOS!P:P,PLEITOS!E:E)</f>
        <v>0</v>
      </c>
      <c r="H241" s="88"/>
      <c r="I241" s="84"/>
      <c r="J241" s="84"/>
      <c r="K241" s="104"/>
      <c r="L241" s="92">
        <v>0</v>
      </c>
      <c r="M241" s="109"/>
      <c r="N241" s="112"/>
      <c r="O241" s="129" t="s">
        <v>115</v>
      </c>
      <c r="P241" s="114">
        <v>1</v>
      </c>
      <c r="Q241" s="114">
        <f t="shared" si="15"/>
        <v>2</v>
      </c>
      <c r="R241" s="114">
        <f t="shared" si="16"/>
        <v>0</v>
      </c>
      <c r="S241" s="115">
        <f t="shared" si="17"/>
        <v>0</v>
      </c>
      <c r="T241" s="113">
        <f t="shared" si="18"/>
        <v>60</v>
      </c>
      <c r="U241" s="119"/>
      <c r="AB241" s="113"/>
      <c r="AC241" s="113"/>
      <c r="AD241" s="113"/>
      <c r="AE241" s="113"/>
      <c r="AF241" s="84"/>
      <c r="AG241" s="113"/>
      <c r="AH241" s="109" t="str">
        <f t="shared" si="19"/>
        <v/>
      </c>
    </row>
    <row r="242" spans="1:34" ht="19.95" customHeight="1" thickTop="1" thickBot="1" x14ac:dyDescent="0.3">
      <c r="A242" s="89"/>
      <c r="B242" s="89"/>
      <c r="C242" s="90"/>
      <c r="D242" s="88"/>
      <c r="E242" s="90"/>
      <c r="F242" s="90"/>
      <c r="G242" s="133">
        <f>_xlfn.XLOOKUP(A242,PLEITOS!P:P,PLEITOS!E:E)</f>
        <v>0</v>
      </c>
      <c r="H242" s="88"/>
      <c r="I242" s="84"/>
      <c r="J242" s="84"/>
      <c r="K242" s="104"/>
      <c r="L242" s="92">
        <v>0</v>
      </c>
      <c r="M242" s="109"/>
      <c r="N242" s="112"/>
      <c r="O242" s="129" t="s">
        <v>115</v>
      </c>
      <c r="P242" s="114">
        <v>1</v>
      </c>
      <c r="Q242" s="114">
        <f t="shared" si="15"/>
        <v>2</v>
      </c>
      <c r="R242" s="114">
        <f t="shared" si="16"/>
        <v>0</v>
      </c>
      <c r="S242" s="115">
        <f t="shared" si="17"/>
        <v>0</v>
      </c>
      <c r="T242" s="113">
        <f t="shared" si="18"/>
        <v>60</v>
      </c>
      <c r="U242" s="119"/>
      <c r="AB242" s="113"/>
      <c r="AC242" s="113"/>
      <c r="AD242" s="113"/>
      <c r="AE242" s="113"/>
      <c r="AF242" s="84"/>
      <c r="AG242" s="113"/>
      <c r="AH242" s="109" t="str">
        <f t="shared" si="19"/>
        <v/>
      </c>
    </row>
    <row r="243" spans="1:34" ht="19.95" customHeight="1" thickTop="1" thickBot="1" x14ac:dyDescent="0.3">
      <c r="A243" s="89"/>
      <c r="B243" s="89"/>
      <c r="C243" s="90"/>
      <c r="D243" s="88"/>
      <c r="E243" s="90"/>
      <c r="F243" s="90"/>
      <c r="G243" s="133">
        <f>_xlfn.XLOOKUP(A243,PLEITOS!P:P,PLEITOS!E:E)</f>
        <v>0</v>
      </c>
      <c r="H243" s="88"/>
      <c r="I243" s="84"/>
      <c r="J243" s="84"/>
      <c r="K243" s="104"/>
      <c r="L243" s="92">
        <v>0</v>
      </c>
      <c r="M243" s="109"/>
      <c r="N243" s="112"/>
      <c r="O243" s="129" t="s">
        <v>115</v>
      </c>
      <c r="P243" s="114">
        <v>1</v>
      </c>
      <c r="Q243" s="114">
        <f t="shared" si="15"/>
        <v>2</v>
      </c>
      <c r="R243" s="114">
        <f t="shared" si="16"/>
        <v>0</v>
      </c>
      <c r="S243" s="115">
        <f t="shared" si="17"/>
        <v>0</v>
      </c>
      <c r="T243" s="113">
        <f t="shared" si="18"/>
        <v>60</v>
      </c>
      <c r="U243" s="119"/>
      <c r="AB243" s="113"/>
      <c r="AC243" s="113"/>
      <c r="AD243" s="113"/>
      <c r="AE243" s="113"/>
      <c r="AF243" s="84"/>
      <c r="AG243" s="113"/>
      <c r="AH243" s="109" t="str">
        <f t="shared" si="19"/>
        <v/>
      </c>
    </row>
    <row r="244" spans="1:34" ht="19.95" customHeight="1" thickTop="1" thickBot="1" x14ac:dyDescent="0.3">
      <c r="A244" s="89"/>
      <c r="B244" s="89"/>
      <c r="C244" s="90"/>
      <c r="D244" s="88"/>
      <c r="E244" s="90"/>
      <c r="F244" s="90"/>
      <c r="G244" s="133">
        <f>_xlfn.XLOOKUP(A244,PLEITOS!P:P,PLEITOS!E:E)</f>
        <v>0</v>
      </c>
      <c r="H244" s="88"/>
      <c r="I244" s="84"/>
      <c r="J244" s="84"/>
      <c r="K244" s="104"/>
      <c r="L244" s="92">
        <v>0</v>
      </c>
      <c r="M244" s="109"/>
      <c r="N244" s="112"/>
      <c r="O244" s="129" t="s">
        <v>115</v>
      </c>
      <c r="P244" s="114">
        <v>1</v>
      </c>
      <c r="Q244" s="114">
        <f t="shared" si="15"/>
        <v>2</v>
      </c>
      <c r="R244" s="114">
        <f t="shared" si="16"/>
        <v>0</v>
      </c>
      <c r="S244" s="115">
        <f t="shared" si="17"/>
        <v>0</v>
      </c>
      <c r="T244" s="113">
        <f t="shared" si="18"/>
        <v>60</v>
      </c>
      <c r="U244" s="119"/>
      <c r="AB244" s="113"/>
      <c r="AC244" s="113"/>
      <c r="AD244" s="113"/>
      <c r="AE244" s="113"/>
      <c r="AF244" s="84"/>
      <c r="AG244" s="113"/>
      <c r="AH244" s="109" t="str">
        <f t="shared" si="19"/>
        <v/>
      </c>
    </row>
    <row r="245" spans="1:34" ht="19.95" customHeight="1" thickTop="1" thickBot="1" x14ac:dyDescent="0.3">
      <c r="A245" s="89"/>
      <c r="B245" s="89"/>
      <c r="C245" s="90"/>
      <c r="D245" s="88"/>
      <c r="E245" s="90"/>
      <c r="F245" s="90"/>
      <c r="G245" s="133">
        <f>_xlfn.XLOOKUP(A245,PLEITOS!P:P,PLEITOS!E:E)</f>
        <v>0</v>
      </c>
      <c r="H245" s="88"/>
      <c r="I245" s="84"/>
      <c r="J245" s="84"/>
      <c r="K245" s="104"/>
      <c r="L245" s="92">
        <v>0</v>
      </c>
      <c r="M245" s="109"/>
      <c r="N245" s="112"/>
      <c r="O245" s="129" t="s">
        <v>115</v>
      </c>
      <c r="P245" s="114">
        <v>1</v>
      </c>
      <c r="Q245" s="114">
        <f t="shared" si="15"/>
        <v>2</v>
      </c>
      <c r="R245" s="114">
        <f t="shared" si="16"/>
        <v>0</v>
      </c>
      <c r="S245" s="115">
        <f t="shared" si="17"/>
        <v>0</v>
      </c>
      <c r="T245" s="113">
        <f t="shared" si="18"/>
        <v>60</v>
      </c>
      <c r="U245" s="119"/>
      <c r="AB245" s="113"/>
      <c r="AC245" s="113"/>
      <c r="AD245" s="113"/>
      <c r="AE245" s="113"/>
      <c r="AF245" s="84"/>
      <c r="AG245" s="113"/>
      <c r="AH245" s="109" t="str">
        <f t="shared" si="19"/>
        <v/>
      </c>
    </row>
    <row r="246" spans="1:34" ht="19.95" customHeight="1" thickTop="1" thickBot="1" x14ac:dyDescent="0.3">
      <c r="A246" s="89"/>
      <c r="B246" s="89"/>
      <c r="C246" s="90"/>
      <c r="D246" s="88"/>
      <c r="E246" s="90"/>
      <c r="F246" s="90"/>
      <c r="G246" s="133">
        <f>_xlfn.XLOOKUP(A246,PLEITOS!P:P,PLEITOS!E:E)</f>
        <v>0</v>
      </c>
      <c r="H246" s="88"/>
      <c r="I246" s="84"/>
      <c r="J246" s="84"/>
      <c r="K246" s="104"/>
      <c r="L246" s="92">
        <v>0</v>
      </c>
      <c r="M246" s="109"/>
      <c r="N246" s="112"/>
      <c r="O246" s="129" t="s">
        <v>115</v>
      </c>
      <c r="P246" s="114">
        <v>1</v>
      </c>
      <c r="Q246" s="114">
        <f t="shared" si="15"/>
        <v>2</v>
      </c>
      <c r="R246" s="114">
        <f t="shared" si="16"/>
        <v>0</v>
      </c>
      <c r="S246" s="115">
        <f t="shared" si="17"/>
        <v>0</v>
      </c>
      <c r="T246" s="113">
        <f t="shared" si="18"/>
        <v>60</v>
      </c>
      <c r="U246" s="119"/>
      <c r="AF246" s="84"/>
      <c r="AH246" s="109" t="str">
        <f t="shared" si="19"/>
        <v/>
      </c>
    </row>
    <row r="247" spans="1:34" ht="19.95" customHeight="1" thickTop="1" thickBot="1" x14ac:dyDescent="0.3">
      <c r="A247" s="89"/>
      <c r="B247" s="89"/>
      <c r="C247" s="90"/>
      <c r="D247" s="88"/>
      <c r="E247" s="90"/>
      <c r="F247" s="90"/>
      <c r="G247" s="133">
        <f>_xlfn.XLOOKUP(A247,PLEITOS!P:P,PLEITOS!E:E)</f>
        <v>0</v>
      </c>
      <c r="H247" s="88"/>
      <c r="I247" s="84"/>
      <c r="J247" s="84"/>
      <c r="K247" s="104"/>
      <c r="L247" s="92">
        <v>0</v>
      </c>
      <c r="M247" s="109"/>
      <c r="N247" s="112"/>
      <c r="O247" s="129" t="s">
        <v>115</v>
      </c>
      <c r="P247" s="114">
        <v>1</v>
      </c>
      <c r="Q247" s="114">
        <f t="shared" si="15"/>
        <v>2</v>
      </c>
      <c r="R247" s="114">
        <f t="shared" si="16"/>
        <v>0</v>
      </c>
      <c r="S247" s="115">
        <f t="shared" si="17"/>
        <v>0</v>
      </c>
      <c r="T247" s="113">
        <f t="shared" si="18"/>
        <v>60</v>
      </c>
      <c r="U247" s="119"/>
      <c r="AF247" s="84"/>
      <c r="AH247" s="109" t="str">
        <f t="shared" si="19"/>
        <v/>
      </c>
    </row>
    <row r="248" spans="1:34" ht="19.95" customHeight="1" thickTop="1" thickBot="1" x14ac:dyDescent="0.3">
      <c r="A248" s="89"/>
      <c r="B248" s="89"/>
      <c r="C248" s="90"/>
      <c r="D248" s="88"/>
      <c r="E248" s="90"/>
      <c r="F248" s="90"/>
      <c r="G248" s="133">
        <f>_xlfn.XLOOKUP(A248,PLEITOS!P:P,PLEITOS!E:E)</f>
        <v>0</v>
      </c>
      <c r="H248" s="88"/>
      <c r="I248" s="84"/>
      <c r="J248" s="84"/>
      <c r="K248" s="104"/>
      <c r="L248" s="92">
        <v>0</v>
      </c>
      <c r="M248" s="109"/>
      <c r="N248" s="112"/>
      <c r="O248" s="129" t="s">
        <v>115</v>
      </c>
      <c r="P248" s="114">
        <v>1</v>
      </c>
      <c r="Q248" s="114">
        <f t="shared" si="15"/>
        <v>2</v>
      </c>
      <c r="R248" s="114">
        <f t="shared" si="16"/>
        <v>0</v>
      </c>
      <c r="S248" s="115">
        <f t="shared" si="17"/>
        <v>0</v>
      </c>
      <c r="T248" s="113">
        <f t="shared" si="18"/>
        <v>60</v>
      </c>
      <c r="U248" s="119"/>
      <c r="AF248" s="84"/>
      <c r="AH248" s="109" t="str">
        <f t="shared" si="19"/>
        <v/>
      </c>
    </row>
    <row r="249" spans="1:34" ht="19.95" customHeight="1" thickTop="1" thickBot="1" x14ac:dyDescent="0.3">
      <c r="A249" s="89"/>
      <c r="B249" s="89"/>
      <c r="C249" s="90"/>
      <c r="D249" s="88"/>
      <c r="E249" s="90"/>
      <c r="F249" s="90"/>
      <c r="G249" s="133">
        <f>_xlfn.XLOOKUP(A249,PLEITOS!P:P,PLEITOS!E:E)</f>
        <v>0</v>
      </c>
      <c r="H249" s="88"/>
      <c r="I249" s="84"/>
      <c r="J249" s="84"/>
      <c r="K249" s="104"/>
      <c r="L249" s="92">
        <v>0</v>
      </c>
      <c r="M249" s="109"/>
      <c r="N249" s="112"/>
      <c r="O249" s="129" t="s">
        <v>115</v>
      </c>
      <c r="P249" s="114">
        <v>1</v>
      </c>
      <c r="Q249" s="114">
        <f t="shared" si="15"/>
        <v>2</v>
      </c>
      <c r="R249" s="114">
        <f t="shared" si="16"/>
        <v>0</v>
      </c>
      <c r="S249" s="115">
        <f t="shared" si="17"/>
        <v>0</v>
      </c>
      <c r="T249" s="113">
        <f t="shared" si="18"/>
        <v>60</v>
      </c>
      <c r="U249" s="119"/>
      <c r="AF249" s="84"/>
      <c r="AH249" s="109" t="str">
        <f t="shared" si="19"/>
        <v/>
      </c>
    </row>
    <row r="250" spans="1:34" ht="19.95" customHeight="1" thickTop="1" thickBot="1" x14ac:dyDescent="0.3">
      <c r="A250" s="89"/>
      <c r="B250" s="89"/>
      <c r="C250" s="90"/>
      <c r="D250" s="88"/>
      <c r="E250" s="90"/>
      <c r="F250" s="90"/>
      <c r="G250" s="133">
        <f>_xlfn.XLOOKUP(A250,PLEITOS!P:P,PLEITOS!E:E)</f>
        <v>0</v>
      </c>
      <c r="H250" s="88"/>
      <c r="I250" s="84"/>
      <c r="J250" s="84"/>
      <c r="K250" s="104"/>
      <c r="L250" s="92">
        <v>0</v>
      </c>
      <c r="M250" s="109"/>
      <c r="N250" s="112"/>
      <c r="O250" s="129" t="s">
        <v>115</v>
      </c>
      <c r="P250" s="114">
        <v>1</v>
      </c>
      <c r="Q250" s="114">
        <f t="shared" si="15"/>
        <v>2</v>
      </c>
      <c r="R250" s="114">
        <f t="shared" si="16"/>
        <v>0</v>
      </c>
      <c r="S250" s="115">
        <f t="shared" si="17"/>
        <v>0</v>
      </c>
      <c r="T250" s="113">
        <f t="shared" si="18"/>
        <v>60</v>
      </c>
      <c r="U250" s="119"/>
      <c r="AF250" s="84"/>
      <c r="AH250" s="109" t="str">
        <f t="shared" si="19"/>
        <v/>
      </c>
    </row>
    <row r="251" spans="1:34" ht="19.95" customHeight="1" thickTop="1" thickBot="1" x14ac:dyDescent="0.3">
      <c r="A251" s="89"/>
      <c r="B251" s="89"/>
      <c r="C251" s="90"/>
      <c r="D251" s="88"/>
      <c r="E251" s="90"/>
      <c r="F251" s="90"/>
      <c r="G251" s="133">
        <f>_xlfn.XLOOKUP(A251,PLEITOS!P:P,PLEITOS!E:E)</f>
        <v>0</v>
      </c>
      <c r="H251" s="88"/>
      <c r="I251" s="84"/>
      <c r="J251" s="84"/>
      <c r="K251" s="104"/>
      <c r="L251" s="92">
        <v>0</v>
      </c>
      <c r="M251" s="109"/>
      <c r="N251" s="112"/>
      <c r="O251" s="129" t="s">
        <v>115</v>
      </c>
      <c r="P251" s="114">
        <v>1</v>
      </c>
      <c r="Q251" s="114">
        <f t="shared" si="15"/>
        <v>2</v>
      </c>
      <c r="R251" s="114">
        <f t="shared" si="16"/>
        <v>0</v>
      </c>
      <c r="S251" s="115">
        <f t="shared" si="17"/>
        <v>0</v>
      </c>
      <c r="T251" s="113">
        <f t="shared" si="18"/>
        <v>60</v>
      </c>
      <c r="U251" s="119"/>
      <c r="AF251" s="84"/>
      <c r="AH251" s="109" t="str">
        <f t="shared" si="19"/>
        <v/>
      </c>
    </row>
    <row r="252" spans="1:34" ht="19.95" customHeight="1" thickTop="1" thickBot="1" x14ac:dyDescent="0.3">
      <c r="A252" s="89"/>
      <c r="B252" s="89"/>
      <c r="C252" s="90"/>
      <c r="D252" s="88"/>
      <c r="E252" s="90"/>
      <c r="F252" s="90"/>
      <c r="G252" s="133">
        <f>_xlfn.XLOOKUP(A252,PLEITOS!P:P,PLEITOS!E:E)</f>
        <v>0</v>
      </c>
      <c r="H252" s="88"/>
      <c r="I252" s="84"/>
      <c r="J252" s="84"/>
      <c r="K252" s="104"/>
      <c r="L252" s="92">
        <v>0</v>
      </c>
      <c r="M252" s="109"/>
      <c r="N252" s="112"/>
      <c r="O252" s="129" t="s">
        <v>115</v>
      </c>
      <c r="P252" s="114">
        <v>1</v>
      </c>
      <c r="Q252" s="114">
        <f t="shared" si="15"/>
        <v>2</v>
      </c>
      <c r="R252" s="114">
        <f t="shared" si="16"/>
        <v>0</v>
      </c>
      <c r="S252" s="115">
        <f t="shared" si="17"/>
        <v>0</v>
      </c>
      <c r="T252" s="113">
        <f t="shared" si="18"/>
        <v>60</v>
      </c>
      <c r="U252" s="119"/>
      <c r="AF252" s="84"/>
      <c r="AH252" s="109" t="str">
        <f t="shared" si="19"/>
        <v/>
      </c>
    </row>
    <row r="253" spans="1:34" ht="19.95" customHeight="1" thickTop="1" thickBot="1" x14ac:dyDescent="0.3">
      <c r="A253" s="89"/>
      <c r="B253" s="89"/>
      <c r="C253" s="90"/>
      <c r="D253" s="88"/>
      <c r="E253" s="90"/>
      <c r="F253" s="90"/>
      <c r="G253" s="133">
        <f>_xlfn.XLOOKUP(A253,PLEITOS!P:P,PLEITOS!E:E)</f>
        <v>0</v>
      </c>
      <c r="H253" s="88"/>
      <c r="I253" s="84"/>
      <c r="J253" s="84"/>
      <c r="K253" s="104"/>
      <c r="L253" s="92">
        <v>0</v>
      </c>
      <c r="M253" s="109"/>
      <c r="N253" s="112"/>
      <c r="O253" s="129" t="s">
        <v>115</v>
      </c>
      <c r="P253" s="114">
        <v>1</v>
      </c>
      <c r="Q253" s="114">
        <f t="shared" si="15"/>
        <v>2</v>
      </c>
      <c r="R253" s="114">
        <f t="shared" si="16"/>
        <v>0</v>
      </c>
      <c r="S253" s="115">
        <f t="shared" si="17"/>
        <v>0</v>
      </c>
      <c r="T253" s="113">
        <f t="shared" si="18"/>
        <v>60</v>
      </c>
      <c r="U253" s="119"/>
      <c r="AF253" s="84"/>
      <c r="AH253" s="109" t="str">
        <f t="shared" si="19"/>
        <v/>
      </c>
    </row>
    <row r="254" spans="1:34" ht="19.95" customHeight="1" thickTop="1" thickBot="1" x14ac:dyDescent="0.3">
      <c r="A254" s="89"/>
      <c r="B254" s="89"/>
      <c r="C254" s="90"/>
      <c r="D254" s="88"/>
      <c r="E254" s="90"/>
      <c r="F254" s="90"/>
      <c r="G254" s="133">
        <f>_xlfn.XLOOKUP(A254,PLEITOS!P:P,PLEITOS!E:E)</f>
        <v>0</v>
      </c>
      <c r="H254" s="88"/>
      <c r="I254" s="84"/>
      <c r="J254" s="84"/>
      <c r="K254" s="104"/>
      <c r="L254" s="92">
        <v>0</v>
      </c>
      <c r="M254" s="109"/>
      <c r="N254" s="112"/>
      <c r="O254" s="129" t="s">
        <v>115</v>
      </c>
      <c r="P254" s="114">
        <v>1</v>
      </c>
      <c r="Q254" s="114">
        <f t="shared" si="15"/>
        <v>2</v>
      </c>
      <c r="R254" s="114">
        <f t="shared" si="16"/>
        <v>0</v>
      </c>
      <c r="S254" s="115">
        <f t="shared" si="17"/>
        <v>0</v>
      </c>
      <c r="T254" s="113">
        <f t="shared" si="18"/>
        <v>60</v>
      </c>
      <c r="U254" s="119"/>
      <c r="AF254" s="84"/>
      <c r="AH254" s="109" t="str">
        <f t="shared" si="19"/>
        <v/>
      </c>
    </row>
    <row r="255" spans="1:34" ht="19.95" customHeight="1" thickTop="1" thickBot="1" x14ac:dyDescent="0.3">
      <c r="A255" s="89"/>
      <c r="B255" s="89"/>
      <c r="C255" s="90"/>
      <c r="D255" s="88"/>
      <c r="E255" s="90"/>
      <c r="F255" s="90"/>
      <c r="G255" s="133">
        <f>_xlfn.XLOOKUP(A255,PLEITOS!P:P,PLEITOS!E:E)</f>
        <v>0</v>
      </c>
      <c r="H255" s="88"/>
      <c r="I255" s="84"/>
      <c r="J255" s="84"/>
      <c r="K255" s="104"/>
      <c r="L255" s="92">
        <v>0</v>
      </c>
      <c r="M255" s="109"/>
      <c r="N255" s="112"/>
      <c r="O255" s="129" t="s">
        <v>115</v>
      </c>
      <c r="P255" s="114">
        <v>1</v>
      </c>
      <c r="Q255" s="114">
        <f t="shared" si="15"/>
        <v>2</v>
      </c>
      <c r="R255" s="114">
        <f t="shared" si="16"/>
        <v>0</v>
      </c>
      <c r="S255" s="115">
        <f t="shared" si="17"/>
        <v>0</v>
      </c>
      <c r="T255" s="113">
        <f t="shared" si="18"/>
        <v>60</v>
      </c>
      <c r="U255" s="119"/>
      <c r="AF255" s="84"/>
      <c r="AH255" s="109" t="str">
        <f t="shared" si="19"/>
        <v/>
      </c>
    </row>
    <row r="256" spans="1:34" ht="19.95" customHeight="1" thickTop="1" thickBot="1" x14ac:dyDescent="0.3">
      <c r="A256" s="89"/>
      <c r="B256" s="89"/>
      <c r="C256" s="90"/>
      <c r="D256" s="88"/>
      <c r="E256" s="90"/>
      <c r="F256" s="90"/>
      <c r="G256" s="133">
        <f>_xlfn.XLOOKUP(A256,PLEITOS!P:P,PLEITOS!E:E)</f>
        <v>0</v>
      </c>
      <c r="H256" s="88"/>
      <c r="I256" s="84"/>
      <c r="J256" s="84"/>
      <c r="K256" s="104"/>
      <c r="L256" s="92">
        <v>0</v>
      </c>
      <c r="M256" s="109"/>
      <c r="N256" s="112"/>
      <c r="O256" s="129" t="s">
        <v>115</v>
      </c>
      <c r="P256" s="114">
        <v>1</v>
      </c>
      <c r="Q256" s="114">
        <f t="shared" si="15"/>
        <v>2</v>
      </c>
      <c r="R256" s="114">
        <f t="shared" si="16"/>
        <v>0</v>
      </c>
      <c r="S256" s="115">
        <f t="shared" si="17"/>
        <v>0</v>
      </c>
      <c r="T256" s="113">
        <f t="shared" si="18"/>
        <v>60</v>
      </c>
      <c r="U256" s="119"/>
      <c r="AF256" s="84"/>
      <c r="AH256" s="109" t="str">
        <f t="shared" si="19"/>
        <v/>
      </c>
    </row>
    <row r="257" spans="1:34" ht="19.95" customHeight="1" thickTop="1" thickBot="1" x14ac:dyDescent="0.3">
      <c r="A257" s="89"/>
      <c r="B257" s="89"/>
      <c r="C257" s="90"/>
      <c r="D257" s="88"/>
      <c r="E257" s="90"/>
      <c r="F257" s="90"/>
      <c r="G257" s="133">
        <f>_xlfn.XLOOKUP(A257,PLEITOS!P:P,PLEITOS!E:E)</f>
        <v>0</v>
      </c>
      <c r="H257" s="88"/>
      <c r="I257" s="84"/>
      <c r="J257" s="84"/>
      <c r="K257" s="104"/>
      <c r="L257" s="92">
        <v>0</v>
      </c>
      <c r="M257" s="109"/>
      <c r="N257" s="112"/>
      <c r="O257" s="129" t="s">
        <v>115</v>
      </c>
      <c r="P257" s="114">
        <v>1</v>
      </c>
      <c r="Q257" s="114">
        <f t="shared" si="15"/>
        <v>2</v>
      </c>
      <c r="R257" s="114">
        <f t="shared" si="16"/>
        <v>0</v>
      </c>
      <c r="S257" s="115">
        <f t="shared" si="17"/>
        <v>0</v>
      </c>
      <c r="T257" s="113">
        <f t="shared" si="18"/>
        <v>60</v>
      </c>
      <c r="U257" s="119"/>
      <c r="AF257" s="84"/>
      <c r="AH257" s="109" t="str">
        <f t="shared" si="19"/>
        <v/>
      </c>
    </row>
    <row r="258" spans="1:34" ht="19.95" customHeight="1" thickTop="1" thickBot="1" x14ac:dyDescent="0.3">
      <c r="A258" s="89"/>
      <c r="B258" s="89"/>
      <c r="C258" s="90"/>
      <c r="D258" s="88"/>
      <c r="E258" s="90"/>
      <c r="F258" s="90"/>
      <c r="G258" s="133">
        <f>_xlfn.XLOOKUP(A258,PLEITOS!P:P,PLEITOS!E:E)</f>
        <v>0</v>
      </c>
      <c r="H258" s="88"/>
      <c r="I258" s="84"/>
      <c r="J258" s="84"/>
      <c r="K258" s="104"/>
      <c r="L258" s="92">
        <v>0</v>
      </c>
      <c r="M258" s="109"/>
      <c r="N258" s="112"/>
      <c r="O258" s="129" t="s">
        <v>115</v>
      </c>
      <c r="P258" s="114">
        <v>1</v>
      </c>
      <c r="Q258" s="114">
        <f t="shared" si="15"/>
        <v>2</v>
      </c>
      <c r="R258" s="114">
        <f t="shared" si="16"/>
        <v>0</v>
      </c>
      <c r="S258" s="115">
        <f t="shared" si="17"/>
        <v>0</v>
      </c>
      <c r="T258" s="113">
        <f t="shared" si="18"/>
        <v>60</v>
      </c>
      <c r="U258" s="119"/>
      <c r="AF258" s="84"/>
      <c r="AH258" s="109" t="str">
        <f t="shared" si="19"/>
        <v/>
      </c>
    </row>
    <row r="259" spans="1:34" ht="19.95" customHeight="1" thickTop="1" thickBot="1" x14ac:dyDescent="0.3">
      <c r="A259" s="89"/>
      <c r="B259" s="89"/>
      <c r="C259" s="90"/>
      <c r="D259" s="88"/>
      <c r="E259" s="90"/>
      <c r="F259" s="90"/>
      <c r="G259" s="133">
        <f>_xlfn.XLOOKUP(A259,PLEITOS!P:P,PLEITOS!E:E)</f>
        <v>0</v>
      </c>
      <c r="H259" s="88"/>
      <c r="I259" s="84"/>
      <c r="J259" s="84"/>
      <c r="K259" s="104"/>
      <c r="L259" s="92">
        <v>0</v>
      </c>
      <c r="M259" s="109"/>
      <c r="N259" s="112"/>
      <c r="O259" s="129" t="s">
        <v>115</v>
      </c>
      <c r="P259" s="114">
        <v>1</v>
      </c>
      <c r="Q259" s="114">
        <f t="shared" ref="Q259:Q281" si="20">N259+O259+P259</f>
        <v>2</v>
      </c>
      <c r="R259" s="114">
        <f t="shared" ref="R259:R281" si="21">N259*4</f>
        <v>0</v>
      </c>
      <c r="S259" s="115">
        <f t="shared" ref="S259:S281" si="22">N259*1</f>
        <v>0</v>
      </c>
      <c r="T259" s="113">
        <f t="shared" ref="T259:T265" si="23">(N259+O259+P259)*30+M259</f>
        <v>60</v>
      </c>
      <c r="U259" s="119"/>
      <c r="AF259" s="84"/>
      <c r="AH259" s="109" t="str">
        <f t="shared" si="19"/>
        <v/>
      </c>
    </row>
    <row r="260" spans="1:34" ht="19.95" customHeight="1" thickTop="1" thickBot="1" x14ac:dyDescent="0.3">
      <c r="A260" s="89"/>
      <c r="B260" s="89"/>
      <c r="C260" s="90"/>
      <c r="D260" s="88"/>
      <c r="E260" s="90"/>
      <c r="F260" s="90"/>
      <c r="G260" s="133">
        <f>_xlfn.XLOOKUP(A260,PLEITOS!P:P,PLEITOS!E:E)</f>
        <v>0</v>
      </c>
      <c r="H260" s="88"/>
      <c r="I260" s="84"/>
      <c r="J260" s="84"/>
      <c r="K260" s="104"/>
      <c r="L260" s="92">
        <v>0</v>
      </c>
      <c r="M260" s="109"/>
      <c r="N260" s="112"/>
      <c r="O260" s="129" t="s">
        <v>115</v>
      </c>
      <c r="P260" s="114">
        <v>1</v>
      </c>
      <c r="Q260" s="114">
        <f t="shared" si="20"/>
        <v>2</v>
      </c>
      <c r="R260" s="114">
        <f t="shared" si="21"/>
        <v>0</v>
      </c>
      <c r="S260" s="115">
        <f t="shared" si="22"/>
        <v>0</v>
      </c>
      <c r="T260" s="113">
        <f t="shared" si="23"/>
        <v>60</v>
      </c>
      <c r="U260" s="119"/>
      <c r="AF260" s="84"/>
      <c r="AH260" s="109" t="str">
        <f t="shared" ref="AH260:AH281" si="24">IF(AG260="","",IF(AG260&lt;T260,"ENTREGA ANTECIPADA",IF(AG260=T260,"ENTREGA NO PRAZO",IF(AG260&gt;T260,"ENTREGA EM ATRASO"))))</f>
        <v/>
      </c>
    </row>
    <row r="261" spans="1:34" ht="19.95" customHeight="1" thickTop="1" thickBot="1" x14ac:dyDescent="0.3">
      <c r="A261" s="89"/>
      <c r="B261" s="89"/>
      <c r="C261" s="90"/>
      <c r="D261" s="88"/>
      <c r="E261" s="90"/>
      <c r="F261" s="90"/>
      <c r="G261" s="133">
        <f>_xlfn.XLOOKUP(A261,PLEITOS!P:P,PLEITOS!E:E)</f>
        <v>0</v>
      </c>
      <c r="H261" s="88"/>
      <c r="I261" s="84"/>
      <c r="J261" s="84"/>
      <c r="K261" s="104"/>
      <c r="L261" s="92">
        <v>0</v>
      </c>
      <c r="M261" s="109"/>
      <c r="N261" s="112"/>
      <c r="O261" s="129" t="s">
        <v>115</v>
      </c>
      <c r="P261" s="114">
        <v>1</v>
      </c>
      <c r="Q261" s="114">
        <f t="shared" si="20"/>
        <v>2</v>
      </c>
      <c r="R261" s="114">
        <f t="shared" si="21"/>
        <v>0</v>
      </c>
      <c r="S261" s="115">
        <f t="shared" si="22"/>
        <v>0</v>
      </c>
      <c r="T261" s="113">
        <f t="shared" si="23"/>
        <v>60</v>
      </c>
      <c r="U261" s="119"/>
      <c r="AF261" s="84"/>
      <c r="AH261" s="109" t="str">
        <f t="shared" si="24"/>
        <v/>
      </c>
    </row>
    <row r="262" spans="1:34" ht="19.95" customHeight="1" thickTop="1" thickBot="1" x14ac:dyDescent="0.3">
      <c r="A262" s="89"/>
      <c r="B262" s="89"/>
      <c r="C262" s="90"/>
      <c r="D262" s="88"/>
      <c r="E262" s="90"/>
      <c r="F262" s="90"/>
      <c r="G262" s="133">
        <f>_xlfn.XLOOKUP(A262,PLEITOS!P:P,PLEITOS!E:E)</f>
        <v>0</v>
      </c>
      <c r="H262" s="88"/>
      <c r="I262" s="84"/>
      <c r="J262" s="84"/>
      <c r="K262" s="104"/>
      <c r="L262" s="92">
        <v>0</v>
      </c>
      <c r="M262" s="109"/>
      <c r="N262" s="112"/>
      <c r="O262" s="129" t="s">
        <v>115</v>
      </c>
      <c r="P262" s="114">
        <v>1</v>
      </c>
      <c r="Q262" s="114">
        <f t="shared" si="20"/>
        <v>2</v>
      </c>
      <c r="R262" s="114">
        <f t="shared" si="21"/>
        <v>0</v>
      </c>
      <c r="S262" s="115">
        <f t="shared" si="22"/>
        <v>0</v>
      </c>
      <c r="T262" s="113">
        <f t="shared" si="23"/>
        <v>60</v>
      </c>
      <c r="U262" s="119"/>
      <c r="AF262" s="84"/>
      <c r="AH262" s="109" t="str">
        <f t="shared" si="24"/>
        <v/>
      </c>
    </row>
    <row r="263" spans="1:34" ht="19.95" customHeight="1" thickTop="1" thickBot="1" x14ac:dyDescent="0.3">
      <c r="A263" s="89"/>
      <c r="B263" s="89"/>
      <c r="C263" s="90"/>
      <c r="D263" s="88"/>
      <c r="E263" s="90"/>
      <c r="F263" s="90"/>
      <c r="G263" s="133">
        <f>_xlfn.XLOOKUP(A263,PLEITOS!P:P,PLEITOS!E:E)</f>
        <v>0</v>
      </c>
      <c r="H263" s="88"/>
      <c r="I263" s="84"/>
      <c r="J263" s="84"/>
      <c r="K263" s="104"/>
      <c r="L263" s="92">
        <v>0</v>
      </c>
      <c r="M263" s="109"/>
      <c r="N263" s="112"/>
      <c r="O263" s="129" t="s">
        <v>115</v>
      </c>
      <c r="P263" s="114">
        <v>1</v>
      </c>
      <c r="Q263" s="114">
        <f t="shared" si="20"/>
        <v>2</v>
      </c>
      <c r="R263" s="114">
        <f t="shared" si="21"/>
        <v>0</v>
      </c>
      <c r="S263" s="115">
        <f t="shared" si="22"/>
        <v>0</v>
      </c>
      <c r="T263" s="113">
        <f t="shared" si="23"/>
        <v>60</v>
      </c>
      <c r="U263" s="119"/>
      <c r="AF263" s="84"/>
      <c r="AH263" s="109" t="str">
        <f t="shared" si="24"/>
        <v/>
      </c>
    </row>
    <row r="264" spans="1:34" ht="19.95" customHeight="1" thickTop="1" thickBot="1" x14ac:dyDescent="0.3">
      <c r="A264" s="89"/>
      <c r="B264" s="89"/>
      <c r="C264" s="90"/>
      <c r="D264" s="88"/>
      <c r="E264" s="90"/>
      <c r="F264" s="90"/>
      <c r="G264" s="133">
        <f>_xlfn.XLOOKUP(A264,PLEITOS!P:P,PLEITOS!E:E)</f>
        <v>0</v>
      </c>
      <c r="H264" s="88"/>
      <c r="I264" s="84"/>
      <c r="J264" s="84"/>
      <c r="K264" s="104"/>
      <c r="L264" s="92">
        <v>0</v>
      </c>
      <c r="M264" s="109"/>
      <c r="N264" s="112"/>
      <c r="O264" s="129" t="s">
        <v>115</v>
      </c>
      <c r="P264" s="114">
        <v>1</v>
      </c>
      <c r="Q264" s="114">
        <f t="shared" si="20"/>
        <v>2</v>
      </c>
      <c r="R264" s="114">
        <f t="shared" si="21"/>
        <v>0</v>
      </c>
      <c r="S264" s="115">
        <f t="shared" si="22"/>
        <v>0</v>
      </c>
      <c r="T264" s="113">
        <f t="shared" si="23"/>
        <v>60</v>
      </c>
      <c r="U264" s="119"/>
      <c r="AF264" s="84"/>
      <c r="AH264" s="109" t="str">
        <f t="shared" si="24"/>
        <v/>
      </c>
    </row>
    <row r="265" spans="1:34" ht="19.95" customHeight="1" thickTop="1" thickBot="1" x14ac:dyDescent="0.3">
      <c r="A265" s="89"/>
      <c r="B265" s="89"/>
      <c r="C265" s="90"/>
      <c r="D265" s="88"/>
      <c r="E265" s="90"/>
      <c r="F265" s="90"/>
      <c r="G265" s="133">
        <f>_xlfn.XLOOKUP(A265,PLEITOS!P:P,PLEITOS!E:E)</f>
        <v>0</v>
      </c>
      <c r="H265" s="88"/>
      <c r="I265" s="84"/>
      <c r="J265" s="84"/>
      <c r="K265" s="104"/>
      <c r="L265" s="92">
        <v>0</v>
      </c>
      <c r="M265" s="109"/>
      <c r="N265" s="112"/>
      <c r="O265" s="129" t="s">
        <v>115</v>
      </c>
      <c r="P265" s="114">
        <v>1</v>
      </c>
      <c r="Q265" s="114">
        <f t="shared" si="20"/>
        <v>2</v>
      </c>
      <c r="R265" s="114">
        <f t="shared" si="21"/>
        <v>0</v>
      </c>
      <c r="S265" s="115">
        <f t="shared" si="22"/>
        <v>0</v>
      </c>
      <c r="T265" s="113">
        <f t="shared" si="23"/>
        <v>60</v>
      </c>
      <c r="U265" s="119"/>
      <c r="AF265" s="84"/>
      <c r="AH265" s="109" t="str">
        <f t="shared" si="24"/>
        <v/>
      </c>
    </row>
    <row r="266" spans="1:34" ht="19.95" customHeight="1" thickTop="1" thickBot="1" x14ac:dyDescent="0.3">
      <c r="A266" s="89"/>
      <c r="B266" s="89"/>
      <c r="C266" s="90"/>
      <c r="D266" s="88"/>
      <c r="E266" s="90"/>
      <c r="F266" s="90"/>
      <c r="G266" s="133">
        <f>_xlfn.XLOOKUP(A266,PLEITOS!P:P,PLEITOS!E:E)</f>
        <v>0</v>
      </c>
      <c r="H266" s="88"/>
      <c r="I266" s="84"/>
      <c r="J266" s="84"/>
      <c r="K266" s="104"/>
      <c r="L266" s="92">
        <v>0</v>
      </c>
      <c r="M266" s="109"/>
      <c r="N266" s="112"/>
      <c r="O266" s="129" t="s">
        <v>115</v>
      </c>
      <c r="P266" s="114">
        <v>1</v>
      </c>
      <c r="Q266" s="114">
        <f t="shared" si="20"/>
        <v>2</v>
      </c>
      <c r="R266" s="114">
        <f t="shared" si="21"/>
        <v>0</v>
      </c>
      <c r="S266" s="115">
        <f t="shared" si="22"/>
        <v>0</v>
      </c>
      <c r="T266" s="92"/>
      <c r="U266" s="119"/>
      <c r="AF266" s="84"/>
      <c r="AH266" s="109" t="str">
        <f t="shared" si="24"/>
        <v/>
      </c>
    </row>
    <row r="267" spans="1:34" ht="19.95" customHeight="1" thickTop="1" thickBot="1" x14ac:dyDescent="0.3">
      <c r="A267" s="89"/>
      <c r="B267" s="89"/>
      <c r="C267" s="90"/>
      <c r="D267" s="88"/>
      <c r="E267" s="90"/>
      <c r="F267" s="90"/>
      <c r="G267" s="133">
        <f>_xlfn.XLOOKUP(A267,PLEITOS!P:P,PLEITOS!E:E)</f>
        <v>0</v>
      </c>
      <c r="H267" s="88"/>
      <c r="I267" s="84"/>
      <c r="J267" s="84"/>
      <c r="K267" s="104"/>
      <c r="L267" s="92">
        <v>0</v>
      </c>
      <c r="M267" s="109"/>
      <c r="N267" s="112"/>
      <c r="O267" s="129" t="s">
        <v>115</v>
      </c>
      <c r="P267" s="114">
        <v>1</v>
      </c>
      <c r="Q267" s="114">
        <f t="shared" si="20"/>
        <v>2</v>
      </c>
      <c r="R267" s="114">
        <f t="shared" si="21"/>
        <v>0</v>
      </c>
      <c r="S267" s="115">
        <f t="shared" si="22"/>
        <v>0</v>
      </c>
      <c r="T267" s="92"/>
      <c r="U267" s="119"/>
      <c r="AF267" s="84"/>
      <c r="AH267" s="109" t="str">
        <f t="shared" si="24"/>
        <v/>
      </c>
    </row>
    <row r="268" spans="1:34" ht="19.95" customHeight="1" thickTop="1" thickBot="1" x14ac:dyDescent="0.3">
      <c r="A268" s="89"/>
      <c r="B268" s="89"/>
      <c r="C268" s="90"/>
      <c r="D268" s="88"/>
      <c r="E268" s="90"/>
      <c r="F268" s="90"/>
      <c r="G268" s="133">
        <f>_xlfn.XLOOKUP(A268,PLEITOS!P:P,PLEITOS!E:E)</f>
        <v>0</v>
      </c>
      <c r="H268" s="88"/>
      <c r="I268" s="84"/>
      <c r="J268" s="84"/>
      <c r="K268" s="104"/>
      <c r="L268" s="92">
        <v>0</v>
      </c>
      <c r="M268" s="109"/>
      <c r="N268" s="112"/>
      <c r="O268" s="129" t="s">
        <v>115</v>
      </c>
      <c r="P268" s="114">
        <v>1</v>
      </c>
      <c r="Q268" s="114">
        <f t="shared" si="20"/>
        <v>2</v>
      </c>
      <c r="R268" s="114">
        <f t="shared" si="21"/>
        <v>0</v>
      </c>
      <c r="S268" s="115">
        <f t="shared" si="22"/>
        <v>0</v>
      </c>
      <c r="T268" s="92"/>
      <c r="U268" s="119"/>
      <c r="AF268" s="84"/>
      <c r="AH268" s="109" t="str">
        <f t="shared" si="24"/>
        <v/>
      </c>
    </row>
    <row r="269" spans="1:34" ht="19.95" customHeight="1" thickTop="1" thickBot="1" x14ac:dyDescent="0.3">
      <c r="A269" s="89"/>
      <c r="B269" s="89"/>
      <c r="C269" s="90"/>
      <c r="D269" s="88"/>
      <c r="E269" s="90"/>
      <c r="F269" s="90"/>
      <c r="G269" s="133">
        <f>_xlfn.XLOOKUP(A269,PLEITOS!P:P,PLEITOS!E:E)</f>
        <v>0</v>
      </c>
      <c r="H269" s="88"/>
      <c r="I269" s="84"/>
      <c r="J269" s="84"/>
      <c r="K269" s="104"/>
      <c r="L269" s="92">
        <v>0</v>
      </c>
      <c r="M269" s="109"/>
      <c r="N269" s="112"/>
      <c r="O269" s="129" t="s">
        <v>115</v>
      </c>
      <c r="P269" s="114">
        <v>1</v>
      </c>
      <c r="Q269" s="114">
        <f t="shared" si="20"/>
        <v>2</v>
      </c>
      <c r="R269" s="114">
        <f t="shared" si="21"/>
        <v>0</v>
      </c>
      <c r="S269" s="115">
        <f t="shared" si="22"/>
        <v>0</v>
      </c>
      <c r="T269" s="92"/>
      <c r="U269" s="119"/>
      <c r="AF269" s="84"/>
      <c r="AH269" s="109" t="str">
        <f t="shared" si="24"/>
        <v/>
      </c>
    </row>
    <row r="270" spans="1:34" ht="19.95" customHeight="1" thickTop="1" thickBot="1" x14ac:dyDescent="0.3">
      <c r="A270" s="89"/>
      <c r="B270" s="89"/>
      <c r="C270" s="90"/>
      <c r="D270" s="88"/>
      <c r="E270" s="90"/>
      <c r="F270" s="90"/>
      <c r="G270" s="133">
        <f>_xlfn.XLOOKUP(A270,PLEITOS!P:P,PLEITOS!E:E)</f>
        <v>0</v>
      </c>
      <c r="H270" s="88"/>
      <c r="I270" s="84"/>
      <c r="J270" s="84"/>
      <c r="K270" s="104"/>
      <c r="L270" s="92">
        <v>0</v>
      </c>
      <c r="M270" s="109"/>
      <c r="N270" s="112"/>
      <c r="O270" s="129" t="s">
        <v>115</v>
      </c>
      <c r="P270" s="114">
        <v>1</v>
      </c>
      <c r="Q270" s="114">
        <f t="shared" si="20"/>
        <v>2</v>
      </c>
      <c r="R270" s="114">
        <f t="shared" si="21"/>
        <v>0</v>
      </c>
      <c r="S270" s="115">
        <f t="shared" si="22"/>
        <v>0</v>
      </c>
      <c r="T270" s="92"/>
      <c r="U270" s="119"/>
      <c r="AF270" s="84"/>
      <c r="AH270" s="109" t="str">
        <f t="shared" si="24"/>
        <v/>
      </c>
    </row>
    <row r="271" spans="1:34" ht="19.95" customHeight="1" thickTop="1" thickBot="1" x14ac:dyDescent="0.3">
      <c r="A271" s="89"/>
      <c r="B271" s="89"/>
      <c r="C271" s="90"/>
      <c r="D271" s="88"/>
      <c r="E271" s="90"/>
      <c r="F271" s="90"/>
      <c r="G271" s="133">
        <f>_xlfn.XLOOKUP(A271,PLEITOS!P:P,PLEITOS!E:E)</f>
        <v>0</v>
      </c>
      <c r="H271" s="88"/>
      <c r="I271" s="84"/>
      <c r="J271" s="84"/>
      <c r="K271" s="104"/>
      <c r="L271" s="92">
        <v>0</v>
      </c>
      <c r="M271" s="109"/>
      <c r="N271" s="112"/>
      <c r="O271" s="129" t="s">
        <v>115</v>
      </c>
      <c r="P271" s="114">
        <v>1</v>
      </c>
      <c r="Q271" s="114">
        <f t="shared" si="20"/>
        <v>2</v>
      </c>
      <c r="R271" s="114">
        <f t="shared" si="21"/>
        <v>0</v>
      </c>
      <c r="S271" s="115">
        <f t="shared" si="22"/>
        <v>0</v>
      </c>
      <c r="T271" s="92"/>
      <c r="U271" s="119"/>
      <c r="AF271" s="84"/>
      <c r="AH271" s="109" t="str">
        <f t="shared" si="24"/>
        <v/>
      </c>
    </row>
    <row r="272" spans="1:34" ht="19.95" customHeight="1" thickTop="1" thickBot="1" x14ac:dyDescent="0.3">
      <c r="A272" s="89"/>
      <c r="B272" s="89"/>
      <c r="C272" s="90"/>
      <c r="D272" s="88"/>
      <c r="E272" s="90"/>
      <c r="F272" s="90"/>
      <c r="G272" s="133">
        <f>_xlfn.XLOOKUP(A272,PLEITOS!P:P,PLEITOS!E:E)</f>
        <v>0</v>
      </c>
      <c r="H272" s="88"/>
      <c r="I272" s="84"/>
      <c r="J272" s="84"/>
      <c r="K272" s="104"/>
      <c r="L272" s="92">
        <v>0</v>
      </c>
      <c r="M272" s="109"/>
      <c r="N272" s="112"/>
      <c r="O272" s="129" t="s">
        <v>115</v>
      </c>
      <c r="P272" s="114">
        <v>1</v>
      </c>
      <c r="Q272" s="114">
        <f t="shared" si="20"/>
        <v>2</v>
      </c>
      <c r="R272" s="114">
        <f t="shared" si="21"/>
        <v>0</v>
      </c>
      <c r="S272" s="115">
        <f t="shared" si="22"/>
        <v>0</v>
      </c>
      <c r="T272" s="92"/>
      <c r="U272" s="119"/>
      <c r="AF272" s="84"/>
      <c r="AH272" s="109" t="str">
        <f t="shared" si="24"/>
        <v/>
      </c>
    </row>
    <row r="273" spans="1:34" ht="19.95" customHeight="1" thickTop="1" thickBot="1" x14ac:dyDescent="0.3">
      <c r="A273" s="89"/>
      <c r="B273" s="89"/>
      <c r="C273" s="90"/>
      <c r="D273" s="88"/>
      <c r="E273" s="90"/>
      <c r="F273" s="90"/>
      <c r="G273" s="133">
        <f>_xlfn.XLOOKUP(A273,PLEITOS!P:P,PLEITOS!E:E)</f>
        <v>0</v>
      </c>
      <c r="H273" s="88"/>
      <c r="I273" s="84"/>
      <c r="J273" s="84"/>
      <c r="K273" s="104"/>
      <c r="L273" s="92">
        <v>0</v>
      </c>
      <c r="M273" s="109"/>
      <c r="N273" s="112"/>
      <c r="O273" s="129" t="s">
        <v>115</v>
      </c>
      <c r="P273" s="114">
        <v>1</v>
      </c>
      <c r="Q273" s="114">
        <f t="shared" si="20"/>
        <v>2</v>
      </c>
      <c r="R273" s="114">
        <f t="shared" si="21"/>
        <v>0</v>
      </c>
      <c r="S273" s="115">
        <f t="shared" si="22"/>
        <v>0</v>
      </c>
      <c r="T273" s="92"/>
      <c r="U273" s="119"/>
      <c r="AF273" s="84"/>
      <c r="AH273" s="109" t="str">
        <f t="shared" si="24"/>
        <v/>
      </c>
    </row>
    <row r="274" spans="1:34" ht="19.95" customHeight="1" thickTop="1" thickBot="1" x14ac:dyDescent="0.3">
      <c r="A274" s="89"/>
      <c r="B274" s="89"/>
      <c r="C274" s="90"/>
      <c r="D274" s="88"/>
      <c r="E274" s="90"/>
      <c r="F274" s="90"/>
      <c r="G274" s="133">
        <f>_xlfn.XLOOKUP(A274,PLEITOS!P:P,PLEITOS!E:E)</f>
        <v>0</v>
      </c>
      <c r="H274" s="88"/>
      <c r="I274" s="84"/>
      <c r="J274" s="84"/>
      <c r="K274" s="104"/>
      <c r="L274" s="92">
        <v>0</v>
      </c>
      <c r="M274" s="109"/>
      <c r="N274" s="112"/>
      <c r="O274" s="129" t="s">
        <v>115</v>
      </c>
      <c r="P274" s="114">
        <v>1</v>
      </c>
      <c r="Q274" s="114">
        <f t="shared" si="20"/>
        <v>2</v>
      </c>
      <c r="R274" s="114">
        <f t="shared" si="21"/>
        <v>0</v>
      </c>
      <c r="S274" s="115">
        <f t="shared" si="22"/>
        <v>0</v>
      </c>
      <c r="T274" s="92"/>
      <c r="U274" s="119"/>
      <c r="AF274" s="84"/>
      <c r="AH274" s="109" t="str">
        <f t="shared" si="24"/>
        <v/>
      </c>
    </row>
    <row r="275" spans="1:34" ht="19.95" customHeight="1" thickTop="1" thickBot="1" x14ac:dyDescent="0.3">
      <c r="A275" s="89"/>
      <c r="B275" s="89"/>
      <c r="C275" s="90"/>
      <c r="D275" s="88"/>
      <c r="E275" s="90"/>
      <c r="F275" s="90"/>
      <c r="G275" s="133">
        <f>_xlfn.XLOOKUP(A275,PLEITOS!P:P,PLEITOS!E:E)</f>
        <v>0</v>
      </c>
      <c r="H275" s="88"/>
      <c r="I275" s="84"/>
      <c r="J275" s="84"/>
      <c r="K275" s="104"/>
      <c r="L275" s="92">
        <v>0</v>
      </c>
      <c r="M275" s="109"/>
      <c r="N275" s="112"/>
      <c r="O275" s="129" t="s">
        <v>115</v>
      </c>
      <c r="P275" s="114">
        <v>1</v>
      </c>
      <c r="Q275" s="114">
        <f t="shared" si="20"/>
        <v>2</v>
      </c>
      <c r="R275" s="114">
        <f t="shared" si="21"/>
        <v>0</v>
      </c>
      <c r="S275" s="115">
        <f t="shared" si="22"/>
        <v>0</v>
      </c>
      <c r="T275" s="92"/>
      <c r="U275" s="119"/>
      <c r="AF275" s="84"/>
      <c r="AH275" s="109" t="str">
        <f t="shared" si="24"/>
        <v/>
      </c>
    </row>
    <row r="276" spans="1:34" ht="19.95" customHeight="1" thickTop="1" thickBot="1" x14ac:dyDescent="0.3">
      <c r="A276" s="89"/>
      <c r="B276" s="89"/>
      <c r="C276" s="90"/>
      <c r="D276" s="88"/>
      <c r="E276" s="90"/>
      <c r="F276" s="90"/>
      <c r="G276" s="133">
        <f>_xlfn.XLOOKUP(A276,PLEITOS!P:P,PLEITOS!E:E)</f>
        <v>0</v>
      </c>
      <c r="H276" s="88"/>
      <c r="I276" s="84"/>
      <c r="J276" s="84"/>
      <c r="K276" s="104"/>
      <c r="L276" s="92">
        <v>0</v>
      </c>
      <c r="M276" s="109"/>
      <c r="N276" s="112"/>
      <c r="O276" s="129" t="s">
        <v>115</v>
      </c>
      <c r="P276" s="114">
        <v>1</v>
      </c>
      <c r="Q276" s="114">
        <f t="shared" si="20"/>
        <v>2</v>
      </c>
      <c r="R276" s="114">
        <f t="shared" si="21"/>
        <v>0</v>
      </c>
      <c r="S276" s="115">
        <f t="shared" si="22"/>
        <v>0</v>
      </c>
      <c r="T276" s="92"/>
      <c r="U276" s="119"/>
      <c r="AF276" s="84"/>
      <c r="AH276" s="109" t="str">
        <f t="shared" si="24"/>
        <v/>
      </c>
    </row>
    <row r="277" spans="1:34" ht="19.95" customHeight="1" thickTop="1" thickBot="1" x14ac:dyDescent="0.3">
      <c r="A277" s="89"/>
      <c r="B277" s="89"/>
      <c r="C277" s="90"/>
      <c r="D277" s="88"/>
      <c r="E277" s="90"/>
      <c r="F277" s="90"/>
      <c r="G277" s="133">
        <f>_xlfn.XLOOKUP(A277,PLEITOS!P:P,PLEITOS!E:E)</f>
        <v>0</v>
      </c>
      <c r="H277" s="88"/>
      <c r="I277" s="84"/>
      <c r="J277" s="84"/>
      <c r="K277" s="104"/>
      <c r="L277" s="92">
        <v>0</v>
      </c>
      <c r="M277" s="109"/>
      <c r="N277" s="112"/>
      <c r="O277" s="129" t="s">
        <v>115</v>
      </c>
      <c r="P277" s="114">
        <v>1</v>
      </c>
      <c r="Q277" s="114">
        <f t="shared" si="20"/>
        <v>2</v>
      </c>
      <c r="R277" s="114">
        <f t="shared" si="21"/>
        <v>0</v>
      </c>
      <c r="S277" s="115">
        <f t="shared" si="22"/>
        <v>0</v>
      </c>
      <c r="T277" s="92"/>
      <c r="AF277" s="84"/>
      <c r="AH277" s="109" t="str">
        <f t="shared" si="24"/>
        <v/>
      </c>
    </row>
    <row r="278" spans="1:34" ht="19.95" customHeight="1" thickTop="1" thickBot="1" x14ac:dyDescent="0.3">
      <c r="A278" s="89"/>
      <c r="B278" s="89"/>
      <c r="C278" s="90"/>
      <c r="D278" s="88"/>
      <c r="E278" s="90"/>
      <c r="F278" s="90"/>
      <c r="G278" s="133">
        <f>_xlfn.XLOOKUP(A278,PLEITOS!P:P,PLEITOS!E:E)</f>
        <v>0</v>
      </c>
      <c r="H278" s="88"/>
      <c r="I278" s="84"/>
      <c r="J278" s="84"/>
      <c r="K278" s="104"/>
      <c r="L278" s="92">
        <v>0</v>
      </c>
      <c r="M278" s="109"/>
      <c r="N278" s="112"/>
      <c r="O278" s="129" t="s">
        <v>115</v>
      </c>
      <c r="P278" s="114">
        <v>1</v>
      </c>
      <c r="Q278" s="114">
        <f t="shared" si="20"/>
        <v>2</v>
      </c>
      <c r="R278" s="114">
        <f t="shared" si="21"/>
        <v>0</v>
      </c>
      <c r="S278" s="115">
        <f t="shared" si="22"/>
        <v>0</v>
      </c>
      <c r="T278" s="92"/>
      <c r="AF278" s="84"/>
      <c r="AH278" s="109" t="str">
        <f t="shared" si="24"/>
        <v/>
      </c>
    </row>
    <row r="279" spans="1:34" ht="19.95" customHeight="1" thickTop="1" thickBot="1" x14ac:dyDescent="0.3">
      <c r="A279" s="89"/>
      <c r="B279" s="89"/>
      <c r="C279" s="90"/>
      <c r="D279" s="88"/>
      <c r="E279" s="90"/>
      <c r="F279" s="90"/>
      <c r="G279" s="133">
        <f>_xlfn.XLOOKUP(A279,PLEITOS!P:P,PLEITOS!E:E)</f>
        <v>0</v>
      </c>
      <c r="H279" s="88"/>
      <c r="I279" s="84"/>
      <c r="J279" s="84"/>
      <c r="K279" s="104"/>
      <c r="L279" s="92">
        <v>0</v>
      </c>
      <c r="M279" s="109"/>
      <c r="N279" s="112"/>
      <c r="O279" s="129" t="s">
        <v>115</v>
      </c>
      <c r="P279" s="114">
        <v>1</v>
      </c>
      <c r="Q279" s="114">
        <f t="shared" si="20"/>
        <v>2</v>
      </c>
      <c r="R279" s="114">
        <f t="shared" si="21"/>
        <v>0</v>
      </c>
      <c r="S279" s="115">
        <f t="shared" si="22"/>
        <v>0</v>
      </c>
      <c r="T279" s="92"/>
      <c r="AF279" s="84"/>
      <c r="AH279" s="109" t="str">
        <f t="shared" si="24"/>
        <v/>
      </c>
    </row>
    <row r="280" spans="1:34" ht="19.95" customHeight="1" thickTop="1" thickBot="1" x14ac:dyDescent="0.3">
      <c r="A280" s="89"/>
      <c r="B280" s="89"/>
      <c r="C280" s="90"/>
      <c r="D280" s="88"/>
      <c r="E280" s="90"/>
      <c r="F280" s="90"/>
      <c r="G280" s="133">
        <f>_xlfn.XLOOKUP(A280,PLEITOS!P:P,PLEITOS!E:E)</f>
        <v>0</v>
      </c>
      <c r="H280" s="88"/>
      <c r="I280" s="84"/>
      <c r="J280" s="84"/>
      <c r="K280" s="104"/>
      <c r="L280" s="92">
        <v>0</v>
      </c>
      <c r="M280" s="109"/>
      <c r="N280" s="112"/>
      <c r="O280" s="129" t="s">
        <v>115</v>
      </c>
      <c r="P280" s="114">
        <v>1</v>
      </c>
      <c r="Q280" s="114">
        <f t="shared" si="20"/>
        <v>2</v>
      </c>
      <c r="R280" s="114">
        <f t="shared" si="21"/>
        <v>0</v>
      </c>
      <c r="S280" s="115">
        <f t="shared" si="22"/>
        <v>0</v>
      </c>
      <c r="T280" s="92"/>
      <c r="AF280" s="84"/>
      <c r="AH280" s="109" t="str">
        <f t="shared" si="24"/>
        <v/>
      </c>
    </row>
    <row r="281" spans="1:34" ht="19.95" customHeight="1" thickTop="1" thickBot="1" x14ac:dyDescent="0.3">
      <c r="A281" s="89"/>
      <c r="B281" s="89"/>
      <c r="C281" s="90"/>
      <c r="D281" s="88"/>
      <c r="E281" s="90"/>
      <c r="F281" s="90"/>
      <c r="G281" s="133">
        <f>_xlfn.XLOOKUP(A281,PLEITOS!P:P,PLEITOS!E:E)</f>
        <v>0</v>
      </c>
      <c r="H281" s="88"/>
      <c r="I281" s="84"/>
      <c r="J281" s="84"/>
      <c r="K281" s="104"/>
      <c r="L281" s="92">
        <v>0</v>
      </c>
      <c r="M281" s="109"/>
      <c r="N281" s="112"/>
      <c r="O281" s="129" t="s">
        <v>115</v>
      </c>
      <c r="P281" s="114">
        <v>1</v>
      </c>
      <c r="Q281" s="114">
        <f t="shared" si="20"/>
        <v>2</v>
      </c>
      <c r="R281" s="114">
        <f t="shared" si="21"/>
        <v>0</v>
      </c>
      <c r="S281" s="115">
        <f t="shared" si="22"/>
        <v>0</v>
      </c>
      <c r="T281" s="92"/>
      <c r="AF281" s="84"/>
      <c r="AH281" s="109" t="str">
        <f t="shared" si="24"/>
        <v/>
      </c>
    </row>
    <row r="282" spans="1:34" ht="15" thickTop="1" thickBot="1" x14ac:dyDescent="0.3">
      <c r="A282" s="88"/>
    </row>
    <row r="283" spans="1:34" ht="12.6" thickTop="1" x14ac:dyDescent="0.25"/>
  </sheetData>
  <autoFilter ref="A5:AH281" xr:uid="{880523F2-6E4C-4641-819A-98D5362B9649}"/>
  <sortState xmlns:xlrd2="http://schemas.microsoft.com/office/spreadsheetml/2017/richdata2" ref="D6:AE48">
    <sortCondition ref="G6:G48"/>
  </sortState>
  <mergeCells count="1">
    <mergeCell ref="I1:J1"/>
  </mergeCells>
  <phoneticPr fontId="10" type="noConversion"/>
  <conditionalFormatting sqref="A53">
    <cfRule type="cellIs" dxfId="35" priority="1" stopIfTrue="1" operator="equal">
      <formula>$A$1</formula>
    </cfRule>
  </conditionalFormatting>
  <conditionalFormatting sqref="A6:M52 N6:Q281 S6:T281 AH6:AH281 B53:M53 A54:M281 AB6:AG56 AF6:AF281 AB58:AG245">
    <cfRule type="cellIs" dxfId="34" priority="58" stopIfTrue="1" operator="equal">
      <formula>$A$1</formula>
    </cfRule>
  </conditionalFormatting>
  <conditionalFormatting sqref="N7:N112">
    <cfRule type="cellIs" dxfId="33" priority="66" operator="equal">
      <formula>0</formula>
    </cfRule>
  </conditionalFormatting>
  <conditionalFormatting sqref="R6:R281">
    <cfRule type="cellIs" dxfId="32" priority="20" operator="lessThan">
      <formula>0</formula>
    </cfRule>
    <cfRule type="cellIs" dxfId="31" priority="21" stopIfTrue="1" operator="equal">
      <formula>$A$1</formula>
    </cfRule>
    <cfRule type="cellIs" dxfId="30" priority="22" operator="lessThan">
      <formula>0</formula>
    </cfRule>
    <cfRule type="cellIs" dxfId="29" priority="23" stopIfTrue="1" operator="equal">
      <formula>$A$1</formula>
    </cfRule>
    <cfRule type="cellIs" dxfId="28" priority="24" operator="lessThan">
      <formula>0</formula>
    </cfRule>
    <cfRule type="cellIs" dxfId="27" priority="25" stopIfTrue="1" operator="equal">
      <formula>$A$1</formula>
    </cfRule>
  </conditionalFormatting>
  <conditionalFormatting sqref="U6:V25 V26 U27:V35 V36">
    <cfRule type="cellIs" dxfId="26" priority="28" stopIfTrue="1" operator="equal">
      <formula>$A$1</formula>
    </cfRule>
  </conditionalFormatting>
  <conditionalFormatting sqref="U37:V82">
    <cfRule type="cellIs" dxfId="25" priority="6" stopIfTrue="1" operator="equal">
      <formula>$A$1</formula>
    </cfRule>
  </conditionalFormatting>
  <conditionalFormatting sqref="Y6:Y167 AA6:AA190">
    <cfRule type="cellIs" dxfId="24" priority="16" operator="lessThan">
      <formula>0</formula>
    </cfRule>
    <cfRule type="cellIs" dxfId="23" priority="17" stopIfTrue="1" operator="equal">
      <formula>$A$1</formula>
    </cfRule>
  </conditionalFormatting>
  <conditionalFormatting sqref="Z6:Z112">
    <cfRule type="dataBar" priority="2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{889B283F-0BD2-4162-989F-D3B73FBD786E}</x14:id>
        </ext>
      </extLst>
    </cfRule>
    <cfRule type="dataBar" priority="2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{539705F1-0631-465D-A80C-4CA4E67FEFAB}</x14:id>
        </ext>
      </extLst>
    </cfRule>
  </conditionalFormatting>
  <conditionalFormatting sqref="AB57:AE57">
    <cfRule type="cellIs" dxfId="22" priority="5" stopIfTrue="1" operator="equal">
      <formula>$A$1</formula>
    </cfRule>
  </conditionalFormatting>
  <conditionalFormatting sqref="AB6:AG245">
    <cfRule type="cellIs" dxfId="21" priority="2" operator="lessThan">
      <formula>0</formula>
    </cfRule>
  </conditionalFormatting>
  <conditionalFormatting sqref="AG57">
    <cfRule type="cellIs" dxfId="20" priority="3" stopIfTrue="1" operator="equal">
      <formula>$A$1</formula>
    </cfRule>
  </conditionalFormatting>
  <conditionalFormatting sqref="AH7:AH281 C6:H281 L6:M281 T6:T281 O7:P221">
    <cfRule type="cellIs" dxfId="19" priority="39" operator="lessThan">
      <formula>0</formula>
    </cfRule>
  </conditionalFormatting>
  <conditionalFormatting sqref="AH266:AH281">
    <cfRule type="cellIs" dxfId="18" priority="34" operator="lessThan">
      <formula>0</formula>
    </cfRule>
    <cfRule type="cellIs" dxfId="17" priority="35" stopIfTrue="1" operator="equal">
      <formula>$A$1</formula>
    </cfRule>
  </conditionalFormatting>
  <pageMargins left="0.511811024" right="0.511811024" top="0.78740157499999996" bottom="0.78740157499999996" header="0.31496062000000002" footer="0.31496062000000002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9B283F-0BD2-4162-989F-D3B73FBD786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539705F1-0631-465D-A80C-4CA4E67FEF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Z6:Z112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33908-572A-4AFF-95CC-9EB350A78985}">
          <x14:formula1>
            <xm:f>DROPLIST!$B$2:$B$7</xm:f>
          </x14:formula1>
          <xm:sqref>B6:B281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95BB-806E-4AF7-BC97-8EC0A40B50E5}">
  <dimension ref="A1:AJ316"/>
  <sheetViews>
    <sheetView tabSelected="1" workbookViewId="0">
      <pane ySplit="3" topLeftCell="A4" activePane="bottomLeft" state="frozen"/>
      <selection activeCell="Q1" sqref="Q1"/>
      <selection pane="bottomLeft" activeCell="E3" sqref="E3"/>
    </sheetView>
  </sheetViews>
  <sheetFormatPr defaultColWidth="8.5546875" defaultRowHeight="12" x14ac:dyDescent="0.25"/>
  <cols>
    <col min="1" max="1" width="16.5546875" style="4" customWidth="1"/>
    <col min="2" max="2" width="15.44140625" style="2" customWidth="1"/>
    <col min="3" max="3" width="18.77734375" style="8" bestFit="1" customWidth="1"/>
    <col min="4" max="4" width="17" style="2" customWidth="1"/>
    <col min="5" max="5" width="12.5546875" style="2" customWidth="1"/>
    <col min="6" max="6" width="33.44140625" style="8" bestFit="1" customWidth="1"/>
    <col min="7" max="7" width="19.21875" style="6" customWidth="1"/>
    <col min="8" max="8" width="35.44140625" style="6" customWidth="1"/>
    <col min="9" max="9" width="21.5546875" style="6" customWidth="1"/>
    <col min="10" max="10" width="23.77734375" style="2" customWidth="1"/>
    <col min="11" max="11" width="26.21875" style="2" customWidth="1"/>
    <col min="12" max="12" width="28" style="2" customWidth="1"/>
    <col min="13" max="13" width="34.5546875" style="4" customWidth="1"/>
    <col min="14" max="14" width="29.5546875" style="2" customWidth="1"/>
    <col min="15" max="15" width="27.77734375" style="5" customWidth="1"/>
    <col min="16" max="16" width="26.5546875" style="5" customWidth="1"/>
    <col min="17" max="17" width="26.77734375" style="5" bestFit="1" customWidth="1"/>
    <col min="18" max="18" width="24.77734375" style="5" bestFit="1" customWidth="1"/>
    <col min="19" max="19" width="37.77734375" style="3" customWidth="1"/>
    <col min="20" max="20" width="27.77734375" style="2" bestFit="1" customWidth="1"/>
    <col min="21" max="21" width="21.5546875" style="2" hidden="1" customWidth="1"/>
    <col min="22" max="22" width="16.44140625" style="2" hidden="1" customWidth="1"/>
    <col min="23" max="23" width="16.77734375" style="2" hidden="1" customWidth="1"/>
    <col min="24" max="25" width="20.77734375" style="2" hidden="1" customWidth="1"/>
    <col min="26" max="26" width="18.44140625" style="2" customWidth="1"/>
    <col min="27" max="28" width="11.5546875" style="2" customWidth="1"/>
    <col min="29" max="29" width="11.21875" style="2" customWidth="1"/>
    <col min="30" max="30" width="10.5546875" style="2" customWidth="1"/>
    <col min="31" max="31" width="16" style="2" customWidth="1"/>
    <col min="32" max="32" width="9.77734375" style="2" customWidth="1"/>
    <col min="33" max="33" width="16.77734375" style="2" customWidth="1"/>
    <col min="34" max="34" width="15.77734375" style="2" customWidth="1"/>
    <col min="35" max="35" width="24.21875" style="2" bestFit="1" customWidth="1"/>
    <col min="36" max="36" width="95.5546875" style="4" customWidth="1"/>
    <col min="37" max="16384" width="8.5546875" style="4"/>
  </cols>
  <sheetData>
    <row r="1" spans="1:36" ht="56.25" customHeight="1" x14ac:dyDescent="0.25">
      <c r="A1" s="123"/>
      <c r="B1" s="124"/>
      <c r="C1" s="35"/>
      <c r="D1" s="124"/>
      <c r="E1" s="124"/>
      <c r="F1" s="35"/>
      <c r="G1" s="125"/>
      <c r="H1" s="125"/>
      <c r="I1" s="125"/>
      <c r="J1" s="124"/>
      <c r="K1" s="124"/>
      <c r="L1" s="124"/>
      <c r="M1" s="123"/>
      <c r="N1" s="124"/>
      <c r="O1" s="126"/>
      <c r="P1" s="126"/>
      <c r="Q1" s="126"/>
      <c r="R1" s="126"/>
      <c r="S1" s="127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3"/>
    </row>
    <row r="2" spans="1:36" s="8" customFormat="1" ht="31.2" customHeight="1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 t="s">
        <v>210</v>
      </c>
      <c r="M2" s="136"/>
      <c r="N2" s="35"/>
      <c r="O2" s="34"/>
      <c r="P2" s="34" t="s">
        <v>211</v>
      </c>
      <c r="Q2" s="34"/>
      <c r="R2" s="34"/>
      <c r="S2" s="128" t="s">
        <v>212</v>
      </c>
      <c r="T2" s="35" t="s">
        <v>213</v>
      </c>
      <c r="U2" s="35"/>
      <c r="V2" s="35"/>
      <c r="W2" s="35"/>
      <c r="X2" s="35"/>
      <c r="Y2" s="35" t="s">
        <v>214</v>
      </c>
      <c r="Z2" s="35"/>
      <c r="AA2" s="35"/>
      <c r="AB2" s="35"/>
      <c r="AC2" s="35"/>
      <c r="AD2" s="35"/>
      <c r="AE2" s="35"/>
      <c r="AF2" s="35"/>
      <c r="AG2" s="35" t="s">
        <v>215</v>
      </c>
      <c r="AH2" s="35"/>
      <c r="AI2" s="35"/>
      <c r="AJ2" s="136"/>
    </row>
    <row r="3" spans="1:36" s="1" customFormat="1" ht="34.200000000000003" customHeight="1" x14ac:dyDescent="0.3">
      <c r="A3" s="91" t="s">
        <v>216</v>
      </c>
      <c r="B3" s="91" t="s">
        <v>79</v>
      </c>
      <c r="C3" s="91" t="s">
        <v>108</v>
      </c>
      <c r="D3" s="91" t="s">
        <v>81</v>
      </c>
      <c r="E3" s="91" t="s">
        <v>83</v>
      </c>
      <c r="F3" s="91" t="s">
        <v>84</v>
      </c>
      <c r="G3" s="91" t="s">
        <v>217</v>
      </c>
      <c r="H3" s="91" t="s">
        <v>218</v>
      </c>
      <c r="I3" s="91" t="s">
        <v>86</v>
      </c>
      <c r="J3" s="91" t="s">
        <v>219</v>
      </c>
      <c r="K3" s="91" t="s">
        <v>220</v>
      </c>
      <c r="L3" s="91" t="s">
        <v>221</v>
      </c>
      <c r="M3" s="91" t="s">
        <v>87</v>
      </c>
      <c r="N3" s="91" t="s">
        <v>222</v>
      </c>
      <c r="O3" s="91" t="s">
        <v>88</v>
      </c>
      <c r="P3" s="91" t="s">
        <v>223</v>
      </c>
      <c r="Q3" s="91" t="s">
        <v>224</v>
      </c>
      <c r="R3" s="91" t="s">
        <v>225</v>
      </c>
      <c r="S3" s="91" t="s">
        <v>102</v>
      </c>
      <c r="T3" s="91" t="s">
        <v>91</v>
      </c>
      <c r="U3" s="91" t="s">
        <v>93</v>
      </c>
      <c r="V3" s="91" t="s">
        <v>99</v>
      </c>
      <c r="W3" s="91" t="s">
        <v>100</v>
      </c>
      <c r="X3" s="91" t="s">
        <v>89</v>
      </c>
      <c r="Y3" s="91" t="s">
        <v>101</v>
      </c>
      <c r="Z3" s="91" t="s">
        <v>90</v>
      </c>
      <c r="AA3" s="91" t="s">
        <v>103</v>
      </c>
      <c r="AB3" s="91" t="s">
        <v>104</v>
      </c>
      <c r="AC3" s="91" t="s">
        <v>105</v>
      </c>
      <c r="AD3" s="91" t="s">
        <v>226</v>
      </c>
      <c r="AE3" s="91" t="s">
        <v>227</v>
      </c>
      <c r="AF3" s="91" t="s">
        <v>228</v>
      </c>
      <c r="AG3" s="91" t="s">
        <v>229</v>
      </c>
      <c r="AH3" s="91" t="s">
        <v>1785</v>
      </c>
      <c r="AI3" s="91" t="s">
        <v>230</v>
      </c>
      <c r="AJ3" s="91" t="s">
        <v>231</v>
      </c>
    </row>
    <row r="4" spans="1:36" s="8" customFormat="1" ht="20.100000000000001" customHeight="1" x14ac:dyDescent="0.25">
      <c r="A4" s="22"/>
      <c r="B4" s="13" t="s">
        <v>232</v>
      </c>
      <c r="C4" s="135" t="s">
        <v>233</v>
      </c>
      <c r="D4" s="13" t="s">
        <v>234</v>
      </c>
      <c r="E4" s="13">
        <v>800033402</v>
      </c>
      <c r="F4" s="46" t="s">
        <v>1584</v>
      </c>
      <c r="G4" s="19"/>
      <c r="H4" s="19"/>
      <c r="I4" s="19"/>
      <c r="J4" s="18" t="s">
        <v>235</v>
      </c>
      <c r="K4" s="62" t="s">
        <v>235</v>
      </c>
      <c r="L4" s="12" t="s">
        <v>235</v>
      </c>
      <c r="M4" s="22"/>
      <c r="N4" s="65">
        <v>0</v>
      </c>
      <c r="O4" s="60" t="s">
        <v>1796</v>
      </c>
      <c r="P4" s="59" t="e">
        <f t="shared" ref="P4:P40" si="0">N4-O4</f>
        <v>#VALUE!</v>
      </c>
      <c r="Q4" s="20"/>
      <c r="R4" s="20"/>
      <c r="S4" s="21"/>
      <c r="T4" s="12"/>
      <c r="U4" s="18"/>
      <c r="V4" s="18"/>
      <c r="W4" s="18"/>
      <c r="X4" s="18"/>
      <c r="Y4" s="18"/>
      <c r="Z4" s="49"/>
      <c r="AA4" s="18"/>
      <c r="AB4" s="18"/>
      <c r="AC4" s="18"/>
      <c r="AD4" s="49"/>
      <c r="AE4" s="18"/>
      <c r="AF4" s="18"/>
      <c r="AG4" s="50"/>
      <c r="AH4" s="50"/>
      <c r="AI4" s="12" t="s">
        <v>236</v>
      </c>
      <c r="AJ4" s="151" t="s">
        <v>237</v>
      </c>
    </row>
    <row r="5" spans="1:36" s="8" customFormat="1" ht="20.100000000000001" customHeight="1" x14ac:dyDescent="0.25">
      <c r="A5" s="22"/>
      <c r="B5" s="13" t="s">
        <v>232</v>
      </c>
      <c r="C5" s="12" t="s">
        <v>117</v>
      </c>
      <c r="D5" s="13" t="s">
        <v>21</v>
      </c>
      <c r="E5" s="13">
        <v>800025603</v>
      </c>
      <c r="F5" s="46" t="s">
        <v>1788</v>
      </c>
      <c r="G5" s="19">
        <v>463501220</v>
      </c>
      <c r="H5" s="19" t="s">
        <v>238</v>
      </c>
      <c r="I5" s="19" t="s">
        <v>239</v>
      </c>
      <c r="J5" s="18" t="s">
        <v>235</v>
      </c>
      <c r="K5" s="18" t="s">
        <v>235</v>
      </c>
      <c r="L5" s="18" t="s">
        <v>235</v>
      </c>
      <c r="M5" s="22"/>
      <c r="N5" s="65">
        <v>0</v>
      </c>
      <c r="O5" s="61">
        <v>373366</v>
      </c>
      <c r="P5" s="59">
        <f t="shared" si="0"/>
        <v>-373366</v>
      </c>
      <c r="Q5" s="20"/>
      <c r="R5" s="20"/>
      <c r="S5" s="21"/>
      <c r="T5" s="12" t="s">
        <v>40</v>
      </c>
      <c r="U5" s="18"/>
      <c r="V5" s="18"/>
      <c r="W5" s="18"/>
      <c r="X5" s="18"/>
      <c r="Y5" s="18"/>
      <c r="Z5" s="18" t="s">
        <v>40</v>
      </c>
      <c r="AA5" s="18"/>
      <c r="AB5" s="18"/>
      <c r="AC5" s="18"/>
      <c r="AD5" s="49" t="s">
        <v>40</v>
      </c>
      <c r="AE5" s="18"/>
      <c r="AF5" s="18"/>
      <c r="AG5" s="57">
        <v>6600</v>
      </c>
      <c r="AH5" s="57"/>
      <c r="AI5" s="18" t="s">
        <v>236</v>
      </c>
      <c r="AJ5" s="151" t="s">
        <v>240</v>
      </c>
    </row>
    <row r="6" spans="1:36" s="10" customFormat="1" ht="20.100000000000001" customHeight="1" x14ac:dyDescent="0.25">
      <c r="A6" s="22"/>
      <c r="B6" s="13" t="s">
        <v>232</v>
      </c>
      <c r="C6" s="12" t="s">
        <v>117</v>
      </c>
      <c r="D6" s="13" t="s">
        <v>21</v>
      </c>
      <c r="E6" s="13">
        <v>800025603</v>
      </c>
      <c r="F6" s="46" t="s">
        <v>1788</v>
      </c>
      <c r="G6" s="19">
        <v>463501220</v>
      </c>
      <c r="H6" s="19" t="s">
        <v>238</v>
      </c>
      <c r="I6" s="19" t="s">
        <v>239</v>
      </c>
      <c r="J6" s="18" t="s">
        <v>235</v>
      </c>
      <c r="K6" s="18" t="s">
        <v>235</v>
      </c>
      <c r="L6" s="18" t="s">
        <v>235</v>
      </c>
      <c r="M6" s="22"/>
      <c r="N6" s="65">
        <v>0</v>
      </c>
      <c r="O6" s="61">
        <v>275400</v>
      </c>
      <c r="P6" s="59">
        <f t="shared" si="0"/>
        <v>-275400</v>
      </c>
      <c r="Q6" s="20"/>
      <c r="R6" s="20"/>
      <c r="S6" s="21"/>
      <c r="T6" s="12" t="s">
        <v>40</v>
      </c>
      <c r="U6" s="18"/>
      <c r="V6" s="18"/>
      <c r="W6" s="18"/>
      <c r="X6" s="18"/>
      <c r="Y6" s="18"/>
      <c r="Z6" s="18" t="s">
        <v>40</v>
      </c>
      <c r="AA6" s="18"/>
      <c r="AB6" s="18"/>
      <c r="AC6" s="18"/>
      <c r="AD6" s="49" t="s">
        <v>40</v>
      </c>
      <c r="AE6" s="18"/>
      <c r="AF6" s="18"/>
      <c r="AG6" s="57">
        <v>6600</v>
      </c>
      <c r="AH6" s="57"/>
      <c r="AI6" s="18" t="s">
        <v>236</v>
      </c>
      <c r="AJ6" s="151" t="s">
        <v>240</v>
      </c>
    </row>
    <row r="7" spans="1:36" s="10" customFormat="1" ht="20.100000000000001" customHeight="1" x14ac:dyDescent="0.3">
      <c r="A7" s="46"/>
      <c r="B7" s="13" t="s">
        <v>121</v>
      </c>
      <c r="C7" s="12" t="s">
        <v>241</v>
      </c>
      <c r="D7" s="13" t="s">
        <v>32</v>
      </c>
      <c r="E7" s="13">
        <v>800002863</v>
      </c>
      <c r="F7" s="46" t="s">
        <v>242</v>
      </c>
      <c r="G7" s="13" t="s">
        <v>243</v>
      </c>
      <c r="H7" s="13" t="s">
        <v>244</v>
      </c>
      <c r="I7" s="13">
        <v>2810</v>
      </c>
      <c r="J7" s="13" t="s">
        <v>245</v>
      </c>
      <c r="K7" s="12" t="s">
        <v>246</v>
      </c>
      <c r="L7" s="12" t="s">
        <v>247</v>
      </c>
      <c r="M7" s="138" t="s">
        <v>248</v>
      </c>
      <c r="N7" s="65">
        <v>65000</v>
      </c>
      <c r="O7" s="59">
        <v>65000</v>
      </c>
      <c r="P7" s="59">
        <f t="shared" si="0"/>
        <v>0</v>
      </c>
      <c r="Q7" s="24"/>
      <c r="R7" s="24"/>
      <c r="S7" s="16">
        <v>1</v>
      </c>
      <c r="T7" s="12">
        <v>5</v>
      </c>
      <c r="U7" s="13"/>
      <c r="V7" s="23"/>
      <c r="W7" s="23"/>
      <c r="X7" s="23"/>
      <c r="Y7" s="23"/>
      <c r="Z7" s="14">
        <v>45516</v>
      </c>
      <c r="AA7" s="14"/>
      <c r="AB7" s="14"/>
      <c r="AC7" s="14"/>
      <c r="AD7" s="14">
        <v>45695</v>
      </c>
      <c r="AE7" s="14"/>
      <c r="AF7" s="14"/>
      <c r="AG7" s="50">
        <v>4200</v>
      </c>
      <c r="AH7" s="50">
        <v>5250</v>
      </c>
      <c r="AI7" s="14">
        <v>45769</v>
      </c>
      <c r="AJ7" s="46" t="s">
        <v>249</v>
      </c>
    </row>
    <row r="8" spans="1:36" s="10" customFormat="1" ht="20.100000000000001" customHeight="1" x14ac:dyDescent="0.25">
      <c r="A8" s="22"/>
      <c r="B8" s="13" t="s">
        <v>121</v>
      </c>
      <c r="C8" s="12" t="s">
        <v>250</v>
      </c>
      <c r="D8" s="13" t="s">
        <v>32</v>
      </c>
      <c r="E8" s="13">
        <v>800002863</v>
      </c>
      <c r="F8" s="46" t="s">
        <v>242</v>
      </c>
      <c r="G8" s="13" t="s">
        <v>251</v>
      </c>
      <c r="H8" s="13" t="s">
        <v>252</v>
      </c>
      <c r="I8" s="13" t="s">
        <v>253</v>
      </c>
      <c r="J8" s="13" t="s">
        <v>245</v>
      </c>
      <c r="K8" s="12" t="s">
        <v>246</v>
      </c>
      <c r="L8" s="12" t="s">
        <v>247</v>
      </c>
      <c r="M8" s="46" t="s">
        <v>254</v>
      </c>
      <c r="N8" s="65">
        <v>65000</v>
      </c>
      <c r="O8" s="68">
        <v>58696.76</v>
      </c>
      <c r="P8" s="59">
        <f t="shared" si="0"/>
        <v>6303.239999999998</v>
      </c>
      <c r="Q8" s="24"/>
      <c r="R8" s="24"/>
      <c r="S8" s="16">
        <v>1</v>
      </c>
      <c r="T8" s="12">
        <v>5</v>
      </c>
      <c r="U8" s="13"/>
      <c r="V8" s="13"/>
      <c r="W8" s="13"/>
      <c r="X8" s="13"/>
      <c r="Y8" s="13"/>
      <c r="Z8" s="14">
        <v>45516</v>
      </c>
      <c r="AA8" s="12"/>
      <c r="AB8" s="12"/>
      <c r="AC8" s="12"/>
      <c r="AD8" s="14">
        <v>45570</v>
      </c>
      <c r="AE8" s="12"/>
      <c r="AF8" s="12"/>
      <c r="AG8" s="13">
        <v>4200</v>
      </c>
      <c r="AH8" s="13">
        <v>5250</v>
      </c>
      <c r="AI8" s="12" t="s">
        <v>255</v>
      </c>
      <c r="AJ8" s="46"/>
    </row>
    <row r="9" spans="1:36" s="10" customFormat="1" ht="20.100000000000001" customHeight="1" x14ac:dyDescent="0.3">
      <c r="A9" s="46"/>
      <c r="B9" s="13" t="s">
        <v>121</v>
      </c>
      <c r="C9" s="12" t="s">
        <v>241</v>
      </c>
      <c r="D9" s="13" t="s">
        <v>44</v>
      </c>
      <c r="E9" s="13">
        <v>800006330</v>
      </c>
      <c r="F9" s="46" t="s">
        <v>256</v>
      </c>
      <c r="G9" s="13">
        <v>46354288</v>
      </c>
      <c r="H9" s="13" t="s">
        <v>257</v>
      </c>
      <c r="I9" s="13" t="s">
        <v>258</v>
      </c>
      <c r="J9" s="13" t="s">
        <v>245</v>
      </c>
      <c r="K9" s="12" t="s">
        <v>259</v>
      </c>
      <c r="L9" s="12" t="s">
        <v>260</v>
      </c>
      <c r="M9" s="138" t="s">
        <v>261</v>
      </c>
      <c r="N9" s="65">
        <v>0</v>
      </c>
      <c r="O9" s="59">
        <v>0</v>
      </c>
      <c r="P9" s="59">
        <f t="shared" si="0"/>
        <v>0</v>
      </c>
      <c r="Q9" s="98"/>
      <c r="R9" s="24"/>
      <c r="S9" s="16">
        <v>1</v>
      </c>
      <c r="T9" s="12">
        <v>1</v>
      </c>
      <c r="U9" s="13"/>
      <c r="V9" s="23"/>
      <c r="W9" s="23"/>
      <c r="X9" s="23"/>
      <c r="Y9" s="23"/>
      <c r="Z9" s="14">
        <v>45708</v>
      </c>
      <c r="AA9" s="14"/>
      <c r="AB9" s="14"/>
      <c r="AC9" s="14"/>
      <c r="AD9" s="14">
        <v>45736</v>
      </c>
      <c r="AE9" s="14"/>
      <c r="AF9" s="14"/>
      <c r="AG9" s="50">
        <v>2024</v>
      </c>
      <c r="AH9" s="50">
        <v>4080</v>
      </c>
      <c r="AI9" s="14">
        <v>45769</v>
      </c>
      <c r="AJ9" s="46" t="s">
        <v>249</v>
      </c>
    </row>
    <row r="10" spans="1:36" s="10" customFormat="1" ht="20.100000000000001" customHeight="1" x14ac:dyDescent="0.3">
      <c r="A10" s="12"/>
      <c r="B10" s="13" t="s">
        <v>121</v>
      </c>
      <c r="C10" s="12" t="s">
        <v>117</v>
      </c>
      <c r="D10" s="13" t="s">
        <v>32</v>
      </c>
      <c r="E10" s="13">
        <v>800002635</v>
      </c>
      <c r="F10" s="46" t="s">
        <v>262</v>
      </c>
      <c r="G10" s="13" t="s">
        <v>263</v>
      </c>
      <c r="H10" s="13" t="s">
        <v>264</v>
      </c>
      <c r="I10" s="13" t="s">
        <v>265</v>
      </c>
      <c r="J10" s="13" t="s">
        <v>266</v>
      </c>
      <c r="K10" s="12" t="s">
        <v>267</v>
      </c>
      <c r="L10" s="12" t="s">
        <v>268</v>
      </c>
      <c r="M10" s="139" t="s">
        <v>269</v>
      </c>
      <c r="N10" s="65" t="s">
        <v>1799</v>
      </c>
      <c r="O10" s="59">
        <v>165415</v>
      </c>
      <c r="P10" s="59" t="e">
        <f t="shared" si="0"/>
        <v>#VALUE!</v>
      </c>
      <c r="Q10" s="24"/>
      <c r="R10" s="24"/>
      <c r="S10" s="16">
        <v>0.1</v>
      </c>
      <c r="T10" s="12">
        <v>4</v>
      </c>
      <c r="U10" s="13"/>
      <c r="V10" s="13"/>
      <c r="W10" s="13"/>
      <c r="X10" s="23"/>
      <c r="Y10" s="23"/>
      <c r="Z10" s="14">
        <v>45750</v>
      </c>
      <c r="AA10" s="14">
        <v>45868</v>
      </c>
      <c r="AB10" s="12"/>
      <c r="AC10" s="12"/>
      <c r="AD10" s="14">
        <v>45872</v>
      </c>
      <c r="AE10" s="14"/>
      <c r="AF10" s="14">
        <v>45872</v>
      </c>
      <c r="AG10" s="13">
        <v>3500</v>
      </c>
      <c r="AH10" s="13">
        <v>5100</v>
      </c>
      <c r="AI10" s="14">
        <v>45751</v>
      </c>
      <c r="AJ10" s="46" t="s">
        <v>270</v>
      </c>
    </row>
    <row r="11" spans="1:36" s="10" customFormat="1" ht="20.100000000000001" customHeight="1" x14ac:dyDescent="0.3">
      <c r="A11" s="12"/>
      <c r="B11" s="13" t="s">
        <v>121</v>
      </c>
      <c r="C11" s="12" t="s">
        <v>241</v>
      </c>
      <c r="D11" s="13" t="s">
        <v>32</v>
      </c>
      <c r="E11" s="13">
        <v>800002635</v>
      </c>
      <c r="F11" s="46" t="s">
        <v>262</v>
      </c>
      <c r="G11" s="13">
        <v>522370640</v>
      </c>
      <c r="H11" s="13" t="s">
        <v>271</v>
      </c>
      <c r="I11" s="13">
        <v>3410</v>
      </c>
      <c r="J11" s="13" t="s">
        <v>272</v>
      </c>
      <c r="K11" s="12" t="s">
        <v>273</v>
      </c>
      <c r="L11" s="12" t="s">
        <v>274</v>
      </c>
      <c r="M11" s="139" t="s">
        <v>269</v>
      </c>
      <c r="N11" s="65">
        <v>14682188.17</v>
      </c>
      <c r="O11" s="59">
        <v>60916.3</v>
      </c>
      <c r="P11" s="59">
        <f t="shared" si="0"/>
        <v>14621271.869999999</v>
      </c>
      <c r="Q11" s="24"/>
      <c r="R11" s="24"/>
      <c r="S11" s="16">
        <v>1</v>
      </c>
      <c r="T11" s="12">
        <v>8</v>
      </c>
      <c r="U11" s="13"/>
      <c r="V11" s="13"/>
      <c r="W11" s="13"/>
      <c r="X11" s="23"/>
      <c r="Y11" s="23"/>
      <c r="Z11" s="14">
        <v>45586</v>
      </c>
      <c r="AA11" s="14">
        <v>45667</v>
      </c>
      <c r="AB11" s="12"/>
      <c r="AC11" s="12"/>
      <c r="AD11" s="14">
        <v>45730</v>
      </c>
      <c r="AE11" s="14"/>
      <c r="AF11" s="14">
        <v>45730</v>
      </c>
      <c r="AG11" s="13">
        <v>960</v>
      </c>
      <c r="AH11" s="50">
        <v>1360</v>
      </c>
      <c r="AI11" s="14">
        <v>45751</v>
      </c>
      <c r="AJ11" s="137" t="s">
        <v>275</v>
      </c>
    </row>
    <row r="12" spans="1:36" s="10" customFormat="1" ht="20.100000000000001" customHeight="1" x14ac:dyDescent="0.3">
      <c r="A12" s="46"/>
      <c r="B12" s="13" t="s">
        <v>121</v>
      </c>
      <c r="C12" s="12" t="s">
        <v>241</v>
      </c>
      <c r="D12" s="13" t="s">
        <v>32</v>
      </c>
      <c r="E12" s="13">
        <v>800002635</v>
      </c>
      <c r="F12" s="46" t="s">
        <v>276</v>
      </c>
      <c r="G12" s="13">
        <v>521270650</v>
      </c>
      <c r="H12" s="13" t="s">
        <v>277</v>
      </c>
      <c r="I12" s="13">
        <v>2810</v>
      </c>
      <c r="J12" s="13" t="s">
        <v>245</v>
      </c>
      <c r="K12" s="12" t="s">
        <v>246</v>
      </c>
      <c r="L12" s="12" t="s">
        <v>247</v>
      </c>
      <c r="M12" s="137" t="s">
        <v>1789</v>
      </c>
      <c r="N12" s="65" t="s">
        <v>1791</v>
      </c>
      <c r="O12" s="65">
        <v>3012556.97</v>
      </c>
      <c r="P12" s="59" t="e">
        <f t="shared" si="0"/>
        <v>#VALUE!</v>
      </c>
      <c r="Q12" s="24"/>
      <c r="R12" s="24"/>
      <c r="S12" s="16">
        <v>1</v>
      </c>
      <c r="T12" s="12">
        <v>6</v>
      </c>
      <c r="U12" s="13"/>
      <c r="V12" s="23"/>
      <c r="W12" s="23"/>
      <c r="X12" s="23"/>
      <c r="Y12" s="23"/>
      <c r="Z12" s="14">
        <v>45428</v>
      </c>
      <c r="AA12" s="14"/>
      <c r="AB12" s="14"/>
      <c r="AC12" s="14"/>
      <c r="AD12" s="14">
        <v>45709</v>
      </c>
      <c r="AE12" s="14"/>
      <c r="AF12" s="14"/>
      <c r="AG12" s="50">
        <v>3592</v>
      </c>
      <c r="AH12" s="50">
        <v>4235</v>
      </c>
      <c r="AI12" s="14">
        <v>45769</v>
      </c>
      <c r="AJ12" s="46" t="s">
        <v>249</v>
      </c>
    </row>
    <row r="13" spans="1:36" s="10" customFormat="1" ht="20.100000000000001" customHeight="1" x14ac:dyDescent="0.3">
      <c r="A13" s="46"/>
      <c r="B13" s="13" t="s">
        <v>121</v>
      </c>
      <c r="C13" s="12" t="s">
        <v>241</v>
      </c>
      <c r="D13" s="13" t="s">
        <v>25</v>
      </c>
      <c r="E13" s="13">
        <v>800027687</v>
      </c>
      <c r="F13" s="46" t="s">
        <v>278</v>
      </c>
      <c r="G13" s="13">
        <v>520055650</v>
      </c>
      <c r="H13" s="13" t="s">
        <v>279</v>
      </c>
      <c r="I13" s="13">
        <v>2810</v>
      </c>
      <c r="J13" s="13" t="s">
        <v>245</v>
      </c>
      <c r="K13" s="12" t="s">
        <v>246</v>
      </c>
      <c r="L13" s="12" t="s">
        <v>247</v>
      </c>
      <c r="M13" s="138" t="s">
        <v>280</v>
      </c>
      <c r="N13" s="65">
        <v>876533.93</v>
      </c>
      <c r="O13" s="65">
        <v>718908.46</v>
      </c>
      <c r="P13" s="59">
        <f t="shared" si="0"/>
        <v>157625.47000000009</v>
      </c>
      <c r="Q13" s="24"/>
      <c r="R13" s="24"/>
      <c r="S13" s="16">
        <v>1</v>
      </c>
      <c r="T13" s="12"/>
      <c r="U13" s="13"/>
      <c r="V13" s="23"/>
      <c r="W13" s="23"/>
      <c r="X13" s="23"/>
      <c r="Y13" s="23"/>
      <c r="Z13" s="14">
        <v>45511</v>
      </c>
      <c r="AA13" s="14"/>
      <c r="AB13" s="14"/>
      <c r="AC13" s="14"/>
      <c r="AD13" s="14">
        <v>45688</v>
      </c>
      <c r="AE13" s="14"/>
      <c r="AF13" s="14"/>
      <c r="AG13" s="50">
        <v>4919</v>
      </c>
      <c r="AH13" s="50">
        <v>7412</v>
      </c>
      <c r="AI13" s="14">
        <v>45769</v>
      </c>
      <c r="AJ13" s="46" t="s">
        <v>249</v>
      </c>
    </row>
    <row r="14" spans="1:36" s="10" customFormat="1" ht="20.100000000000001" customHeight="1" x14ac:dyDescent="0.3">
      <c r="A14" s="46"/>
      <c r="B14" s="13" t="s">
        <v>121</v>
      </c>
      <c r="C14" s="12" t="s">
        <v>117</v>
      </c>
      <c r="D14" s="13" t="s">
        <v>25</v>
      </c>
      <c r="E14" s="13">
        <v>800027551</v>
      </c>
      <c r="F14" s="46" t="s">
        <v>281</v>
      </c>
      <c r="G14" s="13" t="s">
        <v>282</v>
      </c>
      <c r="H14" s="13" t="s">
        <v>283</v>
      </c>
      <c r="I14" s="13" t="s">
        <v>284</v>
      </c>
      <c r="J14" s="13" t="s">
        <v>266</v>
      </c>
      <c r="K14" s="12" t="s">
        <v>267</v>
      </c>
      <c r="L14" s="12" t="s">
        <v>285</v>
      </c>
      <c r="M14" s="46" t="s">
        <v>286</v>
      </c>
      <c r="N14" s="65" t="s">
        <v>1792</v>
      </c>
      <c r="O14" s="59">
        <v>278925.62</v>
      </c>
      <c r="P14" s="59" t="e">
        <f t="shared" si="0"/>
        <v>#VALUE!</v>
      </c>
      <c r="Q14" s="24"/>
      <c r="R14" s="24"/>
      <c r="S14" s="16">
        <v>0.05</v>
      </c>
      <c r="T14" s="12">
        <v>5</v>
      </c>
      <c r="U14" s="13"/>
      <c r="V14" s="23"/>
      <c r="W14" s="23"/>
      <c r="X14" s="23"/>
      <c r="Y14" s="13"/>
      <c r="Z14" s="14">
        <v>45742</v>
      </c>
      <c r="AA14" s="14">
        <v>45873</v>
      </c>
      <c r="AB14" s="14">
        <v>45880</v>
      </c>
      <c r="AC14" s="14">
        <v>45887</v>
      </c>
      <c r="AD14" s="14">
        <v>45887</v>
      </c>
      <c r="AE14" s="14">
        <v>45929</v>
      </c>
      <c r="AF14" s="14">
        <v>45930</v>
      </c>
      <c r="AG14" s="13">
        <v>8265</v>
      </c>
      <c r="AH14" s="13">
        <v>10070</v>
      </c>
      <c r="AI14" s="14">
        <v>45751</v>
      </c>
      <c r="AJ14" s="46"/>
    </row>
    <row r="15" spans="1:36" s="10" customFormat="1" ht="20.100000000000001" customHeight="1" x14ac:dyDescent="0.3">
      <c r="A15" s="46"/>
      <c r="B15" s="13" t="s">
        <v>121</v>
      </c>
      <c r="C15" s="12" t="s">
        <v>241</v>
      </c>
      <c r="D15" s="13" t="s">
        <v>25</v>
      </c>
      <c r="E15" s="13">
        <v>800027551</v>
      </c>
      <c r="F15" s="46" t="s">
        <v>287</v>
      </c>
      <c r="G15" s="13">
        <v>520570340</v>
      </c>
      <c r="H15" s="13" t="s">
        <v>288</v>
      </c>
      <c r="I15" s="13">
        <v>2810</v>
      </c>
      <c r="J15" s="13" t="s">
        <v>245</v>
      </c>
      <c r="K15" s="12" t="s">
        <v>246</v>
      </c>
      <c r="L15" s="12" t="s">
        <v>247</v>
      </c>
      <c r="M15" s="138"/>
      <c r="N15" s="65">
        <v>141728.29</v>
      </c>
      <c r="O15" s="59">
        <v>141728.29</v>
      </c>
      <c r="P15" s="59">
        <f t="shared" si="0"/>
        <v>0</v>
      </c>
      <c r="Q15" s="24"/>
      <c r="R15" s="24"/>
      <c r="S15" s="16">
        <v>1</v>
      </c>
      <c r="T15" s="12"/>
      <c r="U15" s="13"/>
      <c r="V15" s="23"/>
      <c r="W15" s="23"/>
      <c r="X15" s="23"/>
      <c r="Y15" s="23"/>
      <c r="Z15" s="14">
        <v>45511</v>
      </c>
      <c r="AA15" s="14"/>
      <c r="AB15" s="14"/>
      <c r="AC15" s="14"/>
      <c r="AD15" s="14">
        <v>45624</v>
      </c>
      <c r="AE15" s="14"/>
      <c r="AF15" s="14"/>
      <c r="AG15" s="50">
        <v>3780</v>
      </c>
      <c r="AH15" s="50">
        <v>4620</v>
      </c>
      <c r="AI15" s="14">
        <v>45769</v>
      </c>
      <c r="AJ15" s="46" t="s">
        <v>249</v>
      </c>
    </row>
    <row r="16" spans="1:36" s="10" customFormat="1" ht="20.100000000000001" customHeight="1" x14ac:dyDescent="0.25">
      <c r="A16" s="22"/>
      <c r="B16" s="13" t="s">
        <v>185</v>
      </c>
      <c r="C16" s="12" t="s">
        <v>241</v>
      </c>
      <c r="D16" s="13" t="s">
        <v>44</v>
      </c>
      <c r="E16" s="13">
        <v>800027551</v>
      </c>
      <c r="F16" s="46" t="s">
        <v>287</v>
      </c>
      <c r="G16" s="13">
        <v>520570340</v>
      </c>
      <c r="H16" s="13" t="s">
        <v>289</v>
      </c>
      <c r="I16" s="13" t="s">
        <v>290</v>
      </c>
      <c r="J16" s="13" t="s">
        <v>291</v>
      </c>
      <c r="K16" s="12" t="s">
        <v>291</v>
      </c>
      <c r="L16" s="12" t="s">
        <v>291</v>
      </c>
      <c r="M16" s="46"/>
      <c r="N16" s="65">
        <v>90839.97</v>
      </c>
      <c r="O16" s="60">
        <v>90839.97</v>
      </c>
      <c r="P16" s="59">
        <f t="shared" si="0"/>
        <v>0</v>
      </c>
      <c r="Q16" s="24"/>
      <c r="R16" s="24"/>
      <c r="S16" s="16">
        <v>1</v>
      </c>
      <c r="T16" s="12">
        <v>6</v>
      </c>
      <c r="U16" s="13"/>
      <c r="V16" s="13"/>
      <c r="W16" s="13"/>
      <c r="X16" s="13"/>
      <c r="Y16" s="13"/>
      <c r="Z16" s="14">
        <v>45323</v>
      </c>
      <c r="AA16" s="13"/>
      <c r="AB16" s="13"/>
      <c r="AC16" s="13"/>
      <c r="AD16" s="14">
        <v>45505</v>
      </c>
      <c r="AE16" s="13"/>
      <c r="AF16" s="13"/>
      <c r="AG16" s="50">
        <v>4200</v>
      </c>
      <c r="AH16" s="50">
        <v>5130</v>
      </c>
      <c r="AI16" s="12" t="s">
        <v>236</v>
      </c>
      <c r="AJ16" s="46"/>
    </row>
    <row r="17" spans="1:36" s="10" customFormat="1" ht="20.100000000000001" customHeight="1" x14ac:dyDescent="0.25">
      <c r="A17" s="46"/>
      <c r="B17" s="13" t="s">
        <v>121</v>
      </c>
      <c r="C17" s="12" t="s">
        <v>241</v>
      </c>
      <c r="D17" s="13" t="s">
        <v>25</v>
      </c>
      <c r="E17" s="13">
        <v>800005713</v>
      </c>
      <c r="F17" s="46" t="s">
        <v>292</v>
      </c>
      <c r="G17" s="13" t="s">
        <v>293</v>
      </c>
      <c r="H17" s="13" t="s">
        <v>294</v>
      </c>
      <c r="I17" s="13" t="s">
        <v>124</v>
      </c>
      <c r="J17" s="18" t="s">
        <v>19</v>
      </c>
      <c r="K17" s="12" t="s">
        <v>273</v>
      </c>
      <c r="L17" s="12"/>
      <c r="M17" s="138"/>
      <c r="N17" s="65"/>
      <c r="O17" s="59">
        <v>1150751.3999999999</v>
      </c>
      <c r="P17" s="59">
        <f t="shared" si="0"/>
        <v>-1150751.3999999999</v>
      </c>
      <c r="Q17" s="24"/>
      <c r="R17" s="24"/>
      <c r="S17" s="16">
        <v>1</v>
      </c>
      <c r="T17" s="12">
        <v>8</v>
      </c>
      <c r="U17" s="13"/>
      <c r="V17" s="23"/>
      <c r="W17" s="23"/>
      <c r="X17" s="23"/>
      <c r="Y17" s="23"/>
      <c r="Z17" s="14"/>
      <c r="AA17" s="14"/>
      <c r="AB17" s="14"/>
      <c r="AC17" s="14"/>
      <c r="AD17" s="14">
        <v>45716</v>
      </c>
      <c r="AE17" s="14"/>
      <c r="AF17" s="14"/>
      <c r="AG17" s="50">
        <v>7038</v>
      </c>
      <c r="AH17" s="50">
        <v>12688</v>
      </c>
      <c r="AI17" s="14">
        <v>45769</v>
      </c>
      <c r="AJ17" s="46" t="s">
        <v>249</v>
      </c>
    </row>
    <row r="18" spans="1:36" s="10" customFormat="1" ht="20.100000000000001" customHeight="1" x14ac:dyDescent="0.3">
      <c r="A18" s="46"/>
      <c r="B18" s="13" t="s">
        <v>121</v>
      </c>
      <c r="C18" s="12" t="s">
        <v>117</v>
      </c>
      <c r="D18" s="13" t="s">
        <v>32</v>
      </c>
      <c r="E18" s="13">
        <v>800032056</v>
      </c>
      <c r="F18" s="46" t="s">
        <v>295</v>
      </c>
      <c r="G18" s="47">
        <v>1002573570</v>
      </c>
      <c r="H18" s="13" t="s">
        <v>296</v>
      </c>
      <c r="I18" s="13" t="s">
        <v>297</v>
      </c>
      <c r="J18" s="13" t="s">
        <v>266</v>
      </c>
      <c r="K18" s="12" t="s">
        <v>267</v>
      </c>
      <c r="L18" s="12" t="s">
        <v>285</v>
      </c>
      <c r="M18" s="138" t="s">
        <v>298</v>
      </c>
      <c r="N18" s="65">
        <v>254440.27</v>
      </c>
      <c r="O18" s="59">
        <v>256448.79</v>
      </c>
      <c r="P18" s="59">
        <f t="shared" si="0"/>
        <v>-2008.5200000000186</v>
      </c>
      <c r="Q18" s="24"/>
      <c r="R18" s="24"/>
      <c r="S18" s="16">
        <v>0.15</v>
      </c>
      <c r="T18" s="12">
        <v>4</v>
      </c>
      <c r="U18" s="13"/>
      <c r="V18" s="23"/>
      <c r="W18" s="23"/>
      <c r="X18" s="23"/>
      <c r="Y18" s="23"/>
      <c r="Z18" s="14">
        <v>45723</v>
      </c>
      <c r="AA18" s="14">
        <v>45861</v>
      </c>
      <c r="AB18" s="14"/>
      <c r="AC18" s="14"/>
      <c r="AD18" s="14">
        <v>45861</v>
      </c>
      <c r="AE18" s="14"/>
      <c r="AF18" s="14">
        <v>45861</v>
      </c>
      <c r="AG18" s="13">
        <v>2508</v>
      </c>
      <c r="AH18" s="13">
        <v>6514</v>
      </c>
      <c r="AI18" s="14">
        <v>45751</v>
      </c>
      <c r="AJ18" s="46" t="s">
        <v>270</v>
      </c>
    </row>
    <row r="19" spans="1:36" s="10" customFormat="1" ht="20.100000000000001" customHeight="1" x14ac:dyDescent="0.3">
      <c r="A19" s="46"/>
      <c r="B19" s="13" t="s">
        <v>121</v>
      </c>
      <c r="C19" s="12" t="s">
        <v>117</v>
      </c>
      <c r="D19" s="13" t="s">
        <v>51</v>
      </c>
      <c r="E19" s="13">
        <v>800016859</v>
      </c>
      <c r="F19" s="46" t="s">
        <v>299</v>
      </c>
      <c r="G19" s="47">
        <v>521379660</v>
      </c>
      <c r="H19" s="13" t="s">
        <v>300</v>
      </c>
      <c r="I19" s="13" t="s">
        <v>301</v>
      </c>
      <c r="J19" s="13" t="s">
        <v>266</v>
      </c>
      <c r="K19" s="12" t="s">
        <v>267</v>
      </c>
      <c r="L19" s="12" t="s">
        <v>285</v>
      </c>
      <c r="M19" s="46" t="s">
        <v>302</v>
      </c>
      <c r="N19" s="65">
        <v>2218000</v>
      </c>
      <c r="O19" s="59">
        <v>739947</v>
      </c>
      <c r="P19" s="59">
        <f t="shared" si="0"/>
        <v>1478053</v>
      </c>
      <c r="Q19" s="24"/>
      <c r="R19" s="24"/>
      <c r="S19" s="16">
        <v>0.03</v>
      </c>
      <c r="T19" s="12">
        <v>6</v>
      </c>
      <c r="U19" s="13"/>
      <c r="V19" s="23"/>
      <c r="W19" s="23"/>
      <c r="X19" s="23"/>
      <c r="Y19" s="23"/>
      <c r="Z19" s="14">
        <v>45735</v>
      </c>
      <c r="AA19" s="12"/>
      <c r="AB19" s="12"/>
      <c r="AC19" s="12"/>
      <c r="AD19" s="14">
        <v>45933</v>
      </c>
      <c r="AE19" s="12"/>
      <c r="AF19" s="14">
        <v>45933</v>
      </c>
      <c r="AG19" s="13">
        <v>9712</v>
      </c>
      <c r="AH19" s="13">
        <v>19631</v>
      </c>
      <c r="AI19" s="14">
        <v>45751</v>
      </c>
      <c r="AJ19" s="46" t="s">
        <v>270</v>
      </c>
    </row>
    <row r="20" spans="1:36" s="10" customFormat="1" ht="20.100000000000001" customHeight="1" x14ac:dyDescent="0.3">
      <c r="A20" s="46"/>
      <c r="B20" s="13" t="s">
        <v>121</v>
      </c>
      <c r="C20" s="12" t="s">
        <v>241</v>
      </c>
      <c r="D20" s="13" t="s">
        <v>32</v>
      </c>
      <c r="E20" s="13">
        <v>800025281</v>
      </c>
      <c r="F20" s="46" t="s">
        <v>303</v>
      </c>
      <c r="G20" s="13">
        <v>522436930</v>
      </c>
      <c r="H20" s="13" t="s">
        <v>304</v>
      </c>
      <c r="I20" s="13">
        <v>2810</v>
      </c>
      <c r="J20" s="13" t="s">
        <v>245</v>
      </c>
      <c r="K20" s="12" t="s">
        <v>246</v>
      </c>
      <c r="L20" s="12" t="s">
        <v>247</v>
      </c>
      <c r="M20" s="138" t="s">
        <v>305</v>
      </c>
      <c r="N20" s="65">
        <v>18689944.239999998</v>
      </c>
      <c r="O20" s="59">
        <v>15969000</v>
      </c>
      <c r="P20" s="59">
        <f t="shared" si="0"/>
        <v>2720944.2399999984</v>
      </c>
      <c r="Q20" s="24"/>
      <c r="R20" s="24"/>
      <c r="S20" s="16">
        <v>1</v>
      </c>
      <c r="T20" s="12">
        <v>8</v>
      </c>
      <c r="U20" s="13"/>
      <c r="V20" s="23"/>
      <c r="W20" s="23"/>
      <c r="X20" s="23"/>
      <c r="Y20" s="23"/>
      <c r="Z20" s="14"/>
      <c r="AA20" s="14"/>
      <c r="AB20" s="14"/>
      <c r="AC20" s="14"/>
      <c r="AD20" s="14">
        <v>45716</v>
      </c>
      <c r="AE20" s="14"/>
      <c r="AF20" s="14"/>
      <c r="AG20" s="50">
        <v>3465</v>
      </c>
      <c r="AH20" s="50">
        <v>4235</v>
      </c>
      <c r="AI20" s="14">
        <v>45769</v>
      </c>
      <c r="AJ20" s="46" t="s">
        <v>249</v>
      </c>
    </row>
    <row r="21" spans="1:36" s="10" customFormat="1" ht="20.100000000000001" customHeight="1" x14ac:dyDescent="0.25">
      <c r="A21" s="22"/>
      <c r="B21" s="13" t="s">
        <v>232</v>
      </c>
      <c r="C21" s="12" t="s">
        <v>241</v>
      </c>
      <c r="D21" s="13" t="s">
        <v>21</v>
      </c>
      <c r="E21" s="13">
        <v>800042863</v>
      </c>
      <c r="F21" s="46" t="s">
        <v>306</v>
      </c>
      <c r="G21" s="19" t="s">
        <v>307</v>
      </c>
      <c r="H21" s="19" t="s">
        <v>308</v>
      </c>
      <c r="I21" s="19" t="s">
        <v>113</v>
      </c>
      <c r="J21" s="18" t="s">
        <v>309</v>
      </c>
      <c r="K21" s="62" t="s">
        <v>310</v>
      </c>
      <c r="L21" s="12" t="s">
        <v>309</v>
      </c>
      <c r="M21" s="22"/>
      <c r="N21" s="65">
        <v>2281592.0099999998</v>
      </c>
      <c r="O21" s="69" t="s">
        <v>311</v>
      </c>
      <c r="P21" s="59" t="e">
        <f t="shared" si="0"/>
        <v>#VALUE!</v>
      </c>
      <c r="Q21" s="20"/>
      <c r="R21" s="20"/>
      <c r="S21" s="16">
        <v>1</v>
      </c>
      <c r="T21" s="12">
        <v>5</v>
      </c>
      <c r="U21" s="18"/>
      <c r="V21" s="18"/>
      <c r="W21" s="18"/>
      <c r="X21" s="18"/>
      <c r="Y21" s="18"/>
      <c r="Z21" s="49">
        <v>45378</v>
      </c>
      <c r="AA21" s="18"/>
      <c r="AB21" s="18"/>
      <c r="AC21" s="18"/>
      <c r="AD21" s="49">
        <v>45596</v>
      </c>
      <c r="AE21" s="18"/>
      <c r="AF21" s="18"/>
      <c r="AG21" s="50">
        <v>7350</v>
      </c>
      <c r="AH21" s="50">
        <v>9870</v>
      </c>
      <c r="AI21" s="12" t="s">
        <v>236</v>
      </c>
      <c r="AJ21" s="22"/>
    </row>
    <row r="22" spans="1:36" s="10" customFormat="1" ht="20.100000000000001" customHeight="1" x14ac:dyDescent="0.3">
      <c r="A22" s="46"/>
      <c r="B22" s="13" t="s">
        <v>121</v>
      </c>
      <c r="C22" s="12" t="s">
        <v>241</v>
      </c>
      <c r="D22" s="13" t="s">
        <v>32</v>
      </c>
      <c r="E22" s="13">
        <v>800035212</v>
      </c>
      <c r="F22" s="46" t="s">
        <v>312</v>
      </c>
      <c r="G22" s="47">
        <v>521266100</v>
      </c>
      <c r="H22" s="13" t="s">
        <v>313</v>
      </c>
      <c r="I22" s="13">
        <v>2810</v>
      </c>
      <c r="J22" s="13" t="s">
        <v>245</v>
      </c>
      <c r="K22" s="12" t="s">
        <v>246</v>
      </c>
      <c r="L22" s="12" t="s">
        <v>247</v>
      </c>
      <c r="M22" s="46" t="s">
        <v>314</v>
      </c>
      <c r="N22" s="65">
        <v>5386313.4400000004</v>
      </c>
      <c r="O22" s="65">
        <v>3960038.66</v>
      </c>
      <c r="P22" s="59">
        <f t="shared" si="0"/>
        <v>1426274.7800000003</v>
      </c>
      <c r="Q22" s="51"/>
      <c r="R22" s="51"/>
      <c r="S22" s="17">
        <v>1</v>
      </c>
      <c r="T22" s="12">
        <v>7</v>
      </c>
      <c r="U22" s="13"/>
      <c r="V22" s="23"/>
      <c r="W22" s="23"/>
      <c r="X22" s="13"/>
      <c r="Y22" s="13"/>
      <c r="Z22" s="14">
        <v>45539</v>
      </c>
      <c r="AA22" s="12"/>
      <c r="AB22" s="12"/>
      <c r="AC22" s="12"/>
      <c r="AD22" s="14">
        <v>45734</v>
      </c>
      <c r="AE22" s="12"/>
      <c r="AF22" s="12"/>
      <c r="AG22" s="52">
        <v>3234</v>
      </c>
      <c r="AH22" s="52">
        <v>4274</v>
      </c>
      <c r="AI22" s="12" t="s">
        <v>315</v>
      </c>
      <c r="AJ22" s="46" t="s">
        <v>316</v>
      </c>
    </row>
    <row r="23" spans="1:36" s="10" customFormat="1" ht="20.100000000000001" customHeight="1" x14ac:dyDescent="0.3">
      <c r="A23" s="46"/>
      <c r="B23" s="13" t="s">
        <v>121</v>
      </c>
      <c r="C23" s="12" t="s">
        <v>241</v>
      </c>
      <c r="D23" s="13" t="s">
        <v>32</v>
      </c>
      <c r="E23" s="13">
        <v>800035212</v>
      </c>
      <c r="F23" s="46" t="s">
        <v>312</v>
      </c>
      <c r="G23" s="47">
        <v>521266210</v>
      </c>
      <c r="H23" s="47" t="s">
        <v>317</v>
      </c>
      <c r="I23" s="13">
        <v>2810</v>
      </c>
      <c r="J23" s="13" t="s">
        <v>245</v>
      </c>
      <c r="K23" s="12" t="s">
        <v>246</v>
      </c>
      <c r="L23" s="12" t="s">
        <v>247</v>
      </c>
      <c r="M23" s="46" t="s">
        <v>314</v>
      </c>
      <c r="N23" s="65">
        <v>5386313.4400000004</v>
      </c>
      <c r="O23" s="65">
        <v>3960038.66</v>
      </c>
      <c r="P23" s="59">
        <f t="shared" si="0"/>
        <v>1426274.7800000003</v>
      </c>
      <c r="Q23" s="51"/>
      <c r="R23" s="51"/>
      <c r="S23" s="17">
        <v>1</v>
      </c>
      <c r="T23" s="12">
        <v>7</v>
      </c>
      <c r="U23" s="13"/>
      <c r="V23" s="23"/>
      <c r="W23" s="23"/>
      <c r="X23" s="13"/>
      <c r="Y23" s="13"/>
      <c r="Z23" s="14">
        <v>45539</v>
      </c>
      <c r="AA23" s="12"/>
      <c r="AB23" s="12"/>
      <c r="AC23" s="12"/>
      <c r="AD23" s="14">
        <v>45734</v>
      </c>
      <c r="AE23" s="12"/>
      <c r="AF23" s="12"/>
      <c r="AG23" s="52">
        <v>3465</v>
      </c>
      <c r="AH23" s="52">
        <v>4389</v>
      </c>
      <c r="AI23" s="12" t="s">
        <v>315</v>
      </c>
      <c r="AJ23" s="46" t="s">
        <v>316</v>
      </c>
    </row>
    <row r="24" spans="1:36" s="10" customFormat="1" ht="20.100000000000001" customHeight="1" x14ac:dyDescent="0.3">
      <c r="A24" s="46"/>
      <c r="B24" s="13" t="s">
        <v>121</v>
      </c>
      <c r="C24" s="12" t="s">
        <v>241</v>
      </c>
      <c r="D24" s="13" t="s">
        <v>32</v>
      </c>
      <c r="E24" s="13">
        <v>800035212</v>
      </c>
      <c r="F24" s="46" t="s">
        <v>312</v>
      </c>
      <c r="G24" s="47">
        <v>521266220</v>
      </c>
      <c r="H24" s="13" t="s">
        <v>318</v>
      </c>
      <c r="I24" s="13">
        <v>2810</v>
      </c>
      <c r="J24" s="13" t="s">
        <v>245</v>
      </c>
      <c r="K24" s="12" t="s">
        <v>246</v>
      </c>
      <c r="L24" s="12" t="s">
        <v>247</v>
      </c>
      <c r="M24" s="46" t="s">
        <v>314</v>
      </c>
      <c r="N24" s="65">
        <v>5386313.4400000004</v>
      </c>
      <c r="O24" s="65">
        <v>3960038.66</v>
      </c>
      <c r="P24" s="59">
        <f t="shared" si="0"/>
        <v>1426274.7800000003</v>
      </c>
      <c r="Q24" s="51"/>
      <c r="R24" s="51"/>
      <c r="S24" s="17">
        <v>1</v>
      </c>
      <c r="T24" s="12">
        <v>7</v>
      </c>
      <c r="U24" s="13"/>
      <c r="V24" s="23"/>
      <c r="W24" s="23"/>
      <c r="X24" s="13"/>
      <c r="Y24" s="13"/>
      <c r="Z24" s="14">
        <v>45539</v>
      </c>
      <c r="AA24" s="12"/>
      <c r="AB24" s="12"/>
      <c r="AC24" s="12"/>
      <c r="AD24" s="14">
        <v>45734</v>
      </c>
      <c r="AE24" s="12"/>
      <c r="AF24" s="12"/>
      <c r="AG24" s="52">
        <v>3465</v>
      </c>
      <c r="AH24" s="52">
        <v>4389</v>
      </c>
      <c r="AI24" s="12" t="s">
        <v>315</v>
      </c>
      <c r="AJ24" s="46" t="s">
        <v>316</v>
      </c>
    </row>
    <row r="25" spans="1:36" s="10" customFormat="1" ht="20.100000000000001" customHeight="1" x14ac:dyDescent="0.3">
      <c r="A25" s="46"/>
      <c r="B25" s="13" t="s">
        <v>121</v>
      </c>
      <c r="C25" s="12" t="s">
        <v>241</v>
      </c>
      <c r="D25" s="13" t="s">
        <v>32</v>
      </c>
      <c r="E25" s="13">
        <v>800035212</v>
      </c>
      <c r="F25" s="46" t="s">
        <v>312</v>
      </c>
      <c r="G25" s="47">
        <v>521266990</v>
      </c>
      <c r="H25" s="13" t="s">
        <v>319</v>
      </c>
      <c r="I25" s="13">
        <v>2810</v>
      </c>
      <c r="J25" s="13" t="s">
        <v>245</v>
      </c>
      <c r="K25" s="12" t="s">
        <v>246</v>
      </c>
      <c r="L25" s="12" t="s">
        <v>247</v>
      </c>
      <c r="M25" s="46" t="s">
        <v>314</v>
      </c>
      <c r="N25" s="65">
        <v>5386313.4400000004</v>
      </c>
      <c r="O25" s="65">
        <v>3960038.66</v>
      </c>
      <c r="P25" s="59">
        <f t="shared" si="0"/>
        <v>1426274.7800000003</v>
      </c>
      <c r="Q25" s="51"/>
      <c r="R25" s="51"/>
      <c r="S25" s="17">
        <v>1</v>
      </c>
      <c r="T25" s="12">
        <v>7</v>
      </c>
      <c r="U25" s="13"/>
      <c r="V25" s="23"/>
      <c r="W25" s="23"/>
      <c r="X25" s="13"/>
      <c r="Y25" s="13"/>
      <c r="Z25" s="14">
        <v>45539</v>
      </c>
      <c r="AA25" s="12"/>
      <c r="AB25" s="12"/>
      <c r="AC25" s="12"/>
      <c r="AD25" s="14">
        <v>45734</v>
      </c>
      <c r="AE25" s="12"/>
      <c r="AF25" s="12"/>
      <c r="AG25" s="52">
        <v>3581</v>
      </c>
      <c r="AH25" s="52">
        <v>4557</v>
      </c>
      <c r="AI25" s="12" t="s">
        <v>315</v>
      </c>
      <c r="AJ25" s="46" t="s">
        <v>316</v>
      </c>
    </row>
    <row r="26" spans="1:36" s="10" customFormat="1" ht="20.100000000000001" customHeight="1" x14ac:dyDescent="0.3">
      <c r="A26" s="46"/>
      <c r="B26" s="13" t="s">
        <v>121</v>
      </c>
      <c r="C26" s="12" t="s">
        <v>241</v>
      </c>
      <c r="D26" s="13" t="s">
        <v>32</v>
      </c>
      <c r="E26" s="13">
        <v>800035212</v>
      </c>
      <c r="F26" s="46" t="s">
        <v>312</v>
      </c>
      <c r="G26" s="47">
        <v>521267000</v>
      </c>
      <c r="H26" s="13" t="s">
        <v>320</v>
      </c>
      <c r="I26" s="13">
        <v>2810</v>
      </c>
      <c r="J26" s="13" t="s">
        <v>245</v>
      </c>
      <c r="K26" s="12" t="s">
        <v>246</v>
      </c>
      <c r="L26" s="12" t="s">
        <v>247</v>
      </c>
      <c r="M26" s="46" t="s">
        <v>314</v>
      </c>
      <c r="N26" s="65">
        <v>5386313.4400000004</v>
      </c>
      <c r="O26" s="65">
        <v>3960038.66</v>
      </c>
      <c r="P26" s="59">
        <f t="shared" si="0"/>
        <v>1426274.7800000003</v>
      </c>
      <c r="Q26" s="51"/>
      <c r="R26" s="51"/>
      <c r="S26" s="17">
        <v>1</v>
      </c>
      <c r="T26" s="12">
        <v>7</v>
      </c>
      <c r="U26" s="13"/>
      <c r="V26" s="23"/>
      <c r="W26" s="23"/>
      <c r="X26" s="13"/>
      <c r="Y26" s="13"/>
      <c r="Z26" s="14">
        <v>45539</v>
      </c>
      <c r="AA26" s="12"/>
      <c r="AB26" s="12"/>
      <c r="AC26" s="12"/>
      <c r="AD26" s="14">
        <v>45734</v>
      </c>
      <c r="AE26" s="12"/>
      <c r="AF26" s="12"/>
      <c r="AG26" s="52">
        <v>3581</v>
      </c>
      <c r="AH26" s="52">
        <v>4557</v>
      </c>
      <c r="AI26" s="12" t="s">
        <v>315</v>
      </c>
      <c r="AJ26" s="46" t="s">
        <v>316</v>
      </c>
    </row>
    <row r="27" spans="1:36" s="10" customFormat="1" ht="20.100000000000001" customHeight="1" x14ac:dyDescent="0.3">
      <c r="A27" s="46"/>
      <c r="B27" s="13" t="s">
        <v>121</v>
      </c>
      <c r="C27" s="12" t="s">
        <v>241</v>
      </c>
      <c r="D27" s="13" t="s">
        <v>32</v>
      </c>
      <c r="E27" s="13">
        <v>800035212</v>
      </c>
      <c r="F27" s="46" t="s">
        <v>312</v>
      </c>
      <c r="G27" s="47">
        <v>521269230</v>
      </c>
      <c r="H27" s="13" t="s">
        <v>321</v>
      </c>
      <c r="I27" s="13">
        <v>2810</v>
      </c>
      <c r="J27" s="13" t="s">
        <v>245</v>
      </c>
      <c r="K27" s="12" t="s">
        <v>246</v>
      </c>
      <c r="L27" s="12" t="s">
        <v>247</v>
      </c>
      <c r="M27" s="46" t="s">
        <v>314</v>
      </c>
      <c r="N27" s="65">
        <v>5386313.4400000004</v>
      </c>
      <c r="O27" s="65">
        <v>3960038.66</v>
      </c>
      <c r="P27" s="59">
        <f t="shared" si="0"/>
        <v>1426274.7800000003</v>
      </c>
      <c r="Q27" s="51"/>
      <c r="R27" s="51"/>
      <c r="S27" s="17">
        <v>1</v>
      </c>
      <c r="T27" s="12">
        <v>7</v>
      </c>
      <c r="U27" s="13"/>
      <c r="V27" s="23"/>
      <c r="W27" s="23"/>
      <c r="X27" s="13"/>
      <c r="Y27" s="13"/>
      <c r="Z27" s="14">
        <v>45539</v>
      </c>
      <c r="AA27" s="12"/>
      <c r="AB27" s="12"/>
      <c r="AC27" s="12"/>
      <c r="AD27" s="14">
        <v>45734</v>
      </c>
      <c r="AE27" s="12"/>
      <c r="AF27" s="12"/>
      <c r="AG27" s="52">
        <v>3581</v>
      </c>
      <c r="AH27" s="52">
        <v>4557</v>
      </c>
      <c r="AI27" s="12" t="s">
        <v>315</v>
      </c>
      <c r="AJ27" s="46" t="s">
        <v>316</v>
      </c>
    </row>
    <row r="28" spans="1:36" s="10" customFormat="1" ht="20.100000000000001" customHeight="1" x14ac:dyDescent="0.3">
      <c r="A28" s="46"/>
      <c r="B28" s="13" t="s">
        <v>121</v>
      </c>
      <c r="C28" s="12" t="s">
        <v>241</v>
      </c>
      <c r="D28" s="13" t="s">
        <v>32</v>
      </c>
      <c r="E28" s="13">
        <v>800035212</v>
      </c>
      <c r="F28" s="46" t="s">
        <v>312</v>
      </c>
      <c r="G28" s="47">
        <v>521286410</v>
      </c>
      <c r="H28" s="13" t="s">
        <v>322</v>
      </c>
      <c r="I28" s="13">
        <v>2810</v>
      </c>
      <c r="J28" s="13" t="s">
        <v>245</v>
      </c>
      <c r="K28" s="12" t="s">
        <v>246</v>
      </c>
      <c r="L28" s="12" t="s">
        <v>247</v>
      </c>
      <c r="M28" s="46" t="s">
        <v>314</v>
      </c>
      <c r="N28" s="65">
        <v>5386313.4400000004</v>
      </c>
      <c r="O28" s="65">
        <v>3960038.66</v>
      </c>
      <c r="P28" s="59">
        <f t="shared" si="0"/>
        <v>1426274.7800000003</v>
      </c>
      <c r="Q28" s="51"/>
      <c r="R28" s="51"/>
      <c r="S28" s="17">
        <v>1</v>
      </c>
      <c r="T28" s="12">
        <v>7</v>
      </c>
      <c r="U28" s="13"/>
      <c r="V28" s="23"/>
      <c r="W28" s="23"/>
      <c r="X28" s="13"/>
      <c r="Y28" s="13"/>
      <c r="Z28" s="14">
        <v>45539</v>
      </c>
      <c r="AA28" s="12"/>
      <c r="AB28" s="12"/>
      <c r="AC28" s="12"/>
      <c r="AD28" s="14">
        <v>45734</v>
      </c>
      <c r="AE28" s="12"/>
      <c r="AF28" s="12"/>
      <c r="AG28" s="52">
        <v>3581</v>
      </c>
      <c r="AH28" s="52">
        <v>4557</v>
      </c>
      <c r="AI28" s="12" t="s">
        <v>315</v>
      </c>
      <c r="AJ28" s="46" t="s">
        <v>316</v>
      </c>
    </row>
    <row r="29" spans="1:36" s="10" customFormat="1" ht="20.100000000000001" customHeight="1" x14ac:dyDescent="0.3">
      <c r="A29" s="46"/>
      <c r="B29" s="13" t="s">
        <v>121</v>
      </c>
      <c r="C29" s="12" t="s">
        <v>241</v>
      </c>
      <c r="D29" s="13" t="s">
        <v>32</v>
      </c>
      <c r="E29" s="13">
        <v>800035212</v>
      </c>
      <c r="F29" s="46" t="s">
        <v>312</v>
      </c>
      <c r="G29" s="47">
        <v>521286500</v>
      </c>
      <c r="H29" s="13" t="s">
        <v>323</v>
      </c>
      <c r="I29" s="13">
        <v>2810</v>
      </c>
      <c r="J29" s="13" t="s">
        <v>245</v>
      </c>
      <c r="K29" s="12" t="s">
        <v>246</v>
      </c>
      <c r="L29" s="12" t="s">
        <v>247</v>
      </c>
      <c r="M29" s="46" t="s">
        <v>314</v>
      </c>
      <c r="N29" s="65">
        <v>5386313.4400000004</v>
      </c>
      <c r="O29" s="65">
        <v>3960038.66</v>
      </c>
      <c r="P29" s="59">
        <f t="shared" si="0"/>
        <v>1426274.7800000003</v>
      </c>
      <c r="Q29" s="51"/>
      <c r="R29" s="51"/>
      <c r="S29" s="17">
        <v>1</v>
      </c>
      <c r="T29" s="12">
        <v>7</v>
      </c>
      <c r="U29" s="13"/>
      <c r="V29" s="23"/>
      <c r="W29" s="23"/>
      <c r="X29" s="13"/>
      <c r="Y29" s="13"/>
      <c r="Z29" s="14">
        <v>45539</v>
      </c>
      <c r="AA29" s="12"/>
      <c r="AB29" s="12"/>
      <c r="AC29" s="12"/>
      <c r="AD29" s="14">
        <v>45734</v>
      </c>
      <c r="AE29" s="12"/>
      <c r="AF29" s="12"/>
      <c r="AG29" s="52">
        <v>3581</v>
      </c>
      <c r="AH29" s="52">
        <v>4557</v>
      </c>
      <c r="AI29" s="12" t="s">
        <v>315</v>
      </c>
      <c r="AJ29" s="46" t="s">
        <v>316</v>
      </c>
    </row>
    <row r="30" spans="1:36" s="10" customFormat="1" ht="20.100000000000001" customHeight="1" x14ac:dyDescent="0.3">
      <c r="A30" s="46"/>
      <c r="B30" s="13" t="s">
        <v>121</v>
      </c>
      <c r="C30" s="12" t="s">
        <v>241</v>
      </c>
      <c r="D30" s="13" t="s">
        <v>32</v>
      </c>
      <c r="E30" s="13">
        <v>800035212</v>
      </c>
      <c r="F30" s="46" t="s">
        <v>312</v>
      </c>
      <c r="G30" s="47">
        <v>521470560</v>
      </c>
      <c r="H30" s="13" t="s">
        <v>324</v>
      </c>
      <c r="I30" s="13">
        <v>2810</v>
      </c>
      <c r="J30" s="13" t="s">
        <v>245</v>
      </c>
      <c r="K30" s="12" t="s">
        <v>246</v>
      </c>
      <c r="L30" s="12" t="s">
        <v>247</v>
      </c>
      <c r="M30" s="46" t="s">
        <v>314</v>
      </c>
      <c r="N30" s="65">
        <v>5386313.4400000004</v>
      </c>
      <c r="O30" s="65">
        <v>3960038.66</v>
      </c>
      <c r="P30" s="59">
        <f t="shared" si="0"/>
        <v>1426274.7800000003</v>
      </c>
      <c r="Q30" s="51"/>
      <c r="R30" s="51"/>
      <c r="S30" s="17">
        <v>1</v>
      </c>
      <c r="T30" s="12">
        <v>7</v>
      </c>
      <c r="U30" s="13"/>
      <c r="V30" s="23"/>
      <c r="W30" s="23"/>
      <c r="X30" s="13"/>
      <c r="Y30" s="13"/>
      <c r="Z30" s="14">
        <v>45539</v>
      </c>
      <c r="AA30" s="12"/>
      <c r="AB30" s="12"/>
      <c r="AC30" s="12"/>
      <c r="AD30" s="14">
        <v>45734</v>
      </c>
      <c r="AE30" s="12"/>
      <c r="AF30" s="12"/>
      <c r="AG30" s="52">
        <v>3581</v>
      </c>
      <c r="AH30" s="52">
        <v>4557</v>
      </c>
      <c r="AI30" s="12" t="s">
        <v>315</v>
      </c>
      <c r="AJ30" s="152" t="s">
        <v>316</v>
      </c>
    </row>
    <row r="31" spans="1:36" s="10" customFormat="1" ht="20.100000000000001" customHeight="1" x14ac:dyDescent="0.3">
      <c r="A31" s="46"/>
      <c r="B31" s="13" t="s">
        <v>121</v>
      </c>
      <c r="C31" s="12" t="s">
        <v>241</v>
      </c>
      <c r="D31" s="13" t="s">
        <v>32</v>
      </c>
      <c r="E31" s="13">
        <v>800035212</v>
      </c>
      <c r="F31" s="46" t="s">
        <v>312</v>
      </c>
      <c r="G31" s="47">
        <v>521470570</v>
      </c>
      <c r="H31" s="13" t="s">
        <v>325</v>
      </c>
      <c r="I31" s="13">
        <v>2810</v>
      </c>
      <c r="J31" s="13" t="s">
        <v>245</v>
      </c>
      <c r="K31" s="12" t="s">
        <v>246</v>
      </c>
      <c r="L31" s="12" t="s">
        <v>247</v>
      </c>
      <c r="M31" s="46" t="s">
        <v>314</v>
      </c>
      <c r="N31" s="65">
        <v>5386313.4400000004</v>
      </c>
      <c r="O31" s="65">
        <v>3960038.66</v>
      </c>
      <c r="P31" s="59">
        <f t="shared" si="0"/>
        <v>1426274.7800000003</v>
      </c>
      <c r="Q31" s="51"/>
      <c r="R31" s="51"/>
      <c r="S31" s="17">
        <v>1</v>
      </c>
      <c r="T31" s="12">
        <v>7</v>
      </c>
      <c r="U31" s="13"/>
      <c r="V31" s="23"/>
      <c r="W31" s="23"/>
      <c r="X31" s="13"/>
      <c r="Y31" s="13"/>
      <c r="Z31" s="14">
        <v>45539</v>
      </c>
      <c r="AA31" s="12"/>
      <c r="AB31" s="12"/>
      <c r="AC31" s="12"/>
      <c r="AD31" s="14">
        <v>45734</v>
      </c>
      <c r="AE31" s="12"/>
      <c r="AF31" s="12"/>
      <c r="AG31" s="52">
        <v>3581</v>
      </c>
      <c r="AH31" s="52">
        <v>4557</v>
      </c>
      <c r="AI31" s="55" t="s">
        <v>315</v>
      </c>
      <c r="AJ31" s="153" t="s">
        <v>316</v>
      </c>
    </row>
    <row r="32" spans="1:36" s="10" customFormat="1" ht="20.100000000000001" customHeight="1" x14ac:dyDescent="0.3">
      <c r="A32" s="46"/>
      <c r="B32" s="13" t="s">
        <v>121</v>
      </c>
      <c r="C32" s="12" t="s">
        <v>241</v>
      </c>
      <c r="D32" s="13" t="s">
        <v>32</v>
      </c>
      <c r="E32" s="13">
        <v>800035212</v>
      </c>
      <c r="F32" s="46" t="s">
        <v>312</v>
      </c>
      <c r="G32" s="47">
        <v>522274230</v>
      </c>
      <c r="H32" s="13" t="s">
        <v>326</v>
      </c>
      <c r="I32" s="13">
        <v>2810</v>
      </c>
      <c r="J32" s="13" t="s">
        <v>245</v>
      </c>
      <c r="K32" s="12" t="s">
        <v>246</v>
      </c>
      <c r="L32" s="12" t="s">
        <v>247</v>
      </c>
      <c r="M32" s="46" t="s">
        <v>314</v>
      </c>
      <c r="N32" s="65">
        <v>5386313.4400000004</v>
      </c>
      <c r="O32" s="65">
        <v>3960038.66</v>
      </c>
      <c r="P32" s="59">
        <f t="shared" si="0"/>
        <v>1426274.7800000003</v>
      </c>
      <c r="Q32" s="51"/>
      <c r="R32" s="51"/>
      <c r="S32" s="17">
        <v>1</v>
      </c>
      <c r="T32" s="12">
        <v>7</v>
      </c>
      <c r="U32" s="13"/>
      <c r="V32" s="23"/>
      <c r="W32" s="23"/>
      <c r="X32" s="13"/>
      <c r="Y32" s="13"/>
      <c r="Z32" s="14">
        <v>45539</v>
      </c>
      <c r="AA32" s="12"/>
      <c r="AB32" s="12"/>
      <c r="AC32" s="12"/>
      <c r="AD32" s="14">
        <v>45734</v>
      </c>
      <c r="AE32" s="12"/>
      <c r="AF32" s="12"/>
      <c r="AG32" s="52">
        <v>3465</v>
      </c>
      <c r="AH32" s="52">
        <v>4389</v>
      </c>
      <c r="AI32" s="55" t="s">
        <v>315</v>
      </c>
      <c r="AJ32" s="153" t="s">
        <v>316</v>
      </c>
    </row>
    <row r="33" spans="1:36" s="10" customFormat="1" ht="20.100000000000001" customHeight="1" x14ac:dyDescent="0.3">
      <c r="A33" s="46"/>
      <c r="B33" s="13" t="s">
        <v>121</v>
      </c>
      <c r="C33" s="12" t="s">
        <v>241</v>
      </c>
      <c r="D33" s="13" t="s">
        <v>32</v>
      </c>
      <c r="E33" s="13">
        <v>800035212</v>
      </c>
      <c r="F33" s="46" t="s">
        <v>312</v>
      </c>
      <c r="G33" s="47">
        <v>522274240</v>
      </c>
      <c r="H33" s="13" t="s">
        <v>327</v>
      </c>
      <c r="I33" s="13">
        <v>2810</v>
      </c>
      <c r="J33" s="47" t="s">
        <v>245</v>
      </c>
      <c r="K33" s="62" t="s">
        <v>246</v>
      </c>
      <c r="L33" s="62" t="s">
        <v>247</v>
      </c>
      <c r="M33" s="46" t="s">
        <v>314</v>
      </c>
      <c r="N33" s="65">
        <v>5386313.4400000004</v>
      </c>
      <c r="O33" s="65">
        <v>3960038.66</v>
      </c>
      <c r="P33" s="59">
        <f t="shared" si="0"/>
        <v>1426274.7800000003</v>
      </c>
      <c r="Q33" s="51"/>
      <c r="R33" s="51"/>
      <c r="S33" s="17">
        <v>1</v>
      </c>
      <c r="T33" s="12">
        <v>7</v>
      </c>
      <c r="U33" s="13"/>
      <c r="V33" s="23"/>
      <c r="W33" s="23"/>
      <c r="X33" s="13"/>
      <c r="Y33" s="13"/>
      <c r="Z33" s="14">
        <v>45539</v>
      </c>
      <c r="AA33" s="12"/>
      <c r="AB33" s="12"/>
      <c r="AC33" s="12"/>
      <c r="AD33" s="14">
        <v>45734</v>
      </c>
      <c r="AE33" s="12"/>
      <c r="AF33" s="12"/>
      <c r="AG33" s="52">
        <v>3465</v>
      </c>
      <c r="AH33" s="52">
        <v>4389</v>
      </c>
      <c r="AI33" s="55" t="s">
        <v>315</v>
      </c>
      <c r="AJ33" s="153" t="s">
        <v>316</v>
      </c>
    </row>
    <row r="34" spans="1:36" s="10" customFormat="1" ht="20.100000000000001" customHeight="1" x14ac:dyDescent="0.3">
      <c r="A34" s="46"/>
      <c r="B34" s="13" t="s">
        <v>185</v>
      </c>
      <c r="C34" s="12" t="s">
        <v>241</v>
      </c>
      <c r="D34" s="13" t="s">
        <v>44</v>
      </c>
      <c r="E34" s="13">
        <v>800005740</v>
      </c>
      <c r="F34" s="46" t="s">
        <v>328</v>
      </c>
      <c r="G34" s="13">
        <v>531940730</v>
      </c>
      <c r="H34" s="13" t="s">
        <v>329</v>
      </c>
      <c r="I34" s="13" t="s">
        <v>330</v>
      </c>
      <c r="J34" s="47" t="s">
        <v>331</v>
      </c>
      <c r="K34" s="62" t="s">
        <v>331</v>
      </c>
      <c r="L34" s="62" t="s">
        <v>331</v>
      </c>
      <c r="M34" s="140"/>
      <c r="N34" s="65">
        <v>66850</v>
      </c>
      <c r="O34" s="95">
        <v>77651.38</v>
      </c>
      <c r="P34" s="59">
        <f t="shared" si="0"/>
        <v>-10801.380000000005</v>
      </c>
      <c r="Q34" s="24"/>
      <c r="R34" s="24"/>
      <c r="S34" s="16">
        <v>1</v>
      </c>
      <c r="T34" s="12">
        <v>4</v>
      </c>
      <c r="U34" s="13"/>
      <c r="V34" s="23"/>
      <c r="W34" s="23"/>
      <c r="X34" s="23"/>
      <c r="Y34" s="23"/>
      <c r="Z34" s="12"/>
      <c r="AA34" s="12"/>
      <c r="AB34" s="12"/>
      <c r="AC34" s="14"/>
      <c r="AD34" s="14">
        <v>44933</v>
      </c>
      <c r="AE34" s="12"/>
      <c r="AF34" s="12"/>
      <c r="AG34" s="50">
        <v>195000</v>
      </c>
      <c r="AH34" s="50">
        <v>252000</v>
      </c>
      <c r="AI34" s="55" t="s">
        <v>255</v>
      </c>
      <c r="AJ34" s="153" t="s">
        <v>332</v>
      </c>
    </row>
    <row r="35" spans="1:36" s="10" customFormat="1" ht="20.100000000000001" customHeight="1" x14ac:dyDescent="0.3">
      <c r="A35" s="46"/>
      <c r="B35" s="13" t="s">
        <v>121</v>
      </c>
      <c r="C35" s="12" t="s">
        <v>241</v>
      </c>
      <c r="D35" s="13" t="s">
        <v>32</v>
      </c>
      <c r="E35" s="13">
        <v>800005740</v>
      </c>
      <c r="F35" s="46" t="s">
        <v>328</v>
      </c>
      <c r="G35" s="13">
        <v>552777950</v>
      </c>
      <c r="H35" s="13" t="s">
        <v>333</v>
      </c>
      <c r="I35" s="13" t="s">
        <v>334</v>
      </c>
      <c r="J35" s="47" t="s">
        <v>333</v>
      </c>
      <c r="K35" s="62" t="s">
        <v>267</v>
      </c>
      <c r="L35" s="62" t="s">
        <v>335</v>
      </c>
      <c r="M35" s="141"/>
      <c r="N35" s="65">
        <v>242000</v>
      </c>
      <c r="O35" s="95">
        <v>190301.48</v>
      </c>
      <c r="P35" s="59">
        <f t="shared" si="0"/>
        <v>51698.51999999999</v>
      </c>
      <c r="Q35" s="24"/>
      <c r="R35" s="24"/>
      <c r="S35" s="16">
        <v>1</v>
      </c>
      <c r="T35" s="12">
        <v>4</v>
      </c>
      <c r="U35" s="13"/>
      <c r="V35" s="23"/>
      <c r="W35" s="23"/>
      <c r="X35" s="23"/>
      <c r="Y35" s="23"/>
      <c r="Z35" s="14">
        <v>45275</v>
      </c>
      <c r="AA35" s="12"/>
      <c r="AB35" s="12"/>
      <c r="AC35" s="12"/>
      <c r="AD35" s="14">
        <v>45395</v>
      </c>
      <c r="AE35" s="12"/>
      <c r="AF35" s="12"/>
      <c r="AG35" s="13">
        <v>680</v>
      </c>
      <c r="AH35" s="50">
        <v>1020</v>
      </c>
      <c r="AI35" s="55" t="s">
        <v>255</v>
      </c>
      <c r="AJ35" s="153" t="s">
        <v>332</v>
      </c>
    </row>
    <row r="36" spans="1:36" s="10" customFormat="1" ht="20.100000000000001" customHeight="1" x14ac:dyDescent="0.3">
      <c r="A36" s="46"/>
      <c r="B36" s="13" t="s">
        <v>121</v>
      </c>
      <c r="C36" s="12" t="s">
        <v>241</v>
      </c>
      <c r="D36" s="13" t="s">
        <v>32</v>
      </c>
      <c r="E36" s="13">
        <v>800005740</v>
      </c>
      <c r="F36" s="46" t="s">
        <v>328</v>
      </c>
      <c r="G36" s="13" t="s">
        <v>336</v>
      </c>
      <c r="H36" s="13" t="s">
        <v>337</v>
      </c>
      <c r="I36" s="13" t="s">
        <v>338</v>
      </c>
      <c r="J36" s="47" t="s">
        <v>245</v>
      </c>
      <c r="K36" s="62" t="s">
        <v>246</v>
      </c>
      <c r="L36" s="62" t="s">
        <v>247</v>
      </c>
      <c r="M36" s="140"/>
      <c r="N36" s="65">
        <v>406515.8</v>
      </c>
      <c r="O36" s="95">
        <v>401138.83</v>
      </c>
      <c r="P36" s="59">
        <f t="shared" si="0"/>
        <v>5376.9699999999721</v>
      </c>
      <c r="Q36" s="24"/>
      <c r="R36" s="24"/>
      <c r="S36" s="16">
        <v>1</v>
      </c>
      <c r="T36" s="12">
        <v>5</v>
      </c>
      <c r="U36" s="13"/>
      <c r="V36" s="23"/>
      <c r="W36" s="23"/>
      <c r="X36" s="23"/>
      <c r="Y36" s="23"/>
      <c r="Z36" s="14">
        <v>45593</v>
      </c>
      <c r="AA36" s="12"/>
      <c r="AB36" s="12"/>
      <c r="AC36" s="12"/>
      <c r="AD36" s="14">
        <v>45692</v>
      </c>
      <c r="AE36" s="12"/>
      <c r="AF36" s="12"/>
      <c r="AG36" s="50">
        <v>11491</v>
      </c>
      <c r="AH36" s="50">
        <v>172347</v>
      </c>
      <c r="AI36" s="55" t="s">
        <v>255</v>
      </c>
      <c r="AJ36" s="153" t="s">
        <v>316</v>
      </c>
    </row>
    <row r="37" spans="1:36" s="10" customFormat="1" ht="20.100000000000001" customHeight="1" x14ac:dyDescent="0.25">
      <c r="A37" s="22"/>
      <c r="B37" s="13" t="s">
        <v>121</v>
      </c>
      <c r="C37" s="12" t="s">
        <v>241</v>
      </c>
      <c r="D37" s="13" t="s">
        <v>32</v>
      </c>
      <c r="E37" s="13">
        <v>800002464</v>
      </c>
      <c r="F37" s="46" t="s">
        <v>339</v>
      </c>
      <c r="G37" s="13">
        <v>521607430</v>
      </c>
      <c r="H37" s="13" t="s">
        <v>340</v>
      </c>
      <c r="I37" s="13" t="s">
        <v>143</v>
      </c>
      <c r="J37" s="13" t="s">
        <v>245</v>
      </c>
      <c r="K37" s="12" t="s">
        <v>246</v>
      </c>
      <c r="L37" s="12" t="s">
        <v>247</v>
      </c>
      <c r="M37" s="46" t="s">
        <v>341</v>
      </c>
      <c r="N37" s="65" t="s">
        <v>1793</v>
      </c>
      <c r="O37" s="66">
        <v>36452.400000000001</v>
      </c>
      <c r="P37" s="59" t="e">
        <f t="shared" si="0"/>
        <v>#VALUE!</v>
      </c>
      <c r="Q37" s="24"/>
      <c r="R37" s="24"/>
      <c r="S37" s="16">
        <v>1</v>
      </c>
      <c r="T37" s="12">
        <v>3</v>
      </c>
      <c r="U37" s="13"/>
      <c r="V37" s="13"/>
      <c r="W37" s="13"/>
      <c r="X37" s="13"/>
      <c r="Y37" s="13"/>
      <c r="Z37" s="14">
        <v>45608</v>
      </c>
      <c r="AA37" s="12"/>
      <c r="AB37" s="12"/>
      <c r="AC37" s="12"/>
      <c r="AD37" s="14">
        <v>45716</v>
      </c>
      <c r="AE37" s="12"/>
      <c r="AF37" s="12"/>
      <c r="AG37" s="50">
        <v>3000</v>
      </c>
      <c r="AH37" s="50">
        <v>4300</v>
      </c>
      <c r="AI37" s="55" t="s">
        <v>255</v>
      </c>
      <c r="AJ37" s="154" t="s">
        <v>342</v>
      </c>
    </row>
    <row r="38" spans="1:36" s="10" customFormat="1" ht="20.100000000000001" customHeight="1" x14ac:dyDescent="0.25">
      <c r="A38" s="22"/>
      <c r="B38" s="13" t="s">
        <v>121</v>
      </c>
      <c r="C38" s="12" t="s">
        <v>241</v>
      </c>
      <c r="D38" s="13" t="s">
        <v>32</v>
      </c>
      <c r="E38" s="13">
        <v>800002464</v>
      </c>
      <c r="F38" s="46" t="s">
        <v>339</v>
      </c>
      <c r="G38" s="13">
        <v>521607430</v>
      </c>
      <c r="H38" s="13" t="s">
        <v>340</v>
      </c>
      <c r="I38" s="13" t="s">
        <v>143</v>
      </c>
      <c r="J38" s="13" t="s">
        <v>245</v>
      </c>
      <c r="K38" s="12" t="s">
        <v>246</v>
      </c>
      <c r="L38" s="12" t="s">
        <v>247</v>
      </c>
      <c r="M38" s="46" t="s">
        <v>341</v>
      </c>
      <c r="N38" s="65" t="s">
        <v>1793</v>
      </c>
      <c r="O38" s="96">
        <v>41695.199999999997</v>
      </c>
      <c r="P38" s="59" t="e">
        <f t="shared" si="0"/>
        <v>#VALUE!</v>
      </c>
      <c r="Q38" s="24"/>
      <c r="R38" s="24"/>
      <c r="S38" s="16">
        <v>1</v>
      </c>
      <c r="T38" s="12">
        <v>3</v>
      </c>
      <c r="U38" s="13"/>
      <c r="V38" s="13"/>
      <c r="W38" s="13"/>
      <c r="X38" s="13"/>
      <c r="Y38" s="13"/>
      <c r="Z38" s="14">
        <v>45608</v>
      </c>
      <c r="AA38" s="12"/>
      <c r="AB38" s="12"/>
      <c r="AC38" s="12"/>
      <c r="AD38" s="14">
        <v>45716</v>
      </c>
      <c r="AE38" s="12"/>
      <c r="AF38" s="12"/>
      <c r="AG38" s="50">
        <v>3000</v>
      </c>
      <c r="AH38" s="50">
        <v>4300</v>
      </c>
      <c r="AI38" s="55" t="s">
        <v>255</v>
      </c>
      <c r="AJ38" s="154" t="s">
        <v>342</v>
      </c>
    </row>
    <row r="39" spans="1:36" ht="20.100000000000001" customHeight="1" x14ac:dyDescent="0.25">
      <c r="A39" s="22"/>
      <c r="B39" s="13" t="s">
        <v>121</v>
      </c>
      <c r="C39" s="12" t="s">
        <v>241</v>
      </c>
      <c r="D39" s="13" t="s">
        <v>32</v>
      </c>
      <c r="E39" s="13">
        <v>800002464</v>
      </c>
      <c r="F39" s="46" t="s">
        <v>339</v>
      </c>
      <c r="G39" s="13">
        <v>521607430</v>
      </c>
      <c r="H39" s="13" t="s">
        <v>340</v>
      </c>
      <c r="I39" s="13" t="s">
        <v>143</v>
      </c>
      <c r="J39" s="13" t="s">
        <v>245</v>
      </c>
      <c r="K39" s="12" t="s">
        <v>246</v>
      </c>
      <c r="L39" s="12" t="s">
        <v>247</v>
      </c>
      <c r="M39" s="46" t="s">
        <v>341</v>
      </c>
      <c r="N39" s="65">
        <v>0</v>
      </c>
      <c r="O39" s="96">
        <v>106479.24</v>
      </c>
      <c r="P39" s="59">
        <f t="shared" si="0"/>
        <v>-106479.24</v>
      </c>
      <c r="Q39" s="24"/>
      <c r="R39" s="24"/>
      <c r="S39" s="16">
        <v>1</v>
      </c>
      <c r="T39" s="12">
        <v>3</v>
      </c>
      <c r="U39" s="13"/>
      <c r="V39" s="13"/>
      <c r="W39" s="13"/>
      <c r="X39" s="13"/>
      <c r="Y39" s="13"/>
      <c r="Z39" s="14">
        <v>45608</v>
      </c>
      <c r="AA39" s="12"/>
      <c r="AB39" s="12"/>
      <c r="AC39" s="12"/>
      <c r="AD39" s="14">
        <v>45716</v>
      </c>
      <c r="AE39" s="12"/>
      <c r="AF39" s="12"/>
      <c r="AG39" s="50">
        <v>3000</v>
      </c>
      <c r="AH39" s="50">
        <v>4300</v>
      </c>
      <c r="AI39" s="55" t="s">
        <v>255</v>
      </c>
      <c r="AJ39" s="154" t="s">
        <v>343</v>
      </c>
    </row>
    <row r="40" spans="1:36" ht="20.100000000000001" customHeight="1" x14ac:dyDescent="0.25">
      <c r="A40" s="22"/>
      <c r="B40" s="13" t="s">
        <v>121</v>
      </c>
      <c r="C40" s="12" t="s">
        <v>241</v>
      </c>
      <c r="D40" s="13" t="s">
        <v>32</v>
      </c>
      <c r="E40" s="13">
        <v>800002464</v>
      </c>
      <c r="F40" s="46" t="s">
        <v>339</v>
      </c>
      <c r="G40" s="9">
        <v>521607430</v>
      </c>
      <c r="H40" s="13" t="s">
        <v>340</v>
      </c>
      <c r="I40" s="13" t="s">
        <v>143</v>
      </c>
      <c r="J40" s="13" t="s">
        <v>245</v>
      </c>
      <c r="K40" s="12" t="s">
        <v>246</v>
      </c>
      <c r="L40" s="12" t="s">
        <v>247</v>
      </c>
      <c r="M40" s="46" t="s">
        <v>341</v>
      </c>
      <c r="N40" s="65">
        <v>0</v>
      </c>
      <c r="O40" s="66">
        <v>105132.12</v>
      </c>
      <c r="P40" s="59">
        <f t="shared" si="0"/>
        <v>-105132.12</v>
      </c>
      <c r="Q40" s="24"/>
      <c r="R40" s="24"/>
      <c r="S40" s="16">
        <v>1</v>
      </c>
      <c r="T40" s="12">
        <v>3</v>
      </c>
      <c r="U40" s="13"/>
      <c r="V40" s="13"/>
      <c r="W40" s="13"/>
      <c r="X40" s="13"/>
      <c r="Y40" s="13"/>
      <c r="Z40" s="14">
        <v>45608</v>
      </c>
      <c r="AA40" s="12"/>
      <c r="AB40" s="12"/>
      <c r="AC40" s="12"/>
      <c r="AD40" s="14">
        <v>45716</v>
      </c>
      <c r="AE40" s="12"/>
      <c r="AF40" s="12"/>
      <c r="AG40" s="50">
        <v>3000</v>
      </c>
      <c r="AH40" s="50">
        <v>4300</v>
      </c>
      <c r="AI40" s="55" t="s">
        <v>255</v>
      </c>
      <c r="AJ40" s="154" t="s">
        <v>343</v>
      </c>
    </row>
    <row r="41" spans="1:36" ht="20.100000000000001" customHeight="1" x14ac:dyDescent="0.3">
      <c r="A41" s="22"/>
      <c r="B41" s="13" t="s">
        <v>121</v>
      </c>
      <c r="C41" s="12" t="s">
        <v>241</v>
      </c>
      <c r="D41" s="13" t="s">
        <v>32</v>
      </c>
      <c r="E41" s="13">
        <v>800002464</v>
      </c>
      <c r="F41" s="46" t="s">
        <v>339</v>
      </c>
      <c r="G41" s="19">
        <v>463493120</v>
      </c>
      <c r="H41" s="19" t="s">
        <v>344</v>
      </c>
      <c r="I41" s="19">
        <v>2810</v>
      </c>
      <c r="J41" s="18" t="s">
        <v>309</v>
      </c>
      <c r="K41" s="62" t="s">
        <v>345</v>
      </c>
      <c r="L41" s="18" t="s">
        <v>309</v>
      </c>
      <c r="M41" s="22"/>
      <c r="N41" s="65">
        <v>78000</v>
      </c>
      <c r="O41" s="70">
        <v>75966.22</v>
      </c>
      <c r="P41" s="59">
        <f>O41-N41</f>
        <v>-2033.7799999999988</v>
      </c>
      <c r="Q41" s="20"/>
      <c r="R41" s="20"/>
      <c r="S41" s="16">
        <v>1</v>
      </c>
      <c r="T41" s="12">
        <v>2</v>
      </c>
      <c r="U41" s="18"/>
      <c r="V41" s="18"/>
      <c r="W41" s="18"/>
      <c r="X41" s="18"/>
      <c r="Y41" s="18"/>
      <c r="Z41" s="49">
        <v>45316</v>
      </c>
      <c r="AA41" s="18"/>
      <c r="AB41" s="18"/>
      <c r="AC41" s="18"/>
      <c r="AD41" s="49">
        <v>45376</v>
      </c>
      <c r="AE41" s="18"/>
      <c r="AF41" s="18"/>
      <c r="AG41" s="50">
        <v>1800</v>
      </c>
      <c r="AH41" s="50">
        <v>2500</v>
      </c>
      <c r="AI41" s="56" t="s">
        <v>346</v>
      </c>
      <c r="AJ41" s="155" t="s">
        <v>347</v>
      </c>
    </row>
    <row r="42" spans="1:36" ht="20.100000000000001" customHeight="1" x14ac:dyDescent="0.25">
      <c r="A42" s="22"/>
      <c r="B42" s="13" t="s">
        <v>121</v>
      </c>
      <c r="C42" s="12" t="s">
        <v>241</v>
      </c>
      <c r="D42" s="13" t="s">
        <v>32</v>
      </c>
      <c r="E42" s="13">
        <v>800014209</v>
      </c>
      <c r="F42" s="46" t="s">
        <v>348</v>
      </c>
      <c r="G42" s="9" t="s">
        <v>349</v>
      </c>
      <c r="H42" s="13" t="s">
        <v>350</v>
      </c>
      <c r="I42" s="13">
        <v>2810</v>
      </c>
      <c r="J42" s="13" t="s">
        <v>245</v>
      </c>
      <c r="K42" s="12" t="s">
        <v>246</v>
      </c>
      <c r="L42" s="12" t="s">
        <v>247</v>
      </c>
      <c r="M42" s="137" t="s">
        <v>351</v>
      </c>
      <c r="N42" s="65" t="s">
        <v>1794</v>
      </c>
      <c r="O42" s="60">
        <v>3070000</v>
      </c>
      <c r="P42" s="59" t="e">
        <f t="shared" ref="P42:P73" si="1">N42-O42</f>
        <v>#VALUE!</v>
      </c>
      <c r="Q42" s="24"/>
      <c r="R42" s="24"/>
      <c r="S42" s="16">
        <v>1</v>
      </c>
      <c r="T42" s="12">
        <v>7</v>
      </c>
      <c r="U42" s="13"/>
      <c r="V42" s="13"/>
      <c r="W42" s="13"/>
      <c r="X42" s="13"/>
      <c r="Y42" s="13"/>
      <c r="Z42" s="14">
        <v>45625</v>
      </c>
      <c r="AA42" s="12"/>
      <c r="AB42" s="12"/>
      <c r="AC42" s="12"/>
      <c r="AD42" s="14">
        <v>45663</v>
      </c>
      <c r="AE42" s="12"/>
      <c r="AF42" s="12"/>
      <c r="AG42" s="50">
        <v>3696</v>
      </c>
      <c r="AH42" s="50">
        <v>4273</v>
      </c>
      <c r="AI42" s="55" t="s">
        <v>255</v>
      </c>
      <c r="AJ42" s="154" t="s">
        <v>1795</v>
      </c>
    </row>
    <row r="43" spans="1:36" ht="20.100000000000001" customHeight="1" x14ac:dyDescent="0.25">
      <c r="A43" s="22"/>
      <c r="B43" s="13" t="s">
        <v>121</v>
      </c>
      <c r="C43" s="12" t="s">
        <v>241</v>
      </c>
      <c r="D43" s="13" t="s">
        <v>352</v>
      </c>
      <c r="E43" s="13">
        <v>800006335</v>
      </c>
      <c r="F43" s="46" t="s">
        <v>353</v>
      </c>
      <c r="G43" s="47">
        <v>1002793770</v>
      </c>
      <c r="H43" s="13" t="s">
        <v>354</v>
      </c>
      <c r="I43" s="13">
        <v>2810</v>
      </c>
      <c r="J43" s="13" t="s">
        <v>245</v>
      </c>
      <c r="K43" s="12" t="s">
        <v>246</v>
      </c>
      <c r="L43" s="12" t="s">
        <v>247</v>
      </c>
      <c r="M43" s="46" t="s">
        <v>355</v>
      </c>
      <c r="N43" s="65">
        <v>770442.29</v>
      </c>
      <c r="O43" s="103">
        <v>634330.99</v>
      </c>
      <c r="P43" s="59">
        <f t="shared" si="1"/>
        <v>136111.30000000005</v>
      </c>
      <c r="Q43" s="24"/>
      <c r="R43" s="24"/>
      <c r="S43" s="16">
        <v>1</v>
      </c>
      <c r="T43" s="12">
        <v>5</v>
      </c>
      <c r="U43" s="13"/>
      <c r="V43" s="13"/>
      <c r="W43" s="13"/>
      <c r="X43" s="13"/>
      <c r="Y43" s="13"/>
      <c r="Z43" s="14">
        <v>45483</v>
      </c>
      <c r="AA43" s="12"/>
      <c r="AB43" s="12"/>
      <c r="AC43" s="12"/>
      <c r="AD43" s="14">
        <v>45644</v>
      </c>
      <c r="AE43" s="12"/>
      <c r="AF43" s="12"/>
      <c r="AG43" s="13">
        <v>827</v>
      </c>
      <c r="AH43" s="13">
        <v>1190</v>
      </c>
      <c r="AI43" s="55" t="s">
        <v>356</v>
      </c>
      <c r="AJ43" s="156" t="s">
        <v>357</v>
      </c>
    </row>
    <row r="44" spans="1:36" ht="20.100000000000001" customHeight="1" x14ac:dyDescent="0.25">
      <c r="A44" s="22"/>
      <c r="B44" s="13" t="s">
        <v>121</v>
      </c>
      <c r="C44" s="12" t="s">
        <v>241</v>
      </c>
      <c r="D44" s="13" t="s">
        <v>352</v>
      </c>
      <c r="E44" s="13">
        <v>800006335</v>
      </c>
      <c r="F44" s="46" t="s">
        <v>353</v>
      </c>
      <c r="G44" s="13">
        <v>1002793800</v>
      </c>
      <c r="H44" s="13" t="s">
        <v>354</v>
      </c>
      <c r="I44" s="13">
        <v>2810</v>
      </c>
      <c r="J44" s="13" t="s">
        <v>245</v>
      </c>
      <c r="K44" s="12" t="s">
        <v>246</v>
      </c>
      <c r="L44" s="12" t="s">
        <v>247</v>
      </c>
      <c r="M44" s="46" t="s">
        <v>355</v>
      </c>
      <c r="N44" s="65">
        <v>770442.29</v>
      </c>
      <c r="O44" s="103">
        <v>634330.99</v>
      </c>
      <c r="P44" s="59">
        <f t="shared" si="1"/>
        <v>136111.30000000005</v>
      </c>
      <c r="Q44" s="24"/>
      <c r="R44" s="24"/>
      <c r="S44" s="16">
        <v>1</v>
      </c>
      <c r="T44" s="12">
        <v>5</v>
      </c>
      <c r="U44" s="13"/>
      <c r="V44" s="13"/>
      <c r="W44" s="13"/>
      <c r="X44" s="13"/>
      <c r="Y44" s="13"/>
      <c r="Z44" s="14">
        <v>45483</v>
      </c>
      <c r="AA44" s="12"/>
      <c r="AB44" s="12"/>
      <c r="AC44" s="12"/>
      <c r="AD44" s="14">
        <v>45644</v>
      </c>
      <c r="AE44" s="12"/>
      <c r="AF44" s="12"/>
      <c r="AG44" s="13">
        <v>720</v>
      </c>
      <c r="AH44" s="50">
        <v>1005</v>
      </c>
      <c r="AI44" s="55" t="s">
        <v>356</v>
      </c>
      <c r="AJ44" s="156" t="s">
        <v>357</v>
      </c>
    </row>
    <row r="45" spans="1:36" ht="20.100000000000001" customHeight="1" x14ac:dyDescent="0.25">
      <c r="A45" s="22"/>
      <c r="B45" s="13" t="s">
        <v>121</v>
      </c>
      <c r="C45" s="12" t="s">
        <v>241</v>
      </c>
      <c r="D45" s="13" t="s">
        <v>352</v>
      </c>
      <c r="E45" s="13">
        <v>800006335</v>
      </c>
      <c r="F45" s="46" t="s">
        <v>353</v>
      </c>
      <c r="G45" s="13">
        <v>1002805260</v>
      </c>
      <c r="H45" s="13" t="s">
        <v>358</v>
      </c>
      <c r="I45" s="13">
        <v>2810</v>
      </c>
      <c r="J45" s="13" t="s">
        <v>245</v>
      </c>
      <c r="K45" s="12" t="s">
        <v>246</v>
      </c>
      <c r="L45" s="12" t="s">
        <v>247</v>
      </c>
      <c r="M45" s="46" t="s">
        <v>355</v>
      </c>
      <c r="N45" s="65">
        <v>770442.29</v>
      </c>
      <c r="O45" s="60">
        <v>634334</v>
      </c>
      <c r="P45" s="59">
        <f t="shared" si="1"/>
        <v>136108.29000000004</v>
      </c>
      <c r="Q45" s="24"/>
      <c r="R45" s="24"/>
      <c r="S45" s="16">
        <v>1</v>
      </c>
      <c r="T45" s="12">
        <v>5</v>
      </c>
      <c r="U45" s="13"/>
      <c r="V45" s="13"/>
      <c r="W45" s="13"/>
      <c r="X45" s="13"/>
      <c r="Y45" s="13"/>
      <c r="Z45" s="14">
        <v>45483</v>
      </c>
      <c r="AA45" s="12"/>
      <c r="AB45" s="12"/>
      <c r="AC45" s="12"/>
      <c r="AD45" s="14">
        <v>45644</v>
      </c>
      <c r="AE45" s="12"/>
      <c r="AF45" s="12"/>
      <c r="AG45" s="50">
        <v>3158</v>
      </c>
      <c r="AH45" s="50">
        <v>4170</v>
      </c>
      <c r="AI45" s="55" t="s">
        <v>356</v>
      </c>
      <c r="AJ45" s="156" t="s">
        <v>357</v>
      </c>
    </row>
    <row r="46" spans="1:36" ht="20.100000000000001" customHeight="1" x14ac:dyDescent="0.25">
      <c r="A46" s="22"/>
      <c r="B46" s="13" t="s">
        <v>121</v>
      </c>
      <c r="C46" s="12" t="s">
        <v>241</v>
      </c>
      <c r="D46" s="13" t="s">
        <v>352</v>
      </c>
      <c r="E46" s="13">
        <v>800006335</v>
      </c>
      <c r="F46" s="46" t="s">
        <v>353</v>
      </c>
      <c r="G46" s="13">
        <v>1002805270</v>
      </c>
      <c r="H46" s="13" t="s">
        <v>359</v>
      </c>
      <c r="I46" s="13">
        <v>2810</v>
      </c>
      <c r="J46" s="13" t="s">
        <v>245</v>
      </c>
      <c r="K46" s="12" t="s">
        <v>246</v>
      </c>
      <c r="L46" s="12" t="s">
        <v>247</v>
      </c>
      <c r="M46" s="46" t="s">
        <v>355</v>
      </c>
      <c r="N46" s="65">
        <v>770442.29</v>
      </c>
      <c r="O46" s="60">
        <v>634334</v>
      </c>
      <c r="P46" s="59">
        <f t="shared" si="1"/>
        <v>136108.29000000004</v>
      </c>
      <c r="Q46" s="24"/>
      <c r="R46" s="24"/>
      <c r="S46" s="16">
        <v>1</v>
      </c>
      <c r="T46" s="12">
        <v>5</v>
      </c>
      <c r="U46" s="13"/>
      <c r="V46" s="13"/>
      <c r="W46" s="13"/>
      <c r="X46" s="13"/>
      <c r="Y46" s="13"/>
      <c r="Z46" s="14">
        <v>45483</v>
      </c>
      <c r="AA46" s="12"/>
      <c r="AB46" s="12"/>
      <c r="AC46" s="12"/>
      <c r="AD46" s="14">
        <v>45644</v>
      </c>
      <c r="AE46" s="12"/>
      <c r="AF46" s="12"/>
      <c r="AG46" s="13">
        <v>751</v>
      </c>
      <c r="AH46" s="13">
        <v>560</v>
      </c>
      <c r="AI46" s="55" t="s">
        <v>356</v>
      </c>
      <c r="AJ46" s="154" t="s">
        <v>360</v>
      </c>
    </row>
    <row r="47" spans="1:36" ht="20.100000000000001" customHeight="1" x14ac:dyDescent="0.25">
      <c r="A47" s="22"/>
      <c r="B47" s="13" t="s">
        <v>121</v>
      </c>
      <c r="C47" s="12" t="s">
        <v>241</v>
      </c>
      <c r="D47" s="13" t="s">
        <v>352</v>
      </c>
      <c r="E47" s="13">
        <v>800006335</v>
      </c>
      <c r="F47" s="46" t="s">
        <v>353</v>
      </c>
      <c r="G47" s="13">
        <v>1002807210</v>
      </c>
      <c r="H47" s="13" t="s">
        <v>354</v>
      </c>
      <c r="I47" s="13">
        <v>2810</v>
      </c>
      <c r="J47" s="13" t="s">
        <v>245</v>
      </c>
      <c r="K47" s="12" t="s">
        <v>246</v>
      </c>
      <c r="L47" s="12" t="s">
        <v>247</v>
      </c>
      <c r="M47" s="46" t="s">
        <v>355</v>
      </c>
      <c r="N47" s="65">
        <v>770442.29</v>
      </c>
      <c r="O47" s="103">
        <v>634330.99</v>
      </c>
      <c r="P47" s="59">
        <f t="shared" si="1"/>
        <v>136111.30000000005</v>
      </c>
      <c r="Q47" s="24"/>
      <c r="R47" s="24"/>
      <c r="S47" s="16">
        <v>1</v>
      </c>
      <c r="T47" s="12">
        <v>5</v>
      </c>
      <c r="U47" s="13"/>
      <c r="V47" s="13"/>
      <c r="W47" s="13"/>
      <c r="X47" s="13"/>
      <c r="Y47" s="13"/>
      <c r="Z47" s="14">
        <v>45483</v>
      </c>
      <c r="AA47" s="12"/>
      <c r="AB47" s="12"/>
      <c r="AC47" s="12"/>
      <c r="AD47" s="14">
        <v>45644</v>
      </c>
      <c r="AE47" s="12"/>
      <c r="AF47" s="12"/>
      <c r="AG47" s="13">
        <v>422</v>
      </c>
      <c r="AH47" s="13">
        <v>850</v>
      </c>
      <c r="AI47" s="55" t="s">
        <v>356</v>
      </c>
      <c r="AJ47" s="156" t="s">
        <v>357</v>
      </c>
    </row>
    <row r="48" spans="1:36" ht="20.100000000000001" customHeight="1" x14ac:dyDescent="0.25">
      <c r="A48" s="22"/>
      <c r="B48" s="13" t="s">
        <v>121</v>
      </c>
      <c r="C48" s="12" t="s">
        <v>241</v>
      </c>
      <c r="D48" s="13" t="s">
        <v>32</v>
      </c>
      <c r="E48" s="13">
        <v>800046299</v>
      </c>
      <c r="F48" s="46" t="s">
        <v>361</v>
      </c>
      <c r="G48" s="13">
        <v>1002839820</v>
      </c>
      <c r="H48" s="13" t="s">
        <v>362</v>
      </c>
      <c r="I48" s="13">
        <v>2810</v>
      </c>
      <c r="J48" s="13" t="s">
        <v>245</v>
      </c>
      <c r="K48" s="12" t="s">
        <v>246</v>
      </c>
      <c r="L48" s="12" t="s">
        <v>247</v>
      </c>
      <c r="M48" s="46" t="s">
        <v>363</v>
      </c>
      <c r="N48" s="65" t="s">
        <v>1797</v>
      </c>
      <c r="O48" s="103">
        <v>1330526.3</v>
      </c>
      <c r="P48" s="59" t="e">
        <f t="shared" si="1"/>
        <v>#VALUE!</v>
      </c>
      <c r="Q48" s="24"/>
      <c r="R48" s="24"/>
      <c r="S48" s="16">
        <v>1</v>
      </c>
      <c r="T48" s="12">
        <v>5</v>
      </c>
      <c r="U48" s="13"/>
      <c r="V48" s="13"/>
      <c r="W48" s="13"/>
      <c r="X48" s="13"/>
      <c r="Y48" s="13"/>
      <c r="Z48" s="14">
        <v>45538</v>
      </c>
      <c r="AA48" s="12"/>
      <c r="AB48" s="12"/>
      <c r="AC48" s="12"/>
      <c r="AD48" s="14">
        <v>45734</v>
      </c>
      <c r="AE48" s="12"/>
      <c r="AF48" s="12"/>
      <c r="AG48" s="13">
        <v>3710</v>
      </c>
      <c r="AH48" s="13">
        <v>6811</v>
      </c>
      <c r="AI48" s="55" t="s">
        <v>255</v>
      </c>
      <c r="AJ48" s="154" t="s">
        <v>364</v>
      </c>
    </row>
    <row r="49" spans="1:36" ht="20.100000000000001" customHeight="1" x14ac:dyDescent="0.25">
      <c r="A49" s="22"/>
      <c r="B49" s="13" t="s">
        <v>121</v>
      </c>
      <c r="C49" s="12" t="s">
        <v>241</v>
      </c>
      <c r="D49" s="13" t="s">
        <v>32</v>
      </c>
      <c r="E49" s="13">
        <v>800046299</v>
      </c>
      <c r="F49" s="46" t="s">
        <v>361</v>
      </c>
      <c r="G49" s="13">
        <v>1002839830</v>
      </c>
      <c r="H49" s="13" t="s">
        <v>365</v>
      </c>
      <c r="I49" s="13">
        <v>2810</v>
      </c>
      <c r="J49" s="13" t="s">
        <v>245</v>
      </c>
      <c r="K49" s="12" t="s">
        <v>246</v>
      </c>
      <c r="L49" s="12" t="s">
        <v>247</v>
      </c>
      <c r="M49" s="46" t="s">
        <v>363</v>
      </c>
      <c r="N49" s="65" t="s">
        <v>1797</v>
      </c>
      <c r="O49" s="103">
        <v>1330526.3</v>
      </c>
      <c r="P49" s="59" t="e">
        <f t="shared" si="1"/>
        <v>#VALUE!</v>
      </c>
      <c r="Q49" s="24"/>
      <c r="R49" s="24"/>
      <c r="S49" s="16">
        <v>1</v>
      </c>
      <c r="T49" s="12">
        <v>5</v>
      </c>
      <c r="U49" s="13"/>
      <c r="V49" s="13"/>
      <c r="W49" s="13"/>
      <c r="X49" s="13"/>
      <c r="Y49" s="13"/>
      <c r="Z49" s="14">
        <v>45538</v>
      </c>
      <c r="AA49" s="12"/>
      <c r="AB49" s="12"/>
      <c r="AC49" s="12"/>
      <c r="AD49" s="14">
        <v>45734</v>
      </c>
      <c r="AE49" s="12"/>
      <c r="AF49" s="12"/>
      <c r="AG49" s="13">
        <v>3710</v>
      </c>
      <c r="AH49" s="13">
        <v>6811</v>
      </c>
      <c r="AI49" s="55" t="s">
        <v>255</v>
      </c>
      <c r="AJ49" s="154" t="s">
        <v>364</v>
      </c>
    </row>
    <row r="50" spans="1:36" ht="20.100000000000001" customHeight="1" x14ac:dyDescent="0.25">
      <c r="A50" s="22"/>
      <c r="B50" s="13" t="s">
        <v>232</v>
      </c>
      <c r="C50" s="12" t="s">
        <v>117</v>
      </c>
      <c r="D50" s="13" t="s">
        <v>21</v>
      </c>
      <c r="E50" s="13">
        <v>800000059</v>
      </c>
      <c r="F50" s="46" t="s">
        <v>366</v>
      </c>
      <c r="G50" s="19">
        <v>463504300</v>
      </c>
      <c r="H50" s="19" t="s">
        <v>367</v>
      </c>
      <c r="I50" s="19" t="s">
        <v>368</v>
      </c>
      <c r="J50" s="18" t="s">
        <v>369</v>
      </c>
      <c r="K50" s="62" t="s">
        <v>61</v>
      </c>
      <c r="L50" s="18" t="s">
        <v>61</v>
      </c>
      <c r="M50" s="22"/>
      <c r="N50" s="65">
        <v>11160000.01</v>
      </c>
      <c r="O50" s="69">
        <v>27887715.690000001</v>
      </c>
      <c r="P50" s="59">
        <f t="shared" si="1"/>
        <v>-16727715.680000002</v>
      </c>
      <c r="Q50" s="20"/>
      <c r="R50" s="20"/>
      <c r="S50" s="16">
        <v>1</v>
      </c>
      <c r="T50" s="12" t="s">
        <v>40</v>
      </c>
      <c r="U50" s="18"/>
      <c r="V50" s="18"/>
      <c r="W50" s="18"/>
      <c r="X50" s="18"/>
      <c r="Y50" s="18"/>
      <c r="Z50" s="49">
        <v>45429</v>
      </c>
      <c r="AA50" s="18"/>
      <c r="AB50" s="18"/>
      <c r="AC50" s="18"/>
      <c r="AD50" s="49">
        <v>45960</v>
      </c>
      <c r="AE50" s="18"/>
      <c r="AF50" s="18"/>
      <c r="AG50" s="50">
        <v>6600</v>
      </c>
      <c r="AH50" s="50">
        <v>12300</v>
      </c>
      <c r="AI50" s="56" t="s">
        <v>346</v>
      </c>
      <c r="AJ50" s="157" t="s">
        <v>370</v>
      </c>
    </row>
    <row r="51" spans="1:36" ht="20.100000000000001" customHeight="1" x14ac:dyDescent="0.3">
      <c r="A51" s="22"/>
      <c r="B51" s="13" t="s">
        <v>232</v>
      </c>
      <c r="C51" s="12" t="s">
        <v>117</v>
      </c>
      <c r="D51" s="13" t="s">
        <v>21</v>
      </c>
      <c r="E51" s="13">
        <v>800000059</v>
      </c>
      <c r="F51" s="46" t="s">
        <v>366</v>
      </c>
      <c r="G51" s="53" t="s">
        <v>371</v>
      </c>
      <c r="H51" s="19" t="s">
        <v>367</v>
      </c>
      <c r="I51" s="19" t="s">
        <v>368</v>
      </c>
      <c r="J51" s="18" t="s">
        <v>369</v>
      </c>
      <c r="K51" s="62" t="s">
        <v>61</v>
      </c>
      <c r="L51" s="18" t="s">
        <v>372</v>
      </c>
      <c r="M51" s="22"/>
      <c r="N51" s="65">
        <v>1801200.01</v>
      </c>
      <c r="O51" s="69">
        <v>27887715.690000001</v>
      </c>
      <c r="P51" s="59">
        <f t="shared" si="1"/>
        <v>-26086515.68</v>
      </c>
      <c r="Q51" s="20"/>
      <c r="R51" s="20"/>
      <c r="S51" s="21"/>
      <c r="T51" s="12"/>
      <c r="U51" s="18"/>
      <c r="V51" s="18"/>
      <c r="W51" s="18"/>
      <c r="X51" s="18"/>
      <c r="Y51" s="18"/>
      <c r="Z51" s="49">
        <v>45428</v>
      </c>
      <c r="AA51" s="18"/>
      <c r="AB51" s="18"/>
      <c r="AC51" s="18"/>
      <c r="AD51" s="49">
        <v>45960</v>
      </c>
      <c r="AE51" s="18"/>
      <c r="AF51" s="18"/>
      <c r="AG51" s="50">
        <v>6600</v>
      </c>
      <c r="AH51" s="50">
        <v>12000</v>
      </c>
      <c r="AI51" s="56" t="s">
        <v>346</v>
      </c>
      <c r="AJ51" s="155" t="s">
        <v>373</v>
      </c>
    </row>
    <row r="52" spans="1:36" ht="20.100000000000001" customHeight="1" x14ac:dyDescent="0.3">
      <c r="A52" s="22"/>
      <c r="B52" s="13" t="s">
        <v>232</v>
      </c>
      <c r="C52" s="12" t="s">
        <v>241</v>
      </c>
      <c r="D52" s="13" t="s">
        <v>21</v>
      </c>
      <c r="E52" s="13">
        <v>800000059</v>
      </c>
      <c r="F52" s="46" t="s">
        <v>366</v>
      </c>
      <c r="G52" s="53" t="s">
        <v>374</v>
      </c>
      <c r="H52" s="19" t="s">
        <v>375</v>
      </c>
      <c r="I52" s="19" t="s">
        <v>376</v>
      </c>
      <c r="J52" s="18" t="s">
        <v>369</v>
      </c>
      <c r="K52" s="54" t="s">
        <v>377</v>
      </c>
      <c r="L52" s="18" t="s">
        <v>369</v>
      </c>
      <c r="M52" s="22"/>
      <c r="N52" s="65">
        <v>863500</v>
      </c>
      <c r="O52" s="69">
        <v>27887715.690000001</v>
      </c>
      <c r="P52" s="59">
        <f t="shared" si="1"/>
        <v>-27024215.690000001</v>
      </c>
      <c r="Q52" s="20"/>
      <c r="R52" s="20"/>
      <c r="S52" s="21"/>
      <c r="T52" s="12">
        <v>7</v>
      </c>
      <c r="U52" s="18"/>
      <c r="V52" s="18"/>
      <c r="W52" s="18"/>
      <c r="X52" s="18"/>
      <c r="Y52" s="18"/>
      <c r="Z52" s="49">
        <v>45341</v>
      </c>
      <c r="AA52" s="18"/>
      <c r="AB52" s="18"/>
      <c r="AC52" s="18"/>
      <c r="AD52" s="49">
        <v>45716</v>
      </c>
      <c r="AE52" s="18"/>
      <c r="AF52" s="18"/>
      <c r="AG52" s="50">
        <v>9600</v>
      </c>
      <c r="AH52" s="50">
        <v>11700</v>
      </c>
      <c r="AI52" s="56" t="s">
        <v>346</v>
      </c>
      <c r="AJ52" s="155" t="s">
        <v>373</v>
      </c>
    </row>
    <row r="53" spans="1:36" ht="20.100000000000001" customHeight="1" x14ac:dyDescent="0.3">
      <c r="A53" s="22"/>
      <c r="B53" s="13" t="s">
        <v>232</v>
      </c>
      <c r="C53" s="12" t="s">
        <v>241</v>
      </c>
      <c r="D53" s="13" t="s">
        <v>21</v>
      </c>
      <c r="E53" s="13">
        <v>800000059</v>
      </c>
      <c r="F53" s="46" t="s">
        <v>366</v>
      </c>
      <c r="G53" s="53" t="s">
        <v>374</v>
      </c>
      <c r="H53" s="19" t="s">
        <v>375</v>
      </c>
      <c r="I53" s="19" t="s">
        <v>376</v>
      </c>
      <c r="J53" s="18" t="s">
        <v>369</v>
      </c>
      <c r="K53" s="54" t="s">
        <v>377</v>
      </c>
      <c r="L53" s="18" t="s">
        <v>369</v>
      </c>
      <c r="M53" s="22"/>
      <c r="N53" s="65">
        <v>863500</v>
      </c>
      <c r="O53" s="69">
        <v>27887715.690000001</v>
      </c>
      <c r="P53" s="59">
        <f t="shared" si="1"/>
        <v>-27024215.690000001</v>
      </c>
      <c r="Q53" s="20"/>
      <c r="R53" s="20"/>
      <c r="S53" s="21"/>
      <c r="T53" s="12">
        <v>7</v>
      </c>
      <c r="U53" s="18"/>
      <c r="V53" s="18"/>
      <c r="W53" s="18"/>
      <c r="X53" s="18"/>
      <c r="Y53" s="18"/>
      <c r="Z53" s="49">
        <v>45341</v>
      </c>
      <c r="AA53" s="18"/>
      <c r="AB53" s="18"/>
      <c r="AC53" s="18"/>
      <c r="AD53" s="49">
        <v>45716</v>
      </c>
      <c r="AE53" s="18"/>
      <c r="AF53" s="18"/>
      <c r="AG53" s="50">
        <v>9600</v>
      </c>
      <c r="AH53" s="50">
        <v>11700</v>
      </c>
      <c r="AI53" s="56" t="s">
        <v>346</v>
      </c>
      <c r="AJ53" s="155" t="s">
        <v>373</v>
      </c>
    </row>
    <row r="54" spans="1:36" ht="20.100000000000001" customHeight="1" x14ac:dyDescent="0.3">
      <c r="A54" s="22"/>
      <c r="B54" s="13" t="s">
        <v>232</v>
      </c>
      <c r="C54" s="12" t="s">
        <v>117</v>
      </c>
      <c r="D54" s="13" t="s">
        <v>21</v>
      </c>
      <c r="E54" s="13">
        <v>800000059</v>
      </c>
      <c r="F54" s="46" t="s">
        <v>366</v>
      </c>
      <c r="G54" s="19">
        <v>463501220</v>
      </c>
      <c r="H54" s="19" t="s">
        <v>238</v>
      </c>
      <c r="I54" s="19" t="s">
        <v>239</v>
      </c>
      <c r="J54" s="18" t="s">
        <v>369</v>
      </c>
      <c r="K54" s="54" t="s">
        <v>378</v>
      </c>
      <c r="L54" s="18" t="s">
        <v>369</v>
      </c>
      <c r="M54" s="22"/>
      <c r="N54" s="65">
        <v>870000.01</v>
      </c>
      <c r="O54" s="69">
        <v>27887715.690000001</v>
      </c>
      <c r="P54" s="59">
        <f t="shared" si="1"/>
        <v>-27017715.68</v>
      </c>
      <c r="Q54" s="20"/>
      <c r="R54" s="20"/>
      <c r="S54" s="21"/>
      <c r="T54" s="12">
        <v>13</v>
      </c>
      <c r="U54" s="18"/>
      <c r="V54" s="18"/>
      <c r="W54" s="18"/>
      <c r="X54" s="18"/>
      <c r="Y54" s="18"/>
      <c r="Z54" s="49">
        <v>44805</v>
      </c>
      <c r="AA54" s="18"/>
      <c r="AB54" s="18"/>
      <c r="AC54" s="18"/>
      <c r="AD54" s="49">
        <v>45626</v>
      </c>
      <c r="AE54" s="18"/>
      <c r="AF54" s="18"/>
      <c r="AG54" s="50">
        <v>6600</v>
      </c>
      <c r="AH54" s="50">
        <v>12000</v>
      </c>
      <c r="AI54" s="56" t="s">
        <v>236</v>
      </c>
      <c r="AJ54" s="155" t="s">
        <v>373</v>
      </c>
    </row>
    <row r="55" spans="1:36" ht="20.100000000000001" customHeight="1" x14ac:dyDescent="0.25">
      <c r="A55" s="22"/>
      <c r="B55" s="13" t="s">
        <v>232</v>
      </c>
      <c r="C55" s="12" t="s">
        <v>117</v>
      </c>
      <c r="D55" s="13" t="s">
        <v>21</v>
      </c>
      <c r="E55" s="13">
        <v>800000059</v>
      </c>
      <c r="F55" s="46" t="s">
        <v>366</v>
      </c>
      <c r="G55" s="53" t="s">
        <v>379</v>
      </c>
      <c r="H55" s="19" t="s">
        <v>380</v>
      </c>
      <c r="I55" s="19" t="s">
        <v>113</v>
      </c>
      <c r="J55" s="18" t="s">
        <v>19</v>
      </c>
      <c r="K55" s="54" t="s">
        <v>310</v>
      </c>
      <c r="L55" s="54" t="s">
        <v>310</v>
      </c>
      <c r="M55" s="22"/>
      <c r="N55" s="65">
        <v>8519843</v>
      </c>
      <c r="O55" s="69">
        <v>27887715.690000001</v>
      </c>
      <c r="P55" s="59">
        <f t="shared" si="1"/>
        <v>-19367872.690000001</v>
      </c>
      <c r="Q55" s="20"/>
      <c r="R55" s="20"/>
      <c r="S55" s="21"/>
      <c r="T55" s="12">
        <v>10</v>
      </c>
      <c r="U55" s="18"/>
      <c r="V55" s="18"/>
      <c r="W55" s="18"/>
      <c r="X55" s="18"/>
      <c r="Y55" s="18"/>
      <c r="Z55" s="49">
        <v>45322</v>
      </c>
      <c r="AA55" s="18"/>
      <c r="AB55" s="18"/>
      <c r="AC55" s="18"/>
      <c r="AD55" s="49">
        <v>45611</v>
      </c>
      <c r="AE55" s="18"/>
      <c r="AF55" s="18"/>
      <c r="AG55" s="50">
        <v>4500</v>
      </c>
      <c r="AH55" s="50">
        <v>9000</v>
      </c>
      <c r="AI55" s="56" t="s">
        <v>236</v>
      </c>
      <c r="AJ55" s="158" t="s">
        <v>381</v>
      </c>
    </row>
    <row r="56" spans="1:36" ht="20.100000000000001" customHeight="1" x14ac:dyDescent="0.25">
      <c r="A56" s="22"/>
      <c r="B56" s="13" t="s">
        <v>232</v>
      </c>
      <c r="C56" s="12" t="s">
        <v>117</v>
      </c>
      <c r="D56" s="13" t="s">
        <v>21</v>
      </c>
      <c r="E56" s="13">
        <v>800000059</v>
      </c>
      <c r="F56" s="46" t="s">
        <v>366</v>
      </c>
      <c r="G56" s="53" t="s">
        <v>379</v>
      </c>
      <c r="H56" s="19" t="s">
        <v>380</v>
      </c>
      <c r="I56" s="19" t="s">
        <v>113</v>
      </c>
      <c r="J56" s="18" t="s">
        <v>19</v>
      </c>
      <c r="K56" s="54" t="s">
        <v>310</v>
      </c>
      <c r="L56" s="54" t="s">
        <v>310</v>
      </c>
      <c r="M56" s="22"/>
      <c r="N56" s="65">
        <v>8519843</v>
      </c>
      <c r="O56" s="69">
        <v>27887715.690000001</v>
      </c>
      <c r="P56" s="59">
        <f t="shared" si="1"/>
        <v>-19367872.690000001</v>
      </c>
      <c r="Q56" s="20"/>
      <c r="R56" s="20"/>
      <c r="S56" s="21"/>
      <c r="T56" s="12">
        <v>10</v>
      </c>
      <c r="U56" s="18"/>
      <c r="V56" s="18"/>
      <c r="W56" s="18"/>
      <c r="X56" s="18"/>
      <c r="Y56" s="18"/>
      <c r="Z56" s="49">
        <v>45322</v>
      </c>
      <c r="AA56" s="18"/>
      <c r="AB56" s="18"/>
      <c r="AC56" s="18"/>
      <c r="AD56" s="49">
        <v>45611</v>
      </c>
      <c r="AE56" s="18"/>
      <c r="AF56" s="18"/>
      <c r="AG56" s="50">
        <v>4500</v>
      </c>
      <c r="AH56" s="50">
        <v>9000</v>
      </c>
      <c r="AI56" s="56" t="s">
        <v>236</v>
      </c>
      <c r="AJ56" s="158" t="s">
        <v>381</v>
      </c>
    </row>
    <row r="57" spans="1:36" ht="20.100000000000001" customHeight="1" x14ac:dyDescent="0.3">
      <c r="A57" s="22"/>
      <c r="B57" s="13" t="s">
        <v>232</v>
      </c>
      <c r="C57" s="12" t="s">
        <v>241</v>
      </c>
      <c r="D57" s="13" t="s">
        <v>21</v>
      </c>
      <c r="E57" s="13">
        <v>800000059</v>
      </c>
      <c r="F57" s="46" t="s">
        <v>366</v>
      </c>
      <c r="G57" s="19">
        <v>463524960</v>
      </c>
      <c r="H57" s="19" t="s">
        <v>382</v>
      </c>
      <c r="I57" s="19" t="s">
        <v>383</v>
      </c>
      <c r="J57" s="18" t="s">
        <v>309</v>
      </c>
      <c r="K57" s="54" t="s">
        <v>384</v>
      </c>
      <c r="L57" s="18" t="s">
        <v>309</v>
      </c>
      <c r="M57" s="22"/>
      <c r="N57" s="65">
        <v>653000.01</v>
      </c>
      <c r="O57" s="69">
        <v>27887715.690000001</v>
      </c>
      <c r="P57" s="59">
        <f t="shared" si="1"/>
        <v>-27234715.68</v>
      </c>
      <c r="Q57" s="20"/>
      <c r="R57" s="20"/>
      <c r="S57" s="21"/>
      <c r="T57" s="12">
        <v>8</v>
      </c>
      <c r="U57" s="18"/>
      <c r="V57" s="18"/>
      <c r="W57" s="18"/>
      <c r="X57" s="18"/>
      <c r="Y57" s="18"/>
      <c r="Z57" s="49">
        <v>45066</v>
      </c>
      <c r="AA57" s="18"/>
      <c r="AB57" s="18"/>
      <c r="AC57" s="18"/>
      <c r="AD57" s="49">
        <v>45321</v>
      </c>
      <c r="AE57" s="18"/>
      <c r="AF57" s="18"/>
      <c r="AG57" s="50">
        <v>4500</v>
      </c>
      <c r="AH57" s="50">
        <v>9000</v>
      </c>
      <c r="AI57" s="56" t="s">
        <v>236</v>
      </c>
      <c r="AJ57" s="155" t="s">
        <v>385</v>
      </c>
    </row>
    <row r="58" spans="1:36" ht="20.100000000000001" customHeight="1" x14ac:dyDescent="0.25">
      <c r="A58" s="46"/>
      <c r="B58" s="13" t="s">
        <v>121</v>
      </c>
      <c r="C58" s="12" t="s">
        <v>241</v>
      </c>
      <c r="D58" s="13" t="s">
        <v>25</v>
      </c>
      <c r="E58" s="13">
        <v>800005169</v>
      </c>
      <c r="F58" s="46" t="s">
        <v>386</v>
      </c>
      <c r="G58" s="13">
        <v>1002514230</v>
      </c>
      <c r="H58" s="13" t="s">
        <v>387</v>
      </c>
      <c r="I58" s="13" t="s">
        <v>124</v>
      </c>
      <c r="J58" s="13"/>
      <c r="K58" s="12" t="s">
        <v>24</v>
      </c>
      <c r="L58" s="12" t="s">
        <v>274</v>
      </c>
      <c r="M58" s="138" t="s">
        <v>388</v>
      </c>
      <c r="N58" s="65">
        <v>1229499</v>
      </c>
      <c r="O58" s="59">
        <v>534315.92000000004</v>
      </c>
      <c r="P58" s="59">
        <f t="shared" si="1"/>
        <v>695183.08</v>
      </c>
      <c r="Q58" s="24"/>
      <c r="R58" s="24"/>
      <c r="S58" s="16">
        <v>1</v>
      </c>
      <c r="T58" s="12"/>
      <c r="U58" s="13"/>
      <c r="V58" s="23"/>
      <c r="W58" s="23"/>
      <c r="X58" s="23"/>
      <c r="Y58" s="23"/>
      <c r="Z58" s="14"/>
      <c r="AA58" s="14"/>
      <c r="AB58" s="14"/>
      <c r="AC58" s="14"/>
      <c r="AD58" s="14">
        <v>45716</v>
      </c>
      <c r="AE58" s="14">
        <v>45782</v>
      </c>
      <c r="AF58" s="14"/>
      <c r="AG58" s="50">
        <v>6930</v>
      </c>
      <c r="AH58" s="50">
        <v>10857</v>
      </c>
      <c r="AI58" s="100">
        <v>45754</v>
      </c>
      <c r="AJ58" s="153" t="s">
        <v>249</v>
      </c>
    </row>
    <row r="59" spans="1:36" s="22" customFormat="1" ht="20.100000000000001" customHeight="1" x14ac:dyDescent="0.25">
      <c r="B59" s="13" t="s">
        <v>121</v>
      </c>
      <c r="C59" s="12" t="s">
        <v>241</v>
      </c>
      <c r="D59" s="13" t="s">
        <v>32</v>
      </c>
      <c r="E59" s="13">
        <v>800000022</v>
      </c>
      <c r="F59" s="46" t="s">
        <v>389</v>
      </c>
      <c r="G59" s="13">
        <v>1002680280</v>
      </c>
      <c r="H59" s="13" t="s">
        <v>390</v>
      </c>
      <c r="I59" s="13">
        <v>2810</v>
      </c>
      <c r="J59" s="13" t="s">
        <v>245</v>
      </c>
      <c r="K59" s="12" t="s">
        <v>246</v>
      </c>
      <c r="L59" s="12" t="s">
        <v>247</v>
      </c>
      <c r="M59" s="137" t="s">
        <v>391</v>
      </c>
      <c r="N59" s="65">
        <v>2317577</v>
      </c>
      <c r="O59" s="66">
        <v>929310.15</v>
      </c>
      <c r="P59" s="59">
        <f t="shared" si="1"/>
        <v>1388266.85</v>
      </c>
      <c r="Q59" s="24"/>
      <c r="R59" s="24"/>
      <c r="S59" s="16">
        <v>1</v>
      </c>
      <c r="T59" s="12">
        <v>5</v>
      </c>
      <c r="U59" s="13"/>
      <c r="V59" s="13"/>
      <c r="W59" s="13"/>
      <c r="X59" s="13"/>
      <c r="Y59" s="13"/>
      <c r="Z59" s="14">
        <v>45505</v>
      </c>
      <c r="AA59" s="12"/>
      <c r="AB59" s="12"/>
      <c r="AC59" s="12"/>
      <c r="AD59" s="14">
        <v>45623</v>
      </c>
      <c r="AE59" s="12"/>
      <c r="AF59" s="12"/>
      <c r="AG59" s="13">
        <v>1416</v>
      </c>
      <c r="AH59" s="13">
        <v>1947</v>
      </c>
      <c r="AI59" s="55" t="s">
        <v>255</v>
      </c>
      <c r="AJ59" s="153"/>
    </row>
    <row r="60" spans="1:36" s="22" customFormat="1" ht="20.100000000000001" customHeight="1" x14ac:dyDescent="0.25">
      <c r="B60" s="13" t="s">
        <v>121</v>
      </c>
      <c r="C60" s="12" t="s">
        <v>241</v>
      </c>
      <c r="D60" s="13" t="s">
        <v>32</v>
      </c>
      <c r="E60" s="13">
        <v>800000022</v>
      </c>
      <c r="F60" s="46" t="s">
        <v>389</v>
      </c>
      <c r="G60" s="13">
        <v>1002680300</v>
      </c>
      <c r="H60" s="13" t="s">
        <v>392</v>
      </c>
      <c r="I60" s="13">
        <v>2810</v>
      </c>
      <c r="J60" s="13" t="s">
        <v>245</v>
      </c>
      <c r="K60" s="12" t="s">
        <v>246</v>
      </c>
      <c r="L60" s="12" t="s">
        <v>247</v>
      </c>
      <c r="M60" s="137" t="s">
        <v>391</v>
      </c>
      <c r="N60" s="65">
        <v>2317577</v>
      </c>
      <c r="O60" s="66">
        <v>929310.15</v>
      </c>
      <c r="P60" s="59">
        <f t="shared" si="1"/>
        <v>1388266.85</v>
      </c>
      <c r="Q60" s="24"/>
      <c r="R60" s="24"/>
      <c r="S60" s="16">
        <v>1</v>
      </c>
      <c r="T60" s="12">
        <v>5</v>
      </c>
      <c r="U60" s="13"/>
      <c r="V60" s="13"/>
      <c r="W60" s="13"/>
      <c r="X60" s="13"/>
      <c r="Y60" s="13"/>
      <c r="Z60" s="14">
        <v>45505</v>
      </c>
      <c r="AA60" s="12"/>
      <c r="AB60" s="12"/>
      <c r="AC60" s="12"/>
      <c r="AD60" s="14">
        <v>45623</v>
      </c>
      <c r="AE60" s="12"/>
      <c r="AF60" s="12"/>
      <c r="AG60" s="13">
        <v>1416</v>
      </c>
      <c r="AH60" s="13">
        <v>1947</v>
      </c>
      <c r="AI60" s="55" t="s">
        <v>255</v>
      </c>
      <c r="AJ60" s="153"/>
    </row>
    <row r="61" spans="1:36" s="22" customFormat="1" ht="20.100000000000001" customHeight="1" x14ac:dyDescent="0.25">
      <c r="B61" s="13" t="s">
        <v>121</v>
      </c>
      <c r="C61" s="12" t="s">
        <v>241</v>
      </c>
      <c r="D61" s="13" t="s">
        <v>25</v>
      </c>
      <c r="E61" s="13">
        <v>800000055</v>
      </c>
      <c r="F61" s="46" t="s">
        <v>393</v>
      </c>
      <c r="G61" s="13" t="s">
        <v>394</v>
      </c>
      <c r="H61" s="13" t="s">
        <v>395</v>
      </c>
      <c r="I61" s="13">
        <v>2810</v>
      </c>
      <c r="J61" s="13" t="s">
        <v>245</v>
      </c>
      <c r="K61" s="12" t="s">
        <v>246</v>
      </c>
      <c r="L61" s="12" t="s">
        <v>247</v>
      </c>
      <c r="M61" s="46" t="s">
        <v>396</v>
      </c>
      <c r="N61" s="65">
        <v>1461000</v>
      </c>
      <c r="O61" s="65">
        <v>1325814.3999999999</v>
      </c>
      <c r="P61" s="59">
        <f t="shared" si="1"/>
        <v>135185.60000000009</v>
      </c>
      <c r="Q61" s="24"/>
      <c r="R61" s="24"/>
      <c r="S61" s="16">
        <v>1</v>
      </c>
      <c r="T61" s="12">
        <v>6</v>
      </c>
      <c r="U61" s="13"/>
      <c r="V61" s="13"/>
      <c r="W61" s="13"/>
      <c r="X61" s="13"/>
      <c r="Y61" s="13"/>
      <c r="Z61" s="14">
        <v>45519</v>
      </c>
      <c r="AA61" s="12"/>
      <c r="AB61" s="12"/>
      <c r="AC61" s="12"/>
      <c r="AD61" s="14">
        <v>45648</v>
      </c>
      <c r="AE61" s="12"/>
      <c r="AF61" s="12"/>
      <c r="AG61" s="13">
        <v>3764</v>
      </c>
      <c r="AH61" s="13">
        <v>4368</v>
      </c>
      <c r="AI61" s="55" t="s">
        <v>255</v>
      </c>
      <c r="AJ61" s="153"/>
    </row>
    <row r="62" spans="1:36" s="22" customFormat="1" ht="20.100000000000001" customHeight="1" x14ac:dyDescent="0.3">
      <c r="B62" s="13" t="s">
        <v>232</v>
      </c>
      <c r="C62" s="12" t="s">
        <v>241</v>
      </c>
      <c r="D62" s="13" t="s">
        <v>21</v>
      </c>
      <c r="E62" s="13">
        <v>800030703</v>
      </c>
      <c r="F62" s="46" t="s">
        <v>397</v>
      </c>
      <c r="G62" s="19">
        <v>4634396670</v>
      </c>
      <c r="H62" s="19" t="s">
        <v>398</v>
      </c>
      <c r="I62" s="19" t="s">
        <v>239</v>
      </c>
      <c r="J62" s="54" t="s">
        <v>67</v>
      </c>
      <c r="K62" s="54" t="s">
        <v>61</v>
      </c>
      <c r="L62" s="54" t="s">
        <v>61</v>
      </c>
      <c r="N62" s="65">
        <v>248850.25</v>
      </c>
      <c r="O62" s="69">
        <v>290014.90999999997</v>
      </c>
      <c r="P62" s="59">
        <f t="shared" si="1"/>
        <v>-41164.659999999974</v>
      </c>
      <c r="Q62" s="20"/>
      <c r="R62" s="20"/>
      <c r="S62" s="21"/>
      <c r="T62" s="12">
        <v>6</v>
      </c>
      <c r="U62" s="18"/>
      <c r="V62" s="18"/>
      <c r="W62" s="18"/>
      <c r="X62" s="18"/>
      <c r="Y62" s="18"/>
      <c r="Z62" s="49">
        <v>45267</v>
      </c>
      <c r="AA62" s="18"/>
      <c r="AB62" s="18"/>
      <c r="AC62" s="18"/>
      <c r="AD62" s="49">
        <v>45498</v>
      </c>
      <c r="AE62" s="18"/>
      <c r="AF62" s="18"/>
      <c r="AG62" s="50">
        <v>4800</v>
      </c>
      <c r="AH62" s="50">
        <v>7200</v>
      </c>
      <c r="AI62" s="56" t="s">
        <v>236</v>
      </c>
      <c r="AJ62" s="155" t="s">
        <v>399</v>
      </c>
    </row>
    <row r="63" spans="1:36" s="22" customFormat="1" ht="20.100000000000001" customHeight="1" x14ac:dyDescent="0.3">
      <c r="B63" s="13" t="s">
        <v>232</v>
      </c>
      <c r="C63" s="12" t="s">
        <v>241</v>
      </c>
      <c r="D63" s="13" t="s">
        <v>21</v>
      </c>
      <c r="E63" s="13">
        <v>800030703</v>
      </c>
      <c r="F63" s="46" t="s">
        <v>397</v>
      </c>
      <c r="G63" s="19">
        <v>552681850</v>
      </c>
      <c r="H63" s="19" t="s">
        <v>400</v>
      </c>
      <c r="I63" s="19" t="s">
        <v>113</v>
      </c>
      <c r="J63" s="18" t="s">
        <v>309</v>
      </c>
      <c r="K63" s="54" t="s">
        <v>310</v>
      </c>
      <c r="L63" s="18" t="s">
        <v>309</v>
      </c>
      <c r="N63" s="65">
        <v>118103.56</v>
      </c>
      <c r="O63" s="69">
        <v>88631.15</v>
      </c>
      <c r="P63" s="59">
        <f t="shared" si="1"/>
        <v>29472.410000000003</v>
      </c>
      <c r="Q63" s="20"/>
      <c r="R63" s="20"/>
      <c r="S63" s="21"/>
      <c r="T63" s="12">
        <v>4</v>
      </c>
      <c r="U63" s="18"/>
      <c r="V63" s="18"/>
      <c r="W63" s="18"/>
      <c r="X63" s="18"/>
      <c r="Y63" s="18"/>
      <c r="Z63" s="49">
        <v>45291</v>
      </c>
      <c r="AA63" s="18"/>
      <c r="AB63" s="18"/>
      <c r="AC63" s="18"/>
      <c r="AD63" s="49">
        <v>45503</v>
      </c>
      <c r="AE63" s="18"/>
      <c r="AF63" s="18"/>
      <c r="AG63" s="50">
        <v>4800</v>
      </c>
      <c r="AH63" s="50">
        <v>7200</v>
      </c>
      <c r="AI63" s="56" t="s">
        <v>236</v>
      </c>
      <c r="AJ63" s="159" t="s">
        <v>401</v>
      </c>
    </row>
    <row r="64" spans="1:36" s="22" customFormat="1" ht="20.100000000000001" customHeight="1" x14ac:dyDescent="0.25">
      <c r="B64" s="13" t="s">
        <v>232</v>
      </c>
      <c r="C64" s="12" t="s">
        <v>117</v>
      </c>
      <c r="D64" s="13" t="s">
        <v>21</v>
      </c>
      <c r="E64" s="13">
        <v>800000043</v>
      </c>
      <c r="F64" s="46" t="s">
        <v>402</v>
      </c>
      <c r="G64" s="19"/>
      <c r="H64" s="19" t="s">
        <v>403</v>
      </c>
      <c r="I64" s="19" t="s">
        <v>182</v>
      </c>
      <c r="J64" s="18" t="s">
        <v>19</v>
      </c>
      <c r="K64" s="54" t="s">
        <v>403</v>
      </c>
      <c r="L64" s="54" t="s">
        <v>403</v>
      </c>
      <c r="N64" s="65">
        <v>3608815.42</v>
      </c>
      <c r="O64" s="67">
        <v>391768.77</v>
      </c>
      <c r="P64" s="59">
        <f t="shared" si="1"/>
        <v>3217046.65</v>
      </c>
      <c r="Q64" s="20"/>
      <c r="R64" s="20"/>
      <c r="S64" s="21"/>
      <c r="T64" s="12">
        <v>10</v>
      </c>
      <c r="U64" s="18"/>
      <c r="V64" s="18"/>
      <c r="W64" s="18"/>
      <c r="X64" s="18"/>
      <c r="Y64" s="18"/>
      <c r="Z64" s="49">
        <v>45602</v>
      </c>
      <c r="AA64" s="18"/>
      <c r="AB64" s="18"/>
      <c r="AC64" s="18"/>
      <c r="AD64" s="49">
        <v>45808</v>
      </c>
      <c r="AE64" s="18"/>
      <c r="AF64" s="18"/>
      <c r="AG64" s="50">
        <v>6857</v>
      </c>
      <c r="AH64" s="50">
        <v>9785</v>
      </c>
      <c r="AI64" s="56" t="s">
        <v>236</v>
      </c>
      <c r="AJ64" s="157" t="s">
        <v>404</v>
      </c>
    </row>
    <row r="65" spans="2:36" s="22" customFormat="1" ht="20.100000000000001" customHeight="1" x14ac:dyDescent="0.25">
      <c r="B65" s="13" t="s">
        <v>121</v>
      </c>
      <c r="C65" s="12" t="s">
        <v>241</v>
      </c>
      <c r="D65" s="13" t="s">
        <v>32</v>
      </c>
      <c r="E65" s="13">
        <v>800036730</v>
      </c>
      <c r="F65" s="46" t="s">
        <v>405</v>
      </c>
      <c r="G65" s="13">
        <v>1002751860</v>
      </c>
      <c r="H65" s="13" t="s">
        <v>406</v>
      </c>
      <c r="I65" s="13">
        <v>376</v>
      </c>
      <c r="J65" s="18" t="s">
        <v>309</v>
      </c>
      <c r="K65" s="62" t="s">
        <v>407</v>
      </c>
      <c r="L65" s="18" t="s">
        <v>309</v>
      </c>
      <c r="M65" s="46" t="s">
        <v>408</v>
      </c>
      <c r="N65" s="65">
        <v>204000</v>
      </c>
      <c r="O65" s="60">
        <v>204000</v>
      </c>
      <c r="P65" s="59">
        <f t="shared" si="1"/>
        <v>0</v>
      </c>
      <c r="Q65" s="24"/>
      <c r="R65" s="24"/>
      <c r="S65" s="16">
        <v>1</v>
      </c>
      <c r="T65" s="12">
        <v>3</v>
      </c>
      <c r="U65" s="13"/>
      <c r="V65" s="13"/>
      <c r="W65" s="13"/>
      <c r="X65" s="13"/>
      <c r="Y65" s="13"/>
      <c r="Z65" s="14">
        <v>45608</v>
      </c>
      <c r="AA65" s="13"/>
      <c r="AB65" s="13"/>
      <c r="AC65" s="13"/>
      <c r="AD65" s="14">
        <v>45719</v>
      </c>
      <c r="AE65" s="13"/>
      <c r="AF65" s="13"/>
      <c r="AG65" s="13">
        <v>165</v>
      </c>
      <c r="AH65" s="50">
        <v>225</v>
      </c>
      <c r="AI65" s="55" t="s">
        <v>346</v>
      </c>
      <c r="AJ65" s="160" t="s">
        <v>409</v>
      </c>
    </row>
    <row r="66" spans="2:36" s="22" customFormat="1" ht="20.100000000000001" customHeight="1" x14ac:dyDescent="0.25">
      <c r="B66" s="13" t="s">
        <v>121</v>
      </c>
      <c r="C66" s="12" t="s">
        <v>117</v>
      </c>
      <c r="D66" s="13" t="s">
        <v>32</v>
      </c>
      <c r="E66" s="13">
        <v>800036730</v>
      </c>
      <c r="F66" s="46" t="s">
        <v>405</v>
      </c>
      <c r="G66" s="19">
        <v>1002798520</v>
      </c>
      <c r="H66" s="19" t="s">
        <v>410</v>
      </c>
      <c r="I66" s="19">
        <v>2810</v>
      </c>
      <c r="J66" s="18" t="s">
        <v>309</v>
      </c>
      <c r="K66" s="62" t="s">
        <v>411</v>
      </c>
      <c r="L66" s="62" t="s">
        <v>411</v>
      </c>
      <c r="M66" s="46" t="s">
        <v>408</v>
      </c>
      <c r="N66" s="65">
        <v>362476.44</v>
      </c>
      <c r="O66" s="102">
        <v>362474.84</v>
      </c>
      <c r="P66" s="59">
        <f t="shared" si="1"/>
        <v>1.5999999999767169</v>
      </c>
      <c r="Q66" s="63"/>
      <c r="R66" s="63"/>
      <c r="S66" s="21"/>
      <c r="T66" s="12">
        <v>4.5</v>
      </c>
      <c r="U66" s="18"/>
      <c r="V66" s="18"/>
      <c r="W66" s="18"/>
      <c r="X66" s="18"/>
      <c r="Y66" s="18"/>
      <c r="Z66" s="49">
        <v>45597</v>
      </c>
      <c r="AA66" s="18"/>
      <c r="AB66" s="18"/>
      <c r="AC66" s="18"/>
      <c r="AD66" s="49">
        <v>45733</v>
      </c>
      <c r="AE66" s="18"/>
      <c r="AF66" s="18"/>
      <c r="AG66" s="64">
        <v>1320</v>
      </c>
      <c r="AH66" s="64">
        <v>2640</v>
      </c>
      <c r="AI66" s="56" t="s">
        <v>412</v>
      </c>
      <c r="AJ66" s="157" t="s">
        <v>413</v>
      </c>
    </row>
    <row r="67" spans="2:36" s="22" customFormat="1" ht="20.100000000000001" customHeight="1" x14ac:dyDescent="0.25">
      <c r="B67" s="13" t="s">
        <v>232</v>
      </c>
      <c r="C67" s="12" t="s">
        <v>117</v>
      </c>
      <c r="D67" s="13" t="s">
        <v>21</v>
      </c>
      <c r="E67" s="13">
        <v>800006295</v>
      </c>
      <c r="F67" s="46" t="s">
        <v>414</v>
      </c>
      <c r="G67" s="19">
        <v>552681677</v>
      </c>
      <c r="H67" s="19" t="s">
        <v>415</v>
      </c>
      <c r="I67" s="19" t="s">
        <v>113</v>
      </c>
      <c r="J67" s="18" t="s">
        <v>309</v>
      </c>
      <c r="K67" s="54" t="s">
        <v>310</v>
      </c>
      <c r="L67" s="18" t="s">
        <v>309</v>
      </c>
      <c r="N67" s="65">
        <v>1170000</v>
      </c>
      <c r="O67" s="69">
        <v>1572263.66</v>
      </c>
      <c r="P67" s="59">
        <f t="shared" si="1"/>
        <v>-402263.65999999992</v>
      </c>
      <c r="Q67" s="20"/>
      <c r="R67" s="20"/>
      <c r="S67" s="21"/>
      <c r="T67" s="12">
        <v>7</v>
      </c>
      <c r="U67" s="18"/>
      <c r="V67" s="18"/>
      <c r="W67" s="18"/>
      <c r="X67" s="18"/>
      <c r="Y67" s="18"/>
      <c r="Z67" s="49">
        <v>45148</v>
      </c>
      <c r="AA67" s="18"/>
      <c r="AB67" s="18"/>
      <c r="AC67" s="18"/>
      <c r="AD67" s="49">
        <v>45394</v>
      </c>
      <c r="AE67" s="18"/>
      <c r="AF67" s="18"/>
      <c r="AG67" s="50">
        <v>8963</v>
      </c>
      <c r="AH67" s="50">
        <v>11734</v>
      </c>
      <c r="AI67" s="56" t="s">
        <v>412</v>
      </c>
      <c r="AJ67" s="158" t="s">
        <v>416</v>
      </c>
    </row>
    <row r="68" spans="2:36" s="22" customFormat="1" ht="20.100000000000001" customHeight="1" x14ac:dyDescent="0.25">
      <c r="B68" s="13" t="s">
        <v>232</v>
      </c>
      <c r="C68" s="12" t="s">
        <v>117</v>
      </c>
      <c r="D68" s="13" t="s">
        <v>21</v>
      </c>
      <c r="E68" s="13">
        <v>800006295</v>
      </c>
      <c r="F68" s="46" t="s">
        <v>414</v>
      </c>
      <c r="G68" s="19">
        <v>552681677</v>
      </c>
      <c r="H68" s="19" t="s">
        <v>415</v>
      </c>
      <c r="I68" s="19" t="s">
        <v>113</v>
      </c>
      <c r="J68" s="18" t="s">
        <v>309</v>
      </c>
      <c r="K68" s="54" t="s">
        <v>310</v>
      </c>
      <c r="L68" s="18" t="s">
        <v>309</v>
      </c>
      <c r="N68" s="65">
        <v>1700000</v>
      </c>
      <c r="O68" s="69">
        <v>1951323.36</v>
      </c>
      <c r="P68" s="59">
        <f t="shared" si="1"/>
        <v>-251323.3600000001</v>
      </c>
      <c r="Q68" s="20"/>
      <c r="R68" s="20"/>
      <c r="S68" s="21"/>
      <c r="T68" s="12">
        <v>7</v>
      </c>
      <c r="U68" s="18"/>
      <c r="V68" s="18"/>
      <c r="W68" s="18"/>
      <c r="X68" s="18"/>
      <c r="Y68" s="18"/>
      <c r="Z68" s="49">
        <v>45188</v>
      </c>
      <c r="AA68" s="18"/>
      <c r="AB68" s="18"/>
      <c r="AC68" s="18"/>
      <c r="AD68" s="49">
        <v>45404</v>
      </c>
      <c r="AE68" s="18"/>
      <c r="AF68" s="18"/>
      <c r="AG68" s="50">
        <v>8963</v>
      </c>
      <c r="AH68" s="50">
        <v>11734</v>
      </c>
      <c r="AI68" s="56" t="s">
        <v>412</v>
      </c>
      <c r="AJ68" s="158" t="s">
        <v>416</v>
      </c>
    </row>
    <row r="69" spans="2:36" s="22" customFormat="1" ht="20.100000000000001" customHeight="1" x14ac:dyDescent="0.25">
      <c r="B69" s="13" t="s">
        <v>232</v>
      </c>
      <c r="C69" s="12" t="s">
        <v>117</v>
      </c>
      <c r="D69" s="13" t="s">
        <v>21</v>
      </c>
      <c r="E69" s="13">
        <v>800006295</v>
      </c>
      <c r="F69" s="46" t="s">
        <v>414</v>
      </c>
      <c r="G69" s="19">
        <v>552681677</v>
      </c>
      <c r="H69" s="19" t="s">
        <v>415</v>
      </c>
      <c r="I69" s="19" t="s">
        <v>113</v>
      </c>
      <c r="J69" s="18" t="s">
        <v>309</v>
      </c>
      <c r="K69" s="54" t="s">
        <v>310</v>
      </c>
      <c r="L69" s="18" t="s">
        <v>309</v>
      </c>
      <c r="N69" s="65">
        <v>980000</v>
      </c>
      <c r="O69" s="68">
        <v>1079889.81</v>
      </c>
      <c r="P69" s="59">
        <f t="shared" si="1"/>
        <v>-99889.810000000056</v>
      </c>
      <c r="Q69" s="20"/>
      <c r="R69" s="20"/>
      <c r="S69" s="21"/>
      <c r="T69" s="12">
        <v>6</v>
      </c>
      <c r="U69" s="18"/>
      <c r="V69" s="18"/>
      <c r="W69" s="18"/>
      <c r="X69" s="18"/>
      <c r="Y69" s="18"/>
      <c r="Z69" s="49">
        <v>45200</v>
      </c>
      <c r="AA69" s="18"/>
      <c r="AB69" s="18"/>
      <c r="AC69" s="18"/>
      <c r="AD69" s="49">
        <v>45302</v>
      </c>
      <c r="AE69" s="18"/>
      <c r="AF69" s="18"/>
      <c r="AG69" s="50">
        <v>8963</v>
      </c>
      <c r="AH69" s="50">
        <v>11734</v>
      </c>
      <c r="AI69" s="56" t="s">
        <v>412</v>
      </c>
      <c r="AJ69" s="158" t="s">
        <v>416</v>
      </c>
    </row>
    <row r="70" spans="2:36" s="22" customFormat="1" ht="20.100000000000001" customHeight="1" x14ac:dyDescent="0.25">
      <c r="B70" s="13" t="s">
        <v>232</v>
      </c>
      <c r="C70" s="12" t="s">
        <v>117</v>
      </c>
      <c r="D70" s="13" t="s">
        <v>21</v>
      </c>
      <c r="E70" s="13">
        <v>800006295</v>
      </c>
      <c r="F70" s="46" t="s">
        <v>414</v>
      </c>
      <c r="G70" s="19">
        <v>552681677</v>
      </c>
      <c r="H70" s="19" t="s">
        <v>415</v>
      </c>
      <c r="I70" s="19" t="s">
        <v>113</v>
      </c>
      <c r="J70" s="18" t="s">
        <v>309</v>
      </c>
      <c r="K70" s="54" t="s">
        <v>310</v>
      </c>
      <c r="L70" s="18" t="s">
        <v>309</v>
      </c>
      <c r="N70" s="65">
        <v>6592000</v>
      </c>
      <c r="O70" s="68">
        <v>6511603.2199999997</v>
      </c>
      <c r="P70" s="59">
        <f t="shared" si="1"/>
        <v>80396.780000000261</v>
      </c>
      <c r="Q70" s="20"/>
      <c r="R70" s="20"/>
      <c r="S70" s="21"/>
      <c r="T70" s="12">
        <v>7</v>
      </c>
      <c r="U70" s="18"/>
      <c r="V70" s="18"/>
      <c r="W70" s="18"/>
      <c r="X70" s="18"/>
      <c r="Y70" s="18"/>
      <c r="Z70" s="49">
        <v>45200</v>
      </c>
      <c r="AA70" s="18"/>
      <c r="AB70" s="18"/>
      <c r="AC70" s="18"/>
      <c r="AD70" s="49">
        <v>45302</v>
      </c>
      <c r="AE70" s="18"/>
      <c r="AF70" s="18"/>
      <c r="AG70" s="50">
        <v>8963</v>
      </c>
      <c r="AH70" s="50">
        <v>11734</v>
      </c>
      <c r="AI70" s="56" t="s">
        <v>417</v>
      </c>
      <c r="AJ70" s="158" t="s">
        <v>416</v>
      </c>
    </row>
    <row r="71" spans="2:36" s="22" customFormat="1" ht="20.100000000000001" customHeight="1" x14ac:dyDescent="0.25">
      <c r="B71" s="13" t="s">
        <v>121</v>
      </c>
      <c r="C71" s="12" t="s">
        <v>241</v>
      </c>
      <c r="D71" s="13" t="s">
        <v>32</v>
      </c>
      <c r="E71" s="13">
        <v>800036904</v>
      </c>
      <c r="F71" s="46" t="s">
        <v>418</v>
      </c>
      <c r="G71" s="13">
        <v>52191175</v>
      </c>
      <c r="H71" s="13" t="s">
        <v>419</v>
      </c>
      <c r="I71" s="13">
        <v>2810</v>
      </c>
      <c r="J71" s="13" t="s">
        <v>245</v>
      </c>
      <c r="K71" s="12" t="s">
        <v>246</v>
      </c>
      <c r="L71" s="12" t="s">
        <v>247</v>
      </c>
      <c r="M71" s="46" t="s">
        <v>420</v>
      </c>
      <c r="N71" s="65">
        <v>9229000</v>
      </c>
      <c r="O71" s="68">
        <v>7653560.25</v>
      </c>
      <c r="P71" s="59">
        <f t="shared" si="1"/>
        <v>1575439.75</v>
      </c>
      <c r="Q71" s="24"/>
      <c r="R71" s="24"/>
      <c r="S71" s="16">
        <v>1</v>
      </c>
      <c r="T71" s="12">
        <v>6</v>
      </c>
      <c r="U71" s="13"/>
      <c r="V71" s="13"/>
      <c r="W71" s="13"/>
      <c r="X71" s="13"/>
      <c r="Y71" s="13"/>
      <c r="Z71" s="14">
        <v>45499</v>
      </c>
      <c r="AA71" s="12"/>
      <c r="AB71" s="12"/>
      <c r="AC71" s="12"/>
      <c r="AD71" s="14">
        <v>45758</v>
      </c>
      <c r="AE71" s="12"/>
      <c r="AF71" s="12"/>
      <c r="AG71" s="13">
        <v>3780</v>
      </c>
      <c r="AH71" s="13">
        <v>4662</v>
      </c>
      <c r="AI71" s="55" t="s">
        <v>356</v>
      </c>
      <c r="AJ71" s="153"/>
    </row>
    <row r="72" spans="2:36" s="22" customFormat="1" ht="20.100000000000001" customHeight="1" x14ac:dyDescent="0.25">
      <c r="B72" s="13" t="s">
        <v>121</v>
      </c>
      <c r="C72" s="12" t="s">
        <v>241</v>
      </c>
      <c r="D72" s="13" t="s">
        <v>32</v>
      </c>
      <c r="E72" s="13">
        <v>800036904</v>
      </c>
      <c r="F72" s="46" t="s">
        <v>418</v>
      </c>
      <c r="G72" s="13">
        <v>52191177</v>
      </c>
      <c r="H72" s="13" t="s">
        <v>419</v>
      </c>
      <c r="I72" s="13">
        <v>2810</v>
      </c>
      <c r="J72" s="13" t="s">
        <v>245</v>
      </c>
      <c r="K72" s="12" t="s">
        <v>246</v>
      </c>
      <c r="L72" s="12" t="s">
        <v>247</v>
      </c>
      <c r="M72" s="46" t="s">
        <v>421</v>
      </c>
      <c r="N72" s="65">
        <v>9229000</v>
      </c>
      <c r="O72" s="68">
        <v>7653560.25</v>
      </c>
      <c r="P72" s="59">
        <f t="shared" si="1"/>
        <v>1575439.75</v>
      </c>
      <c r="Q72" s="24"/>
      <c r="R72" s="24"/>
      <c r="S72" s="16">
        <v>1</v>
      </c>
      <c r="T72" s="12">
        <v>6</v>
      </c>
      <c r="U72" s="13"/>
      <c r="V72" s="13"/>
      <c r="W72" s="13"/>
      <c r="X72" s="13"/>
      <c r="Y72" s="13"/>
      <c r="Z72" s="14">
        <v>45499</v>
      </c>
      <c r="AA72" s="12"/>
      <c r="AB72" s="12"/>
      <c r="AC72" s="12"/>
      <c r="AD72" s="14">
        <v>45758</v>
      </c>
      <c r="AE72" s="12"/>
      <c r="AF72" s="12"/>
      <c r="AG72" s="13">
        <v>3780</v>
      </c>
      <c r="AH72" s="13">
        <v>4662</v>
      </c>
      <c r="AI72" s="55" t="s">
        <v>356</v>
      </c>
      <c r="AJ72" s="153"/>
    </row>
    <row r="73" spans="2:36" s="22" customFormat="1" ht="20.100000000000001" customHeight="1" x14ac:dyDescent="0.25">
      <c r="B73" s="13" t="s">
        <v>121</v>
      </c>
      <c r="C73" s="12" t="s">
        <v>241</v>
      </c>
      <c r="D73" s="13" t="s">
        <v>32</v>
      </c>
      <c r="E73" s="13">
        <v>800036904</v>
      </c>
      <c r="F73" s="46" t="s">
        <v>418</v>
      </c>
      <c r="G73" s="13" t="s">
        <v>422</v>
      </c>
      <c r="H73" s="13" t="s">
        <v>419</v>
      </c>
      <c r="I73" s="13">
        <v>2810</v>
      </c>
      <c r="J73" s="13" t="s">
        <v>245</v>
      </c>
      <c r="K73" s="12" t="s">
        <v>246</v>
      </c>
      <c r="L73" s="12" t="s">
        <v>247</v>
      </c>
      <c r="M73" s="137" t="s">
        <v>423</v>
      </c>
      <c r="N73" s="65">
        <v>126230.47</v>
      </c>
      <c r="O73" s="68">
        <v>7653560.25</v>
      </c>
      <c r="P73" s="59">
        <f t="shared" si="1"/>
        <v>-7527329.7800000003</v>
      </c>
      <c r="Q73" s="24"/>
      <c r="R73" s="24"/>
      <c r="S73" s="16">
        <v>1</v>
      </c>
      <c r="T73" s="12">
        <v>6</v>
      </c>
      <c r="U73" s="13"/>
      <c r="V73" s="13"/>
      <c r="W73" s="13"/>
      <c r="X73" s="13"/>
      <c r="Y73" s="13"/>
      <c r="Z73" s="14">
        <v>45499</v>
      </c>
      <c r="AA73" s="12"/>
      <c r="AB73" s="12"/>
      <c r="AC73" s="12"/>
      <c r="AD73" s="14">
        <v>45758</v>
      </c>
      <c r="AE73" s="12"/>
      <c r="AF73" s="12"/>
      <c r="AG73" s="13">
        <v>3780</v>
      </c>
      <c r="AH73" s="13">
        <v>4662</v>
      </c>
      <c r="AI73" s="55" t="s">
        <v>356</v>
      </c>
      <c r="AJ73" s="153"/>
    </row>
    <row r="74" spans="2:36" s="22" customFormat="1" ht="20.100000000000001" customHeight="1" x14ac:dyDescent="0.25">
      <c r="B74" s="13" t="s">
        <v>121</v>
      </c>
      <c r="C74" s="12" t="s">
        <v>241</v>
      </c>
      <c r="D74" s="13" t="s">
        <v>32</v>
      </c>
      <c r="E74" s="13">
        <v>800036904</v>
      </c>
      <c r="F74" s="46" t="s">
        <v>418</v>
      </c>
      <c r="G74" s="13" t="s">
        <v>424</v>
      </c>
      <c r="H74" s="13" t="s">
        <v>419</v>
      </c>
      <c r="I74" s="13">
        <v>2810</v>
      </c>
      <c r="J74" s="13" t="s">
        <v>245</v>
      </c>
      <c r="K74" s="12" t="s">
        <v>246</v>
      </c>
      <c r="L74" s="12" t="s">
        <v>247</v>
      </c>
      <c r="M74" s="137" t="s">
        <v>425</v>
      </c>
      <c r="N74" s="65">
        <v>126230.47</v>
      </c>
      <c r="O74" s="97">
        <v>7653560.25</v>
      </c>
      <c r="P74" s="59">
        <f t="shared" ref="P74:P105" si="2">N74-O74</f>
        <v>-7527329.7800000003</v>
      </c>
      <c r="Q74" s="24"/>
      <c r="R74" s="24"/>
      <c r="S74" s="16">
        <v>1</v>
      </c>
      <c r="T74" s="12">
        <v>6</v>
      </c>
      <c r="U74" s="13"/>
      <c r="V74" s="13"/>
      <c r="W74" s="13"/>
      <c r="X74" s="13"/>
      <c r="Y74" s="13"/>
      <c r="Z74" s="14">
        <v>45499</v>
      </c>
      <c r="AA74" s="12"/>
      <c r="AB74" s="12"/>
      <c r="AC74" s="12"/>
      <c r="AD74" s="14">
        <v>45758</v>
      </c>
      <c r="AE74" s="12"/>
      <c r="AF74" s="12"/>
      <c r="AG74" s="13">
        <v>3780</v>
      </c>
      <c r="AH74" s="13">
        <v>4662</v>
      </c>
      <c r="AI74" s="55" t="s">
        <v>356</v>
      </c>
      <c r="AJ74" s="153"/>
    </row>
    <row r="75" spans="2:36" s="22" customFormat="1" ht="20.100000000000001" customHeight="1" x14ac:dyDescent="0.25">
      <c r="B75" s="13" t="s">
        <v>121</v>
      </c>
      <c r="C75" s="12" t="s">
        <v>241</v>
      </c>
      <c r="D75" s="13" t="s">
        <v>32</v>
      </c>
      <c r="E75" s="13">
        <v>800036904</v>
      </c>
      <c r="F75" s="46" t="s">
        <v>418</v>
      </c>
      <c r="G75" s="13">
        <v>52127355</v>
      </c>
      <c r="H75" s="13" t="s">
        <v>419</v>
      </c>
      <c r="I75" s="13">
        <v>2810</v>
      </c>
      <c r="J75" s="13" t="s">
        <v>245</v>
      </c>
      <c r="K75" s="12" t="s">
        <v>246</v>
      </c>
      <c r="L75" s="12" t="s">
        <v>247</v>
      </c>
      <c r="M75" s="46" t="s">
        <v>426</v>
      </c>
      <c r="N75" s="65">
        <v>576866.48</v>
      </c>
      <c r="O75" s="68">
        <v>7653560.25</v>
      </c>
      <c r="P75" s="59">
        <f t="shared" si="2"/>
        <v>-7076693.7699999996</v>
      </c>
      <c r="Q75" s="24"/>
      <c r="R75" s="24"/>
      <c r="S75" s="16">
        <v>1</v>
      </c>
      <c r="T75" s="12">
        <v>6</v>
      </c>
      <c r="U75" s="13"/>
      <c r="V75" s="13"/>
      <c r="W75" s="13"/>
      <c r="X75" s="13"/>
      <c r="Y75" s="13"/>
      <c r="Z75" s="14">
        <v>45499</v>
      </c>
      <c r="AA75" s="12"/>
      <c r="AB75" s="12"/>
      <c r="AC75" s="12"/>
      <c r="AD75" s="14">
        <v>45758</v>
      </c>
      <c r="AE75" s="12"/>
      <c r="AF75" s="12"/>
      <c r="AG75" s="13">
        <v>3780</v>
      </c>
      <c r="AH75" s="13">
        <v>4662</v>
      </c>
      <c r="AI75" s="55" t="s">
        <v>356</v>
      </c>
      <c r="AJ75" s="153"/>
    </row>
    <row r="76" spans="2:36" s="22" customFormat="1" ht="20.100000000000001" customHeight="1" x14ac:dyDescent="0.25">
      <c r="B76" s="13" t="s">
        <v>121</v>
      </c>
      <c r="C76" s="12" t="s">
        <v>241</v>
      </c>
      <c r="D76" s="13" t="s">
        <v>32</v>
      </c>
      <c r="E76" s="13">
        <v>800036904</v>
      </c>
      <c r="F76" s="46" t="s">
        <v>418</v>
      </c>
      <c r="G76" s="13">
        <v>52127093</v>
      </c>
      <c r="H76" s="13" t="s">
        <v>419</v>
      </c>
      <c r="I76" s="13">
        <v>2810</v>
      </c>
      <c r="J76" s="13" t="s">
        <v>245</v>
      </c>
      <c r="K76" s="12" t="s">
        <v>246</v>
      </c>
      <c r="L76" s="12" t="s">
        <v>247</v>
      </c>
      <c r="M76" s="46" t="s">
        <v>427</v>
      </c>
      <c r="N76" s="65">
        <v>123831.71</v>
      </c>
      <c r="O76" s="68">
        <v>7653560.25</v>
      </c>
      <c r="P76" s="59">
        <f t="shared" si="2"/>
        <v>-7529728.54</v>
      </c>
      <c r="Q76" s="24"/>
      <c r="R76" s="24"/>
      <c r="S76" s="16">
        <v>1</v>
      </c>
      <c r="T76" s="12">
        <v>6</v>
      </c>
      <c r="U76" s="13"/>
      <c r="V76" s="13"/>
      <c r="W76" s="13"/>
      <c r="X76" s="13"/>
      <c r="Y76" s="13"/>
      <c r="Z76" s="14">
        <v>45499</v>
      </c>
      <c r="AA76" s="12"/>
      <c r="AB76" s="12"/>
      <c r="AC76" s="12"/>
      <c r="AD76" s="14">
        <v>45758</v>
      </c>
      <c r="AE76" s="12"/>
      <c r="AF76" s="12"/>
      <c r="AG76" s="13">
        <v>3780</v>
      </c>
      <c r="AH76" s="13">
        <v>4662</v>
      </c>
      <c r="AI76" s="55" t="s">
        <v>356</v>
      </c>
      <c r="AJ76" s="153"/>
    </row>
    <row r="77" spans="2:36" s="22" customFormat="1" ht="20.100000000000001" customHeight="1" x14ac:dyDescent="0.25">
      <c r="B77" s="13" t="s">
        <v>121</v>
      </c>
      <c r="C77" s="12" t="s">
        <v>241</v>
      </c>
      <c r="D77" s="13" t="s">
        <v>32</v>
      </c>
      <c r="E77" s="13">
        <v>800036904</v>
      </c>
      <c r="F77" s="46" t="s">
        <v>418</v>
      </c>
      <c r="G77" s="13">
        <v>52235247</v>
      </c>
      <c r="H77" s="13" t="s">
        <v>419</v>
      </c>
      <c r="I77" s="13">
        <v>2810</v>
      </c>
      <c r="J77" s="13" t="s">
        <v>245</v>
      </c>
      <c r="K77" s="12" t="s">
        <v>246</v>
      </c>
      <c r="L77" s="12" t="s">
        <v>247</v>
      </c>
      <c r="M77" s="46" t="s">
        <v>428</v>
      </c>
      <c r="N77" s="65">
        <v>1004186.22</v>
      </c>
      <c r="O77" s="68">
        <v>7653560.25</v>
      </c>
      <c r="P77" s="59">
        <f t="shared" si="2"/>
        <v>-6649374.0300000003</v>
      </c>
      <c r="Q77" s="24"/>
      <c r="R77" s="24"/>
      <c r="S77" s="16">
        <v>1</v>
      </c>
      <c r="T77" s="12">
        <v>6</v>
      </c>
      <c r="U77" s="13"/>
      <c r="V77" s="13"/>
      <c r="W77" s="13"/>
      <c r="X77" s="13"/>
      <c r="Y77" s="13"/>
      <c r="Z77" s="14">
        <v>45499</v>
      </c>
      <c r="AA77" s="12"/>
      <c r="AB77" s="12"/>
      <c r="AC77" s="12"/>
      <c r="AD77" s="14">
        <v>45758</v>
      </c>
      <c r="AE77" s="12"/>
      <c r="AF77" s="12"/>
      <c r="AG77" s="13">
        <v>3780</v>
      </c>
      <c r="AH77" s="13">
        <v>4662</v>
      </c>
      <c r="AI77" s="55" t="s">
        <v>356</v>
      </c>
      <c r="AJ77" s="153"/>
    </row>
    <row r="78" spans="2:36" s="22" customFormat="1" ht="20.100000000000001" customHeight="1" x14ac:dyDescent="0.25">
      <c r="B78" s="13" t="s">
        <v>121</v>
      </c>
      <c r="C78" s="12" t="s">
        <v>241</v>
      </c>
      <c r="D78" s="13" t="s">
        <v>32</v>
      </c>
      <c r="E78" s="13">
        <v>800036904</v>
      </c>
      <c r="F78" s="46" t="s">
        <v>418</v>
      </c>
      <c r="G78" s="13">
        <v>52235249</v>
      </c>
      <c r="H78" s="13" t="s">
        <v>419</v>
      </c>
      <c r="I78" s="13">
        <v>2810</v>
      </c>
      <c r="J78" s="13" t="s">
        <v>245</v>
      </c>
      <c r="K78" s="12" t="s">
        <v>246</v>
      </c>
      <c r="L78" s="12" t="s">
        <v>247</v>
      </c>
      <c r="M78" s="46" t="s">
        <v>429</v>
      </c>
      <c r="N78" s="65">
        <v>1004186.22</v>
      </c>
      <c r="O78" s="68">
        <v>7653560.25</v>
      </c>
      <c r="P78" s="59">
        <f t="shared" si="2"/>
        <v>-6649374.0300000003</v>
      </c>
      <c r="Q78" s="24"/>
      <c r="R78" s="24"/>
      <c r="S78" s="16">
        <v>1</v>
      </c>
      <c r="T78" s="12">
        <v>6</v>
      </c>
      <c r="U78" s="13"/>
      <c r="V78" s="13"/>
      <c r="W78" s="13"/>
      <c r="X78" s="13"/>
      <c r="Y78" s="13"/>
      <c r="Z78" s="14">
        <v>45499</v>
      </c>
      <c r="AA78" s="12"/>
      <c r="AB78" s="12"/>
      <c r="AC78" s="12"/>
      <c r="AD78" s="14">
        <v>45758</v>
      </c>
      <c r="AE78" s="12"/>
      <c r="AF78" s="12"/>
      <c r="AG78" s="13">
        <v>3780</v>
      </c>
      <c r="AH78" s="13">
        <v>4662</v>
      </c>
      <c r="AI78" s="55" t="s">
        <v>356</v>
      </c>
      <c r="AJ78" s="153"/>
    </row>
    <row r="79" spans="2:36" s="22" customFormat="1" ht="20.100000000000001" customHeight="1" x14ac:dyDescent="0.25">
      <c r="B79" s="13" t="s">
        <v>121</v>
      </c>
      <c r="C79" s="12" t="s">
        <v>241</v>
      </c>
      <c r="D79" s="13" t="s">
        <v>32</v>
      </c>
      <c r="E79" s="13">
        <v>800036904</v>
      </c>
      <c r="F79" s="46" t="s">
        <v>418</v>
      </c>
      <c r="G79" s="13">
        <v>52126483</v>
      </c>
      <c r="H79" s="13" t="s">
        <v>419</v>
      </c>
      <c r="I79" s="13">
        <v>2810</v>
      </c>
      <c r="J79" s="13" t="s">
        <v>245</v>
      </c>
      <c r="K79" s="12" t="s">
        <v>246</v>
      </c>
      <c r="L79" s="12" t="s">
        <v>247</v>
      </c>
      <c r="M79" s="46" t="s">
        <v>430</v>
      </c>
      <c r="N79" s="65">
        <v>9229000</v>
      </c>
      <c r="O79" s="68">
        <v>7653560.25</v>
      </c>
      <c r="P79" s="59">
        <f t="shared" si="2"/>
        <v>1575439.75</v>
      </c>
      <c r="Q79" s="24"/>
      <c r="R79" s="24"/>
      <c r="S79" s="16">
        <v>1</v>
      </c>
      <c r="T79" s="12">
        <v>6</v>
      </c>
      <c r="U79" s="13"/>
      <c r="V79" s="13"/>
      <c r="W79" s="13"/>
      <c r="X79" s="13"/>
      <c r="Y79" s="13"/>
      <c r="Z79" s="14">
        <v>45499</v>
      </c>
      <c r="AA79" s="12"/>
      <c r="AB79" s="12"/>
      <c r="AC79" s="12"/>
      <c r="AD79" s="14">
        <v>45758</v>
      </c>
      <c r="AE79" s="12"/>
      <c r="AF79" s="12"/>
      <c r="AG79" s="13">
        <v>3780</v>
      </c>
      <c r="AH79" s="13">
        <v>4662</v>
      </c>
      <c r="AI79" s="55" t="s">
        <v>356</v>
      </c>
      <c r="AJ79" s="153"/>
    </row>
    <row r="80" spans="2:36" s="22" customFormat="1" ht="20.100000000000001" customHeight="1" x14ac:dyDescent="0.25">
      <c r="B80" s="13" t="s">
        <v>121</v>
      </c>
      <c r="C80" s="12" t="s">
        <v>241</v>
      </c>
      <c r="D80" s="13" t="s">
        <v>32</v>
      </c>
      <c r="E80" s="13">
        <v>800036904</v>
      </c>
      <c r="F80" s="46" t="s">
        <v>418</v>
      </c>
      <c r="G80" s="13">
        <v>52233116</v>
      </c>
      <c r="H80" s="13" t="s">
        <v>419</v>
      </c>
      <c r="I80" s="13">
        <v>2810</v>
      </c>
      <c r="J80" s="13" t="s">
        <v>245</v>
      </c>
      <c r="K80" s="12" t="s">
        <v>246</v>
      </c>
      <c r="L80" s="12" t="s">
        <v>247</v>
      </c>
      <c r="M80" s="46" t="s">
        <v>431</v>
      </c>
      <c r="N80" s="65">
        <v>9229000</v>
      </c>
      <c r="O80" s="68">
        <v>7653560.25</v>
      </c>
      <c r="P80" s="59">
        <f t="shared" si="2"/>
        <v>1575439.75</v>
      </c>
      <c r="Q80" s="24"/>
      <c r="R80" s="24"/>
      <c r="S80" s="16">
        <v>1</v>
      </c>
      <c r="T80" s="12">
        <v>6</v>
      </c>
      <c r="U80" s="13"/>
      <c r="V80" s="13"/>
      <c r="W80" s="13"/>
      <c r="X80" s="13"/>
      <c r="Y80" s="13"/>
      <c r="Z80" s="14">
        <v>45499</v>
      </c>
      <c r="AA80" s="12"/>
      <c r="AB80" s="12"/>
      <c r="AC80" s="12"/>
      <c r="AD80" s="14">
        <v>45758</v>
      </c>
      <c r="AE80" s="12"/>
      <c r="AF80" s="12"/>
      <c r="AG80" s="13">
        <v>3780</v>
      </c>
      <c r="AH80" s="13">
        <v>4662</v>
      </c>
      <c r="AI80" s="55" t="s">
        <v>356</v>
      </c>
      <c r="AJ80" s="153"/>
    </row>
    <row r="81" spans="1:36" s="22" customFormat="1" ht="20.100000000000001" customHeight="1" x14ac:dyDescent="0.25">
      <c r="B81" s="13" t="s">
        <v>121</v>
      </c>
      <c r="C81" s="12" t="s">
        <v>241</v>
      </c>
      <c r="D81" s="13" t="s">
        <v>32</v>
      </c>
      <c r="E81" s="13">
        <v>800036904</v>
      </c>
      <c r="F81" s="46" t="s">
        <v>418</v>
      </c>
      <c r="G81" s="13">
        <v>52126600</v>
      </c>
      <c r="H81" s="13" t="s">
        <v>419</v>
      </c>
      <c r="I81" s="13">
        <v>2810</v>
      </c>
      <c r="J81" s="13" t="s">
        <v>245</v>
      </c>
      <c r="K81" s="12" t="s">
        <v>246</v>
      </c>
      <c r="L81" s="12" t="s">
        <v>247</v>
      </c>
      <c r="M81" s="46" t="s">
        <v>432</v>
      </c>
      <c r="N81" s="65">
        <v>100223.27</v>
      </c>
      <c r="O81" s="68">
        <v>7653560.25</v>
      </c>
      <c r="P81" s="59">
        <f t="shared" si="2"/>
        <v>-7553336.9800000004</v>
      </c>
      <c r="Q81" s="24"/>
      <c r="R81" s="24"/>
      <c r="S81" s="16">
        <v>1</v>
      </c>
      <c r="T81" s="12">
        <v>6</v>
      </c>
      <c r="U81" s="13"/>
      <c r="V81" s="13"/>
      <c r="W81" s="13"/>
      <c r="X81" s="13"/>
      <c r="Y81" s="13"/>
      <c r="Z81" s="14">
        <v>45499</v>
      </c>
      <c r="AA81" s="12"/>
      <c r="AB81" s="12"/>
      <c r="AC81" s="12"/>
      <c r="AD81" s="14">
        <v>45758</v>
      </c>
      <c r="AE81" s="12"/>
      <c r="AF81" s="12"/>
      <c r="AG81" s="13">
        <v>3780</v>
      </c>
      <c r="AH81" s="13">
        <v>4662</v>
      </c>
      <c r="AI81" s="55" t="s">
        <v>356</v>
      </c>
      <c r="AJ81" s="153"/>
    </row>
    <row r="82" spans="1:36" s="22" customFormat="1" ht="20.100000000000001" customHeight="1" x14ac:dyDescent="0.25">
      <c r="B82" s="13" t="s">
        <v>121</v>
      </c>
      <c r="C82" s="12" t="s">
        <v>241</v>
      </c>
      <c r="D82" s="13" t="s">
        <v>32</v>
      </c>
      <c r="E82" s="13">
        <v>800036904</v>
      </c>
      <c r="F82" s="46" t="s">
        <v>418</v>
      </c>
      <c r="G82" s="13">
        <v>52126601</v>
      </c>
      <c r="H82" s="13" t="s">
        <v>419</v>
      </c>
      <c r="I82" s="13">
        <v>2810</v>
      </c>
      <c r="J82" s="13" t="s">
        <v>245</v>
      </c>
      <c r="K82" s="12" t="s">
        <v>246</v>
      </c>
      <c r="L82" s="12" t="s">
        <v>247</v>
      </c>
      <c r="M82" s="46" t="s">
        <v>433</v>
      </c>
      <c r="N82" s="65">
        <v>100223.27</v>
      </c>
      <c r="O82" s="68">
        <v>7653560.25</v>
      </c>
      <c r="P82" s="59">
        <f t="shared" si="2"/>
        <v>-7553336.9800000004</v>
      </c>
      <c r="Q82" s="24"/>
      <c r="R82" s="24"/>
      <c r="S82" s="16">
        <v>1</v>
      </c>
      <c r="T82" s="12">
        <v>6</v>
      </c>
      <c r="U82" s="13"/>
      <c r="V82" s="13"/>
      <c r="W82" s="13"/>
      <c r="X82" s="13"/>
      <c r="Y82" s="13"/>
      <c r="Z82" s="14">
        <v>45499</v>
      </c>
      <c r="AA82" s="12"/>
      <c r="AB82" s="12"/>
      <c r="AC82" s="12"/>
      <c r="AD82" s="14">
        <v>45758</v>
      </c>
      <c r="AE82" s="12"/>
      <c r="AF82" s="12"/>
      <c r="AG82" s="13">
        <v>3780</v>
      </c>
      <c r="AH82" s="13">
        <v>4662</v>
      </c>
      <c r="AI82" s="55" t="s">
        <v>356</v>
      </c>
      <c r="AJ82" s="153"/>
    </row>
    <row r="83" spans="1:36" s="22" customFormat="1" ht="20.100000000000001" customHeight="1" x14ac:dyDescent="0.25">
      <c r="B83" s="13" t="s">
        <v>121</v>
      </c>
      <c r="C83" s="12" t="s">
        <v>241</v>
      </c>
      <c r="D83" s="13" t="s">
        <v>32</v>
      </c>
      <c r="E83" s="13">
        <v>800036904</v>
      </c>
      <c r="F83" s="46" t="s">
        <v>418</v>
      </c>
      <c r="G83" s="13">
        <v>52235247</v>
      </c>
      <c r="H83" s="13" t="s">
        <v>419</v>
      </c>
      <c r="I83" s="13">
        <v>2810</v>
      </c>
      <c r="J83" s="13" t="s">
        <v>245</v>
      </c>
      <c r="K83" s="12" t="s">
        <v>246</v>
      </c>
      <c r="L83" s="12" t="s">
        <v>247</v>
      </c>
      <c r="M83" s="46" t="s">
        <v>434</v>
      </c>
      <c r="N83" s="65">
        <v>1004186.26</v>
      </c>
      <c r="O83" s="68">
        <v>7653560.25</v>
      </c>
      <c r="P83" s="59">
        <f t="shared" si="2"/>
        <v>-6649373.9900000002</v>
      </c>
      <c r="Q83" s="24"/>
      <c r="R83" s="24"/>
      <c r="S83" s="16">
        <v>1</v>
      </c>
      <c r="T83" s="12">
        <v>6</v>
      </c>
      <c r="U83" s="13"/>
      <c r="V83" s="13"/>
      <c r="W83" s="13"/>
      <c r="X83" s="13"/>
      <c r="Y83" s="13"/>
      <c r="Z83" s="14">
        <v>45499</v>
      </c>
      <c r="AA83" s="12"/>
      <c r="AB83" s="12"/>
      <c r="AC83" s="12"/>
      <c r="AD83" s="14">
        <v>45758</v>
      </c>
      <c r="AE83" s="12"/>
      <c r="AF83" s="12"/>
      <c r="AG83" s="13">
        <v>3780</v>
      </c>
      <c r="AH83" s="13">
        <v>4662</v>
      </c>
      <c r="AI83" s="55" t="s">
        <v>356</v>
      </c>
      <c r="AJ83" s="153"/>
    </row>
    <row r="84" spans="1:36" s="22" customFormat="1" ht="20.100000000000001" customHeight="1" x14ac:dyDescent="0.25">
      <c r="B84" s="13" t="s">
        <v>121</v>
      </c>
      <c r="C84" s="12" t="s">
        <v>241</v>
      </c>
      <c r="D84" s="13" t="s">
        <v>32</v>
      </c>
      <c r="E84" s="13">
        <v>800036904</v>
      </c>
      <c r="F84" s="46" t="s">
        <v>418</v>
      </c>
      <c r="G84" s="13">
        <v>52235249</v>
      </c>
      <c r="H84" s="13" t="s">
        <v>419</v>
      </c>
      <c r="I84" s="13">
        <v>2810</v>
      </c>
      <c r="J84" s="13" t="s">
        <v>245</v>
      </c>
      <c r="K84" s="12" t="s">
        <v>246</v>
      </c>
      <c r="L84" s="12" t="s">
        <v>247</v>
      </c>
      <c r="M84" s="46" t="s">
        <v>435</v>
      </c>
      <c r="N84" s="65">
        <v>1004186.26</v>
      </c>
      <c r="O84" s="68">
        <v>7653560.25</v>
      </c>
      <c r="P84" s="59">
        <f t="shared" si="2"/>
        <v>-6649373.9900000002</v>
      </c>
      <c r="Q84" s="24"/>
      <c r="R84" s="24"/>
      <c r="S84" s="16">
        <v>1</v>
      </c>
      <c r="T84" s="12">
        <v>6</v>
      </c>
      <c r="U84" s="13"/>
      <c r="V84" s="13"/>
      <c r="W84" s="13"/>
      <c r="X84" s="13"/>
      <c r="Y84" s="13"/>
      <c r="Z84" s="14">
        <v>45499</v>
      </c>
      <c r="AA84" s="12"/>
      <c r="AB84" s="12"/>
      <c r="AC84" s="12"/>
      <c r="AD84" s="14">
        <v>45758</v>
      </c>
      <c r="AE84" s="12"/>
      <c r="AF84" s="12"/>
      <c r="AG84" s="13">
        <v>3780</v>
      </c>
      <c r="AH84" s="13">
        <v>4662</v>
      </c>
      <c r="AI84" s="55" t="s">
        <v>356</v>
      </c>
      <c r="AJ84" s="153"/>
    </row>
    <row r="85" spans="1:36" s="22" customFormat="1" ht="20.100000000000001" customHeight="1" x14ac:dyDescent="0.25">
      <c r="B85" s="13" t="s">
        <v>121</v>
      </c>
      <c r="C85" s="12" t="s">
        <v>241</v>
      </c>
      <c r="D85" s="13" t="s">
        <v>32</v>
      </c>
      <c r="E85" s="13">
        <v>800036904</v>
      </c>
      <c r="F85" s="46" t="s">
        <v>418</v>
      </c>
      <c r="G85" s="13">
        <v>52126918</v>
      </c>
      <c r="H85" s="13" t="s">
        <v>419</v>
      </c>
      <c r="I85" s="13">
        <v>2810</v>
      </c>
      <c r="J85" s="13" t="s">
        <v>245</v>
      </c>
      <c r="K85" s="12" t="s">
        <v>246</v>
      </c>
      <c r="L85" s="12" t="s">
        <v>247</v>
      </c>
      <c r="M85" s="46" t="s">
        <v>436</v>
      </c>
      <c r="N85" s="65">
        <v>123831.71</v>
      </c>
      <c r="O85" s="68">
        <v>7653560.25</v>
      </c>
      <c r="P85" s="59">
        <f t="shared" si="2"/>
        <v>-7529728.54</v>
      </c>
      <c r="Q85" s="24"/>
      <c r="R85" s="24"/>
      <c r="S85" s="16">
        <v>1</v>
      </c>
      <c r="T85" s="12">
        <v>6</v>
      </c>
      <c r="U85" s="13"/>
      <c r="V85" s="13"/>
      <c r="W85" s="13"/>
      <c r="X85" s="13"/>
      <c r="Y85" s="13"/>
      <c r="Z85" s="14">
        <v>45499</v>
      </c>
      <c r="AA85" s="12"/>
      <c r="AB85" s="12"/>
      <c r="AC85" s="12"/>
      <c r="AD85" s="14">
        <v>45758</v>
      </c>
      <c r="AE85" s="12"/>
      <c r="AF85" s="12"/>
      <c r="AG85" s="13">
        <v>3780</v>
      </c>
      <c r="AH85" s="13">
        <v>4662</v>
      </c>
      <c r="AI85" s="55" t="s">
        <v>356</v>
      </c>
      <c r="AJ85" s="153"/>
    </row>
    <row r="86" spans="1:36" s="22" customFormat="1" ht="20.100000000000001" customHeight="1" x14ac:dyDescent="0.25">
      <c r="B86" s="13" t="s">
        <v>121</v>
      </c>
      <c r="C86" s="12" t="s">
        <v>241</v>
      </c>
      <c r="D86" s="13" t="s">
        <v>32</v>
      </c>
      <c r="E86" s="13">
        <v>800036904</v>
      </c>
      <c r="F86" s="46" t="s">
        <v>418</v>
      </c>
      <c r="G86" s="13">
        <v>52127366</v>
      </c>
      <c r="H86" s="13" t="s">
        <v>419</v>
      </c>
      <c r="I86" s="13">
        <v>2810</v>
      </c>
      <c r="J86" s="13" t="s">
        <v>245</v>
      </c>
      <c r="K86" s="12" t="s">
        <v>246</v>
      </c>
      <c r="L86" s="12" t="s">
        <v>247</v>
      </c>
      <c r="M86" s="46" t="s">
        <v>437</v>
      </c>
      <c r="N86" s="65">
        <v>9229000</v>
      </c>
      <c r="O86" s="68">
        <v>7653560.25</v>
      </c>
      <c r="P86" s="59">
        <f t="shared" si="2"/>
        <v>1575439.75</v>
      </c>
      <c r="Q86" s="24"/>
      <c r="R86" s="24"/>
      <c r="S86" s="16">
        <v>1</v>
      </c>
      <c r="T86" s="12">
        <v>6</v>
      </c>
      <c r="U86" s="13"/>
      <c r="V86" s="13"/>
      <c r="W86" s="13"/>
      <c r="X86" s="13"/>
      <c r="Y86" s="13"/>
      <c r="Z86" s="14">
        <v>45499</v>
      </c>
      <c r="AA86" s="12"/>
      <c r="AB86" s="12"/>
      <c r="AC86" s="12"/>
      <c r="AD86" s="14">
        <v>45758</v>
      </c>
      <c r="AE86" s="12"/>
      <c r="AF86" s="12"/>
      <c r="AG86" s="13">
        <v>3780</v>
      </c>
      <c r="AH86" s="13">
        <v>4662</v>
      </c>
      <c r="AI86" s="55" t="s">
        <v>356</v>
      </c>
      <c r="AJ86" s="153"/>
    </row>
    <row r="87" spans="1:36" s="22" customFormat="1" ht="20.100000000000001" customHeight="1" x14ac:dyDescent="0.25">
      <c r="B87" s="13" t="s">
        <v>232</v>
      </c>
      <c r="C87" s="12" t="s">
        <v>117</v>
      </c>
      <c r="D87" s="13" t="s">
        <v>21</v>
      </c>
      <c r="E87" s="13">
        <v>800046782</v>
      </c>
      <c r="F87" s="46" t="s">
        <v>438</v>
      </c>
      <c r="G87" s="19">
        <v>552840960</v>
      </c>
      <c r="H87" s="19" t="s">
        <v>439</v>
      </c>
      <c r="I87" s="19" t="s">
        <v>440</v>
      </c>
      <c r="J87" s="18" t="s">
        <v>369</v>
      </c>
      <c r="K87" s="54" t="s">
        <v>441</v>
      </c>
      <c r="L87" s="18" t="s">
        <v>369</v>
      </c>
      <c r="N87" s="65">
        <v>0</v>
      </c>
      <c r="O87" s="61">
        <v>132000</v>
      </c>
      <c r="P87" s="59">
        <f t="shared" si="2"/>
        <v>-132000</v>
      </c>
      <c r="Q87" s="20"/>
      <c r="R87" s="20"/>
      <c r="S87" s="21"/>
      <c r="T87" s="12">
        <v>12</v>
      </c>
      <c r="U87" s="18"/>
      <c r="V87" s="18"/>
      <c r="W87" s="18"/>
      <c r="X87" s="18"/>
      <c r="Y87" s="18"/>
      <c r="Z87" s="49">
        <v>44929</v>
      </c>
      <c r="AA87" s="18"/>
      <c r="AB87" s="18"/>
      <c r="AC87" s="18"/>
      <c r="AD87" s="49">
        <v>45526</v>
      </c>
      <c r="AE87" s="18"/>
      <c r="AF87" s="18"/>
      <c r="AG87" s="50"/>
      <c r="AH87" s="50"/>
      <c r="AI87" s="56" t="s">
        <v>412</v>
      </c>
      <c r="AJ87" s="158" t="s">
        <v>442</v>
      </c>
    </row>
    <row r="88" spans="1:36" s="22" customFormat="1" ht="20.100000000000001" customHeight="1" x14ac:dyDescent="0.3">
      <c r="A88" s="46"/>
      <c r="B88" s="13" t="s">
        <v>185</v>
      </c>
      <c r="C88" s="12" t="s">
        <v>241</v>
      </c>
      <c r="D88" s="13" t="s">
        <v>44</v>
      </c>
      <c r="E88" s="13">
        <v>800033665</v>
      </c>
      <c r="F88" s="46" t="s">
        <v>443</v>
      </c>
      <c r="G88" s="13">
        <v>521663120</v>
      </c>
      <c r="H88" s="13" t="s">
        <v>444</v>
      </c>
      <c r="I88" s="13" t="s">
        <v>445</v>
      </c>
      <c r="J88" s="13" t="s">
        <v>446</v>
      </c>
      <c r="K88" s="12" t="s">
        <v>64</v>
      </c>
      <c r="L88" s="12" t="s">
        <v>447</v>
      </c>
      <c r="M88" s="46" t="s">
        <v>448</v>
      </c>
      <c r="N88" s="65" t="s">
        <v>1798</v>
      </c>
      <c r="O88" s="68">
        <v>240821.37</v>
      </c>
      <c r="P88" s="59" t="e">
        <f t="shared" si="2"/>
        <v>#VALUE!</v>
      </c>
      <c r="Q88" s="99"/>
      <c r="R88" s="24"/>
      <c r="S88" s="16">
        <v>1</v>
      </c>
      <c r="T88" s="12">
        <v>5</v>
      </c>
      <c r="U88" s="13"/>
      <c r="V88" s="23"/>
      <c r="W88" s="23"/>
      <c r="X88" s="23"/>
      <c r="Y88" s="13"/>
      <c r="Z88" s="14">
        <v>45450</v>
      </c>
      <c r="AA88" s="14"/>
      <c r="AB88" s="14"/>
      <c r="AC88" s="14"/>
      <c r="AD88" s="14">
        <v>45627</v>
      </c>
      <c r="AE88" s="14"/>
      <c r="AF88" s="14"/>
      <c r="AG88" s="13">
        <v>4725</v>
      </c>
      <c r="AH88" s="13">
        <v>9450</v>
      </c>
      <c r="AI88" s="100">
        <v>45754</v>
      </c>
      <c r="AJ88" s="153" t="s">
        <v>449</v>
      </c>
    </row>
    <row r="89" spans="1:36" s="22" customFormat="1" ht="20.100000000000001" customHeight="1" x14ac:dyDescent="0.25">
      <c r="B89" s="13" t="s">
        <v>121</v>
      </c>
      <c r="C89" s="12" t="s">
        <v>241</v>
      </c>
      <c r="D89" s="13" t="s">
        <v>25</v>
      </c>
      <c r="E89" s="13">
        <v>800006557</v>
      </c>
      <c r="F89" s="46" t="s">
        <v>450</v>
      </c>
      <c r="G89" s="13">
        <v>52237424</v>
      </c>
      <c r="H89" s="13" t="s">
        <v>451</v>
      </c>
      <c r="I89" s="13">
        <v>3410</v>
      </c>
      <c r="J89" s="13" t="s">
        <v>452</v>
      </c>
      <c r="K89" s="12" t="s">
        <v>273</v>
      </c>
      <c r="L89" s="12"/>
      <c r="M89" s="46" t="s">
        <v>453</v>
      </c>
      <c r="N89" s="65">
        <v>4356.55</v>
      </c>
      <c r="O89" s="68">
        <v>365500.93</v>
      </c>
      <c r="P89" s="59">
        <f t="shared" si="2"/>
        <v>-361144.38</v>
      </c>
      <c r="Q89" s="24"/>
      <c r="R89" s="24"/>
      <c r="S89" s="16">
        <v>1</v>
      </c>
      <c r="T89" s="12">
        <v>5</v>
      </c>
      <c r="U89" s="13"/>
      <c r="V89" s="13"/>
      <c r="W89" s="13"/>
      <c r="X89" s="13"/>
      <c r="Y89" s="13"/>
      <c r="Z89" s="14">
        <v>45616</v>
      </c>
      <c r="AA89" s="12"/>
      <c r="AB89" s="12"/>
      <c r="AC89" s="12"/>
      <c r="AD89" s="14">
        <v>45681</v>
      </c>
      <c r="AE89" s="12"/>
      <c r="AF89" s="12"/>
      <c r="AG89" s="13">
        <v>837</v>
      </c>
      <c r="AH89" s="13">
        <v>1305</v>
      </c>
      <c r="AI89" s="55" t="s">
        <v>356</v>
      </c>
      <c r="AJ89" s="153"/>
    </row>
    <row r="90" spans="1:36" s="22" customFormat="1" ht="20.100000000000001" customHeight="1" x14ac:dyDescent="0.25">
      <c r="B90" s="13" t="s">
        <v>121</v>
      </c>
      <c r="C90" s="12" t="s">
        <v>241</v>
      </c>
      <c r="D90" s="13" t="s">
        <v>25</v>
      </c>
      <c r="E90" s="13">
        <v>800006557</v>
      </c>
      <c r="F90" s="46" t="s">
        <v>450</v>
      </c>
      <c r="G90" s="13">
        <v>52237425</v>
      </c>
      <c r="H90" s="13" t="s">
        <v>451</v>
      </c>
      <c r="I90" s="13">
        <v>3410</v>
      </c>
      <c r="J90" s="13" t="s">
        <v>452</v>
      </c>
      <c r="K90" s="12" t="s">
        <v>273</v>
      </c>
      <c r="L90" s="12"/>
      <c r="M90" s="46" t="s">
        <v>453</v>
      </c>
      <c r="N90" s="65">
        <v>4356.55</v>
      </c>
      <c r="O90" s="68">
        <v>365500.93</v>
      </c>
      <c r="P90" s="59">
        <f t="shared" si="2"/>
        <v>-361144.38</v>
      </c>
      <c r="Q90" s="24"/>
      <c r="R90" s="24"/>
      <c r="S90" s="16">
        <v>1</v>
      </c>
      <c r="T90" s="12">
        <v>5</v>
      </c>
      <c r="U90" s="13"/>
      <c r="V90" s="13"/>
      <c r="W90" s="13"/>
      <c r="X90" s="13"/>
      <c r="Y90" s="13"/>
      <c r="Z90" s="14">
        <v>45616</v>
      </c>
      <c r="AA90" s="12"/>
      <c r="AB90" s="12"/>
      <c r="AC90" s="12"/>
      <c r="AD90" s="14">
        <v>45681</v>
      </c>
      <c r="AE90" s="12"/>
      <c r="AF90" s="12"/>
      <c r="AG90" s="13">
        <v>837</v>
      </c>
      <c r="AH90" s="13">
        <v>1305</v>
      </c>
      <c r="AI90" s="55" t="s">
        <v>356</v>
      </c>
      <c r="AJ90" s="153"/>
    </row>
    <row r="91" spans="1:36" s="22" customFormat="1" ht="20.100000000000001" customHeight="1" x14ac:dyDescent="0.25">
      <c r="B91" s="13" t="s">
        <v>121</v>
      </c>
      <c r="C91" s="12" t="s">
        <v>241</v>
      </c>
      <c r="D91" s="13" t="s">
        <v>25</v>
      </c>
      <c r="E91" s="13">
        <v>800006557</v>
      </c>
      <c r="F91" s="46" t="s">
        <v>450</v>
      </c>
      <c r="G91" s="13">
        <v>52237426</v>
      </c>
      <c r="H91" s="13" t="s">
        <v>451</v>
      </c>
      <c r="I91" s="13">
        <v>3410</v>
      </c>
      <c r="J91" s="13" t="s">
        <v>452</v>
      </c>
      <c r="K91" s="12" t="s">
        <v>273</v>
      </c>
      <c r="L91" s="12"/>
      <c r="M91" s="46" t="s">
        <v>453</v>
      </c>
      <c r="N91" s="65">
        <v>4356.55</v>
      </c>
      <c r="O91" s="68">
        <v>365500.93</v>
      </c>
      <c r="P91" s="59">
        <f t="shared" si="2"/>
        <v>-361144.38</v>
      </c>
      <c r="Q91" s="24"/>
      <c r="R91" s="24"/>
      <c r="S91" s="16">
        <v>1</v>
      </c>
      <c r="T91" s="12">
        <v>5</v>
      </c>
      <c r="U91" s="13"/>
      <c r="V91" s="13"/>
      <c r="W91" s="13"/>
      <c r="X91" s="13"/>
      <c r="Y91" s="13"/>
      <c r="Z91" s="14">
        <v>45616</v>
      </c>
      <c r="AA91" s="12"/>
      <c r="AB91" s="12"/>
      <c r="AC91" s="12"/>
      <c r="AD91" s="14">
        <v>45681</v>
      </c>
      <c r="AE91" s="12"/>
      <c r="AF91" s="12"/>
      <c r="AG91" s="13">
        <v>837</v>
      </c>
      <c r="AH91" s="13">
        <v>1305</v>
      </c>
      <c r="AI91" s="55" t="s">
        <v>356</v>
      </c>
      <c r="AJ91" s="153"/>
    </row>
    <row r="92" spans="1:36" s="22" customFormat="1" ht="20.100000000000001" customHeight="1" x14ac:dyDescent="0.25">
      <c r="B92" s="13" t="s">
        <v>121</v>
      </c>
      <c r="C92" s="12" t="s">
        <v>241</v>
      </c>
      <c r="D92" s="13" t="s">
        <v>25</v>
      </c>
      <c r="E92" s="13">
        <v>800006557</v>
      </c>
      <c r="F92" s="46" t="s">
        <v>450</v>
      </c>
      <c r="G92" s="13">
        <v>52237427</v>
      </c>
      <c r="H92" s="13" t="s">
        <v>451</v>
      </c>
      <c r="I92" s="13">
        <v>3410</v>
      </c>
      <c r="J92" s="13" t="s">
        <v>452</v>
      </c>
      <c r="K92" s="12" t="s">
        <v>273</v>
      </c>
      <c r="L92" s="12"/>
      <c r="M92" s="46" t="s">
        <v>453</v>
      </c>
      <c r="N92" s="65">
        <v>4356.55</v>
      </c>
      <c r="O92" s="68">
        <v>365500.93</v>
      </c>
      <c r="P92" s="59">
        <f t="shared" si="2"/>
        <v>-361144.38</v>
      </c>
      <c r="Q92" s="24"/>
      <c r="R92" s="24"/>
      <c r="S92" s="16">
        <v>1</v>
      </c>
      <c r="T92" s="12">
        <v>5</v>
      </c>
      <c r="U92" s="13"/>
      <c r="V92" s="13"/>
      <c r="W92" s="13"/>
      <c r="X92" s="13"/>
      <c r="Y92" s="13"/>
      <c r="Z92" s="14">
        <v>45616</v>
      </c>
      <c r="AA92" s="12"/>
      <c r="AB92" s="12"/>
      <c r="AC92" s="12"/>
      <c r="AD92" s="14">
        <v>45681</v>
      </c>
      <c r="AE92" s="12"/>
      <c r="AF92" s="12"/>
      <c r="AG92" s="13">
        <v>837</v>
      </c>
      <c r="AH92" s="13">
        <v>1305</v>
      </c>
      <c r="AI92" s="55" t="s">
        <v>356</v>
      </c>
      <c r="AJ92" s="153"/>
    </row>
    <row r="93" spans="1:36" s="22" customFormat="1" ht="20.100000000000001" customHeight="1" x14ac:dyDescent="0.25">
      <c r="B93" s="13" t="s">
        <v>121</v>
      </c>
      <c r="C93" s="12" t="s">
        <v>241</v>
      </c>
      <c r="D93" s="13" t="s">
        <v>25</v>
      </c>
      <c r="E93" s="13">
        <v>800006557</v>
      </c>
      <c r="F93" s="46" t="s">
        <v>450</v>
      </c>
      <c r="G93" s="13">
        <v>52237428</v>
      </c>
      <c r="H93" s="13" t="s">
        <v>451</v>
      </c>
      <c r="I93" s="13">
        <v>3410</v>
      </c>
      <c r="J93" s="13" t="s">
        <v>452</v>
      </c>
      <c r="K93" s="12" t="s">
        <v>273</v>
      </c>
      <c r="L93" s="12"/>
      <c r="M93" s="46" t="s">
        <v>453</v>
      </c>
      <c r="N93" s="65">
        <v>4356.55</v>
      </c>
      <c r="O93" s="68">
        <v>365500.93</v>
      </c>
      <c r="P93" s="59">
        <f t="shared" si="2"/>
        <v>-361144.38</v>
      </c>
      <c r="Q93" s="24"/>
      <c r="R93" s="24"/>
      <c r="S93" s="16">
        <v>1</v>
      </c>
      <c r="T93" s="12">
        <v>5</v>
      </c>
      <c r="U93" s="13"/>
      <c r="V93" s="13"/>
      <c r="W93" s="13"/>
      <c r="X93" s="13"/>
      <c r="Y93" s="13"/>
      <c r="Z93" s="14">
        <v>45616</v>
      </c>
      <c r="AA93" s="12"/>
      <c r="AB93" s="12"/>
      <c r="AC93" s="12"/>
      <c r="AD93" s="14">
        <v>45681</v>
      </c>
      <c r="AE93" s="12"/>
      <c r="AF93" s="12"/>
      <c r="AG93" s="13">
        <v>837</v>
      </c>
      <c r="AH93" s="13">
        <v>1305</v>
      </c>
      <c r="AI93" s="55" t="s">
        <v>356</v>
      </c>
      <c r="AJ93" s="153"/>
    </row>
    <row r="94" spans="1:36" s="22" customFormat="1" ht="20.100000000000001" customHeight="1" x14ac:dyDescent="0.25">
      <c r="B94" s="13" t="s">
        <v>121</v>
      </c>
      <c r="C94" s="12" t="s">
        <v>241</v>
      </c>
      <c r="D94" s="13" t="s">
        <v>25</v>
      </c>
      <c r="E94" s="13">
        <v>800006557</v>
      </c>
      <c r="F94" s="46" t="s">
        <v>450</v>
      </c>
      <c r="G94" s="13">
        <v>52237429</v>
      </c>
      <c r="H94" s="13" t="s">
        <v>451</v>
      </c>
      <c r="I94" s="13">
        <v>3410</v>
      </c>
      <c r="J94" s="13" t="s">
        <v>452</v>
      </c>
      <c r="K94" s="12" t="s">
        <v>273</v>
      </c>
      <c r="L94" s="12"/>
      <c r="M94" s="46" t="s">
        <v>453</v>
      </c>
      <c r="N94" s="65">
        <v>4356.55</v>
      </c>
      <c r="O94" s="68">
        <v>365500.93</v>
      </c>
      <c r="P94" s="59">
        <f t="shared" si="2"/>
        <v>-361144.38</v>
      </c>
      <c r="Q94" s="24"/>
      <c r="R94" s="24"/>
      <c r="S94" s="16">
        <v>1</v>
      </c>
      <c r="T94" s="12">
        <v>5</v>
      </c>
      <c r="U94" s="13"/>
      <c r="V94" s="13"/>
      <c r="W94" s="13"/>
      <c r="X94" s="13"/>
      <c r="Y94" s="13"/>
      <c r="Z94" s="14">
        <v>45616</v>
      </c>
      <c r="AA94" s="12"/>
      <c r="AB94" s="12"/>
      <c r="AC94" s="12"/>
      <c r="AD94" s="14">
        <v>45681</v>
      </c>
      <c r="AE94" s="12"/>
      <c r="AF94" s="12"/>
      <c r="AG94" s="13">
        <v>837</v>
      </c>
      <c r="AH94" s="13">
        <v>1305</v>
      </c>
      <c r="AI94" s="55" t="s">
        <v>356</v>
      </c>
      <c r="AJ94" s="153"/>
    </row>
    <row r="95" spans="1:36" s="22" customFormat="1" ht="20.100000000000001" customHeight="1" x14ac:dyDescent="0.25">
      <c r="B95" s="13" t="s">
        <v>121</v>
      </c>
      <c r="C95" s="12" t="s">
        <v>241</v>
      </c>
      <c r="D95" s="13" t="s">
        <v>25</v>
      </c>
      <c r="E95" s="13">
        <v>800006557</v>
      </c>
      <c r="F95" s="46" t="s">
        <v>450</v>
      </c>
      <c r="G95" s="13">
        <v>52237432</v>
      </c>
      <c r="H95" s="13" t="s">
        <v>451</v>
      </c>
      <c r="I95" s="13">
        <v>3410</v>
      </c>
      <c r="J95" s="13" t="s">
        <v>452</v>
      </c>
      <c r="K95" s="12" t="s">
        <v>273</v>
      </c>
      <c r="L95" s="12"/>
      <c r="M95" s="46" t="s">
        <v>454</v>
      </c>
      <c r="N95" s="65">
        <v>27833.49</v>
      </c>
      <c r="O95" s="68">
        <v>365500.93</v>
      </c>
      <c r="P95" s="59">
        <f t="shared" si="2"/>
        <v>-337667.44</v>
      </c>
      <c r="Q95" s="24"/>
      <c r="R95" s="24"/>
      <c r="S95" s="16">
        <v>1</v>
      </c>
      <c r="T95" s="12">
        <v>5</v>
      </c>
      <c r="U95" s="13"/>
      <c r="V95" s="13"/>
      <c r="W95" s="13"/>
      <c r="X95" s="13"/>
      <c r="Y95" s="13"/>
      <c r="Z95" s="14">
        <v>45616</v>
      </c>
      <c r="AA95" s="12"/>
      <c r="AB95" s="12"/>
      <c r="AC95" s="12"/>
      <c r="AD95" s="14">
        <v>45681</v>
      </c>
      <c r="AE95" s="12"/>
      <c r="AF95" s="12"/>
      <c r="AG95" s="13">
        <v>837</v>
      </c>
      <c r="AH95" s="13">
        <v>1305</v>
      </c>
      <c r="AI95" s="55" t="s">
        <v>356</v>
      </c>
      <c r="AJ95" s="153"/>
    </row>
    <row r="96" spans="1:36" s="22" customFormat="1" ht="20.100000000000001" customHeight="1" x14ac:dyDescent="0.25">
      <c r="B96" s="13" t="s">
        <v>121</v>
      </c>
      <c r="C96" s="12" t="s">
        <v>241</v>
      </c>
      <c r="D96" s="13" t="s">
        <v>25</v>
      </c>
      <c r="E96" s="13">
        <v>800006557</v>
      </c>
      <c r="F96" s="46" t="s">
        <v>450</v>
      </c>
      <c r="G96" s="13">
        <v>52237433</v>
      </c>
      <c r="H96" s="13" t="s">
        <v>451</v>
      </c>
      <c r="I96" s="13">
        <v>3410</v>
      </c>
      <c r="J96" s="13" t="s">
        <v>452</v>
      </c>
      <c r="K96" s="12" t="s">
        <v>273</v>
      </c>
      <c r="L96" s="12"/>
      <c r="M96" s="46" t="s">
        <v>454</v>
      </c>
      <c r="N96" s="65">
        <v>27833.49</v>
      </c>
      <c r="O96" s="68">
        <v>365500.93</v>
      </c>
      <c r="P96" s="59">
        <f t="shared" si="2"/>
        <v>-337667.44</v>
      </c>
      <c r="Q96" s="24"/>
      <c r="R96" s="24"/>
      <c r="S96" s="16">
        <v>1</v>
      </c>
      <c r="T96" s="12">
        <v>5</v>
      </c>
      <c r="U96" s="13"/>
      <c r="V96" s="13"/>
      <c r="W96" s="13"/>
      <c r="X96" s="13"/>
      <c r="Y96" s="13"/>
      <c r="Z96" s="14">
        <v>45616</v>
      </c>
      <c r="AA96" s="12"/>
      <c r="AB96" s="12"/>
      <c r="AC96" s="12"/>
      <c r="AD96" s="14">
        <v>45681</v>
      </c>
      <c r="AE96" s="12"/>
      <c r="AF96" s="12"/>
      <c r="AG96" s="13">
        <v>837</v>
      </c>
      <c r="AH96" s="13">
        <v>1305</v>
      </c>
      <c r="AI96" s="55" t="s">
        <v>356</v>
      </c>
      <c r="AJ96" s="153"/>
    </row>
    <row r="97" spans="1:36" s="22" customFormat="1" ht="20.100000000000001" customHeight="1" x14ac:dyDescent="0.25">
      <c r="B97" s="13" t="s">
        <v>121</v>
      </c>
      <c r="C97" s="12" t="s">
        <v>241</v>
      </c>
      <c r="D97" s="13" t="s">
        <v>25</v>
      </c>
      <c r="E97" s="13">
        <v>800006557</v>
      </c>
      <c r="F97" s="46" t="s">
        <v>450</v>
      </c>
      <c r="G97" s="13">
        <v>52254144</v>
      </c>
      <c r="H97" s="13" t="s">
        <v>451</v>
      </c>
      <c r="I97" s="13">
        <v>3410</v>
      </c>
      <c r="J97" s="13" t="s">
        <v>452</v>
      </c>
      <c r="K97" s="12" t="s">
        <v>273</v>
      </c>
      <c r="L97" s="12"/>
      <c r="M97" s="46" t="s">
        <v>454</v>
      </c>
      <c r="N97" s="65">
        <v>27833.49</v>
      </c>
      <c r="O97" s="68">
        <v>365500.93</v>
      </c>
      <c r="P97" s="59">
        <f t="shared" si="2"/>
        <v>-337667.44</v>
      </c>
      <c r="Q97" s="24"/>
      <c r="R97" s="24"/>
      <c r="S97" s="16">
        <v>1</v>
      </c>
      <c r="T97" s="12">
        <v>5</v>
      </c>
      <c r="U97" s="13"/>
      <c r="V97" s="13"/>
      <c r="W97" s="13"/>
      <c r="X97" s="13"/>
      <c r="Y97" s="13"/>
      <c r="Z97" s="14">
        <v>45616</v>
      </c>
      <c r="AA97" s="12"/>
      <c r="AB97" s="12"/>
      <c r="AC97" s="12"/>
      <c r="AD97" s="14">
        <v>45681</v>
      </c>
      <c r="AE97" s="12"/>
      <c r="AF97" s="12"/>
      <c r="AG97" s="13">
        <v>837</v>
      </c>
      <c r="AH97" s="13">
        <v>1305</v>
      </c>
      <c r="AI97" s="55" t="s">
        <v>356</v>
      </c>
      <c r="AJ97" s="153"/>
    </row>
    <row r="98" spans="1:36" s="22" customFormat="1" ht="20.100000000000001" customHeight="1" x14ac:dyDescent="0.25">
      <c r="B98" s="13" t="s">
        <v>121</v>
      </c>
      <c r="C98" s="12" t="s">
        <v>241</v>
      </c>
      <c r="D98" s="13" t="s">
        <v>25</v>
      </c>
      <c r="E98" s="13">
        <v>800005834</v>
      </c>
      <c r="F98" s="46" t="s">
        <v>455</v>
      </c>
      <c r="G98" s="13">
        <v>521284480</v>
      </c>
      <c r="H98" s="13" t="s">
        <v>456</v>
      </c>
      <c r="I98" s="13" t="s">
        <v>253</v>
      </c>
      <c r="J98" s="13" t="s">
        <v>245</v>
      </c>
      <c r="K98" s="12" t="s">
        <v>246</v>
      </c>
      <c r="L98" s="12" t="s">
        <v>247</v>
      </c>
      <c r="M98" s="46"/>
      <c r="N98" s="65">
        <v>17223.14</v>
      </c>
      <c r="O98" s="68">
        <v>365500.93</v>
      </c>
      <c r="P98" s="59">
        <f t="shared" si="2"/>
        <v>-348277.79</v>
      </c>
      <c r="Q98" s="24"/>
      <c r="R98" s="24"/>
      <c r="S98" s="16">
        <v>1</v>
      </c>
      <c r="T98" s="12">
        <v>3</v>
      </c>
      <c r="U98" s="13"/>
      <c r="V98" s="13"/>
      <c r="W98" s="13"/>
      <c r="X98" s="13"/>
      <c r="Y98" s="13"/>
      <c r="Z98" s="14">
        <v>45551</v>
      </c>
      <c r="AA98" s="12"/>
      <c r="AB98" s="12"/>
      <c r="AC98" s="12"/>
      <c r="AD98" s="14">
        <v>45628</v>
      </c>
      <c r="AE98" s="12"/>
      <c r="AF98" s="12"/>
      <c r="AG98" s="13">
        <v>1867</v>
      </c>
      <c r="AH98" s="13">
        <v>2858</v>
      </c>
      <c r="AI98" s="55" t="s">
        <v>255</v>
      </c>
      <c r="AJ98" s="154" t="s">
        <v>457</v>
      </c>
    </row>
    <row r="99" spans="1:36" s="22" customFormat="1" ht="20.100000000000001" customHeight="1" x14ac:dyDescent="0.25">
      <c r="A99" s="71"/>
      <c r="B99" s="72" t="s">
        <v>121</v>
      </c>
      <c r="C99" s="75" t="s">
        <v>241</v>
      </c>
      <c r="D99" s="13" t="s">
        <v>25</v>
      </c>
      <c r="E99" s="13">
        <v>800002731</v>
      </c>
      <c r="F99" s="71" t="s">
        <v>458</v>
      </c>
      <c r="G99" s="72">
        <v>522091630</v>
      </c>
      <c r="H99" s="72" t="s">
        <v>459</v>
      </c>
      <c r="I99" s="72" t="s">
        <v>124</v>
      </c>
      <c r="J99" s="72"/>
      <c r="K99" s="75" t="s">
        <v>24</v>
      </c>
      <c r="L99" s="75" t="s">
        <v>274</v>
      </c>
      <c r="M99" s="71" t="s">
        <v>460</v>
      </c>
      <c r="N99" s="65">
        <v>1523083.1</v>
      </c>
      <c r="O99" s="68">
        <v>1262621</v>
      </c>
      <c r="P99" s="68">
        <f t="shared" si="2"/>
        <v>260462.10000000009</v>
      </c>
      <c r="Q99" s="73"/>
      <c r="R99" s="73"/>
      <c r="S99" s="74">
        <v>1</v>
      </c>
      <c r="T99" s="75">
        <v>8</v>
      </c>
      <c r="U99" s="72"/>
      <c r="V99" s="76"/>
      <c r="W99" s="76"/>
      <c r="X99" s="76"/>
      <c r="Y99" s="72"/>
      <c r="Z99" s="77">
        <v>45475</v>
      </c>
      <c r="AA99" s="77">
        <v>45716</v>
      </c>
      <c r="AB99" s="77"/>
      <c r="AC99" s="77">
        <v>45702</v>
      </c>
      <c r="AD99" s="77">
        <v>45663</v>
      </c>
      <c r="AE99" s="77"/>
      <c r="AF99" s="77"/>
      <c r="AG99" s="72">
        <v>3960</v>
      </c>
      <c r="AH99" s="72">
        <v>5940</v>
      </c>
      <c r="AI99" s="101">
        <v>45754</v>
      </c>
      <c r="AJ99" s="161" t="s">
        <v>249</v>
      </c>
    </row>
    <row r="100" spans="1:36" s="22" customFormat="1" ht="20.100000000000001" customHeight="1" x14ac:dyDescent="0.25">
      <c r="B100" s="13" t="s">
        <v>121</v>
      </c>
      <c r="C100" s="12" t="s">
        <v>241</v>
      </c>
      <c r="D100" s="13" t="s">
        <v>25</v>
      </c>
      <c r="E100" s="13">
        <v>800002731</v>
      </c>
      <c r="F100" s="46" t="s">
        <v>461</v>
      </c>
      <c r="G100" s="13">
        <v>522091630</v>
      </c>
      <c r="H100" s="13" t="s">
        <v>459</v>
      </c>
      <c r="I100" s="13" t="s">
        <v>124</v>
      </c>
      <c r="J100" s="13"/>
      <c r="K100" s="12" t="s">
        <v>273</v>
      </c>
      <c r="L100" s="12"/>
      <c r="M100" s="46" t="s">
        <v>462</v>
      </c>
      <c r="N100" s="65">
        <v>1523083.1</v>
      </c>
      <c r="O100" s="59">
        <v>918269.82</v>
      </c>
      <c r="P100" s="59">
        <f t="shared" si="2"/>
        <v>604813.28000000014</v>
      </c>
      <c r="Q100" s="24"/>
      <c r="R100" s="24"/>
      <c r="S100" s="16">
        <v>1</v>
      </c>
      <c r="T100" s="12">
        <v>8</v>
      </c>
      <c r="U100" s="13"/>
      <c r="V100" s="13"/>
      <c r="W100" s="13"/>
      <c r="X100" s="13"/>
      <c r="Y100" s="13"/>
      <c r="Z100" s="14">
        <v>45495</v>
      </c>
      <c r="AA100" s="12"/>
      <c r="AB100" s="12"/>
      <c r="AC100" s="12"/>
      <c r="AD100" s="14">
        <v>45604</v>
      </c>
      <c r="AE100" s="12"/>
      <c r="AF100" s="12"/>
      <c r="AG100" s="13">
        <v>3960</v>
      </c>
      <c r="AH100" s="13">
        <v>5940</v>
      </c>
      <c r="AI100" s="55" t="s">
        <v>255</v>
      </c>
      <c r="AJ100" s="153"/>
    </row>
    <row r="101" spans="1:36" s="22" customFormat="1" ht="20.100000000000001" customHeight="1" x14ac:dyDescent="0.25">
      <c r="B101" s="13" t="s">
        <v>232</v>
      </c>
      <c r="C101" s="12" t="s">
        <v>117</v>
      </c>
      <c r="D101" s="13" t="s">
        <v>21</v>
      </c>
      <c r="E101" s="13" t="s">
        <v>463</v>
      </c>
      <c r="F101" s="46" t="s">
        <v>464</v>
      </c>
      <c r="G101" s="19">
        <v>463461720</v>
      </c>
      <c r="H101" s="19" t="s">
        <v>465</v>
      </c>
      <c r="I101" s="19" t="s">
        <v>368</v>
      </c>
      <c r="J101" s="18" t="s">
        <v>309</v>
      </c>
      <c r="K101" s="54" t="s">
        <v>466</v>
      </c>
      <c r="L101" s="18" t="s">
        <v>309</v>
      </c>
      <c r="N101" s="65">
        <v>0</v>
      </c>
      <c r="O101" s="58"/>
      <c r="P101" s="59">
        <f t="shared" si="2"/>
        <v>0</v>
      </c>
      <c r="Q101" s="20"/>
      <c r="R101" s="20"/>
      <c r="S101" s="21"/>
      <c r="T101" s="12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50"/>
      <c r="AH101" s="50"/>
      <c r="AI101" s="56"/>
      <c r="AJ101" s="158"/>
    </row>
    <row r="102" spans="1:36" s="22" customFormat="1" ht="20.100000000000001" customHeight="1" x14ac:dyDescent="0.25">
      <c r="B102" s="13" t="s">
        <v>232</v>
      </c>
      <c r="C102" s="12" t="s">
        <v>117</v>
      </c>
      <c r="D102" s="13" t="s">
        <v>21</v>
      </c>
      <c r="E102" s="13" t="s">
        <v>463</v>
      </c>
      <c r="F102" s="46" t="s">
        <v>467</v>
      </c>
      <c r="G102" s="19">
        <v>463465080</v>
      </c>
      <c r="H102" s="19" t="s">
        <v>468</v>
      </c>
      <c r="I102" s="19" t="s">
        <v>368</v>
      </c>
      <c r="J102" s="18" t="s">
        <v>309</v>
      </c>
      <c r="K102" s="54" t="s">
        <v>466</v>
      </c>
      <c r="L102" s="18" t="s">
        <v>309</v>
      </c>
      <c r="N102" s="65">
        <v>0</v>
      </c>
      <c r="O102" s="58"/>
      <c r="P102" s="59">
        <f t="shared" si="2"/>
        <v>0</v>
      </c>
      <c r="Q102" s="20"/>
      <c r="R102" s="20"/>
      <c r="S102" s="21"/>
      <c r="T102" s="12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50"/>
      <c r="AH102" s="50"/>
      <c r="AI102" s="56" t="s">
        <v>417</v>
      </c>
      <c r="AJ102" s="157" t="s">
        <v>469</v>
      </c>
    </row>
    <row r="103" spans="1:36" s="22" customFormat="1" ht="20.100000000000001" customHeight="1" x14ac:dyDescent="0.25">
      <c r="B103" s="13" t="s">
        <v>232</v>
      </c>
      <c r="C103" s="12" t="s">
        <v>117</v>
      </c>
      <c r="D103" s="13" t="s">
        <v>21</v>
      </c>
      <c r="E103" s="13">
        <v>800023200</v>
      </c>
      <c r="F103" s="46" t="s">
        <v>470</v>
      </c>
      <c r="G103" s="19">
        <v>55267951</v>
      </c>
      <c r="H103" s="19" t="s">
        <v>471</v>
      </c>
      <c r="I103" s="19" t="s">
        <v>113</v>
      </c>
      <c r="J103" s="18" t="s">
        <v>19</v>
      </c>
      <c r="K103" s="54" t="s">
        <v>310</v>
      </c>
      <c r="L103" s="18"/>
      <c r="N103" s="65">
        <v>0</v>
      </c>
      <c r="O103" s="69">
        <v>4750036.3600000003</v>
      </c>
      <c r="P103" s="59">
        <f t="shared" si="2"/>
        <v>-4750036.3600000003</v>
      </c>
      <c r="Q103" s="20"/>
      <c r="R103" s="20"/>
      <c r="S103" s="21"/>
      <c r="T103" s="12">
        <v>7</v>
      </c>
      <c r="U103" s="18"/>
      <c r="V103" s="18"/>
      <c r="W103" s="18"/>
      <c r="X103" s="18"/>
      <c r="Y103" s="18"/>
      <c r="Z103" s="49">
        <v>45282</v>
      </c>
      <c r="AA103" s="18"/>
      <c r="AB103" s="18"/>
      <c r="AC103" s="18"/>
      <c r="AD103" s="49">
        <v>45604</v>
      </c>
      <c r="AE103" s="18"/>
      <c r="AF103" s="18"/>
      <c r="AG103" s="50">
        <v>4150</v>
      </c>
      <c r="AH103" s="50">
        <v>5500</v>
      </c>
      <c r="AI103" s="56" t="s">
        <v>346</v>
      </c>
      <c r="AJ103" s="158" t="s">
        <v>472</v>
      </c>
    </row>
    <row r="104" spans="1:36" s="22" customFormat="1" ht="20.100000000000001" customHeight="1" x14ac:dyDescent="0.25">
      <c r="B104" s="13" t="s">
        <v>232</v>
      </c>
      <c r="C104" s="12" t="s">
        <v>117</v>
      </c>
      <c r="D104" s="13" t="s">
        <v>21</v>
      </c>
      <c r="E104" s="13">
        <v>800023200</v>
      </c>
      <c r="F104" s="46" t="s">
        <v>470</v>
      </c>
      <c r="G104" s="93" t="s">
        <v>473</v>
      </c>
      <c r="H104" s="19" t="s">
        <v>471</v>
      </c>
      <c r="I104" s="19" t="s">
        <v>113</v>
      </c>
      <c r="J104" s="18" t="s">
        <v>19</v>
      </c>
      <c r="K104" s="54" t="s">
        <v>310</v>
      </c>
      <c r="L104" s="18"/>
      <c r="N104" s="65">
        <v>0</v>
      </c>
      <c r="O104" s="69">
        <v>4750036.3600000003</v>
      </c>
      <c r="P104" s="59">
        <f t="shared" si="2"/>
        <v>-4750036.3600000003</v>
      </c>
      <c r="Q104" s="20"/>
      <c r="R104" s="20"/>
      <c r="S104" s="21"/>
      <c r="T104" s="12">
        <v>7</v>
      </c>
      <c r="U104" s="18"/>
      <c r="V104" s="18"/>
      <c r="W104" s="18"/>
      <c r="X104" s="18"/>
      <c r="Y104" s="18"/>
      <c r="Z104" s="49">
        <v>45282</v>
      </c>
      <c r="AA104" s="18"/>
      <c r="AB104" s="18"/>
      <c r="AC104" s="18"/>
      <c r="AD104" s="49">
        <v>45604</v>
      </c>
      <c r="AE104" s="18"/>
      <c r="AF104" s="18"/>
      <c r="AG104" s="50">
        <v>4150</v>
      </c>
      <c r="AH104" s="50">
        <v>5500</v>
      </c>
      <c r="AI104" s="56" t="s">
        <v>346</v>
      </c>
      <c r="AJ104" s="158" t="s">
        <v>472</v>
      </c>
    </row>
    <row r="105" spans="1:36" s="22" customFormat="1" ht="20.100000000000001" customHeight="1" x14ac:dyDescent="0.25">
      <c r="B105" s="13" t="s">
        <v>121</v>
      </c>
      <c r="C105" s="12" t="s">
        <v>241</v>
      </c>
      <c r="D105" s="13" t="s">
        <v>32</v>
      </c>
      <c r="E105" s="13">
        <v>800046836</v>
      </c>
      <c r="F105" s="46" t="s">
        <v>474</v>
      </c>
      <c r="G105" s="13" t="s">
        <v>475</v>
      </c>
      <c r="H105" s="13" t="s">
        <v>476</v>
      </c>
      <c r="I105" s="13" t="s">
        <v>477</v>
      </c>
      <c r="J105" s="13" t="s">
        <v>245</v>
      </c>
      <c r="K105" s="12" t="s">
        <v>246</v>
      </c>
      <c r="L105" s="12" t="s">
        <v>247</v>
      </c>
      <c r="M105" s="46" t="s">
        <v>476</v>
      </c>
      <c r="N105" s="65">
        <v>2285780.21</v>
      </c>
      <c r="O105" s="65">
        <v>2171462.1800000002</v>
      </c>
      <c r="P105" s="59">
        <f t="shared" si="2"/>
        <v>114318.0299999998</v>
      </c>
      <c r="Q105" s="24"/>
      <c r="R105" s="24"/>
      <c r="S105" s="16">
        <v>1</v>
      </c>
      <c r="T105" s="12">
        <v>6</v>
      </c>
      <c r="U105" s="13"/>
      <c r="V105" s="13"/>
      <c r="W105" s="13"/>
      <c r="X105" s="13"/>
      <c r="Y105" s="13"/>
      <c r="Z105" s="14">
        <v>45536</v>
      </c>
      <c r="AA105" s="12"/>
      <c r="AB105" s="12"/>
      <c r="AC105" s="12"/>
      <c r="AD105" s="14">
        <v>45702</v>
      </c>
      <c r="AE105" s="12"/>
      <c r="AF105" s="12"/>
      <c r="AG105" s="13">
        <v>5060</v>
      </c>
      <c r="AH105" s="13">
        <v>9075</v>
      </c>
      <c r="AI105" s="55" t="s">
        <v>255</v>
      </c>
      <c r="AJ105" s="153"/>
    </row>
    <row r="106" spans="1:36" s="22" customFormat="1" ht="20.100000000000001" customHeight="1" x14ac:dyDescent="0.25">
      <c r="B106" s="13" t="s">
        <v>232</v>
      </c>
      <c r="C106" s="12" t="s">
        <v>478</v>
      </c>
      <c r="D106" s="13" t="s">
        <v>21</v>
      </c>
      <c r="E106" s="13">
        <v>800006651</v>
      </c>
      <c r="F106" s="46" t="s">
        <v>479</v>
      </c>
      <c r="G106" s="19">
        <v>552679850</v>
      </c>
      <c r="H106" s="19" t="s">
        <v>480</v>
      </c>
      <c r="I106" s="19" t="s">
        <v>113</v>
      </c>
      <c r="J106" s="18" t="s">
        <v>19</v>
      </c>
      <c r="K106" s="54" t="s">
        <v>310</v>
      </c>
      <c r="L106" s="18"/>
      <c r="N106" s="65">
        <v>0</v>
      </c>
      <c r="O106" s="61">
        <v>1081749.3999999999</v>
      </c>
      <c r="P106" s="59">
        <f t="shared" ref="P106:P126" si="3">N106-O106</f>
        <v>-1081749.3999999999</v>
      </c>
      <c r="Q106" s="20"/>
      <c r="R106" s="20"/>
      <c r="S106" s="21">
        <v>0.95</v>
      </c>
      <c r="T106" s="12">
        <v>9</v>
      </c>
      <c r="U106" s="18"/>
      <c r="V106" s="18"/>
      <c r="W106" s="18"/>
      <c r="X106" s="18"/>
      <c r="Y106" s="18"/>
      <c r="Z106" s="49">
        <v>45296</v>
      </c>
      <c r="AA106" s="18"/>
      <c r="AB106" s="18"/>
      <c r="AC106" s="18"/>
      <c r="AD106" s="49">
        <v>45838</v>
      </c>
      <c r="AE106" s="18"/>
      <c r="AF106" s="18"/>
      <c r="AG106" s="50">
        <v>7500</v>
      </c>
      <c r="AH106" s="50">
        <v>9240</v>
      </c>
      <c r="AI106" s="56" t="s">
        <v>236</v>
      </c>
      <c r="AJ106" s="158" t="s">
        <v>472</v>
      </c>
    </row>
    <row r="107" spans="1:36" s="22" customFormat="1" ht="20.100000000000001" customHeight="1" x14ac:dyDescent="0.25">
      <c r="B107" s="13" t="s">
        <v>121</v>
      </c>
      <c r="C107" s="12" t="s">
        <v>241</v>
      </c>
      <c r="D107" s="13" t="s">
        <v>32</v>
      </c>
      <c r="E107" s="13">
        <v>800030798</v>
      </c>
      <c r="F107" s="46" t="s">
        <v>481</v>
      </c>
      <c r="G107" s="13" t="s">
        <v>482</v>
      </c>
      <c r="H107" s="13" t="s">
        <v>483</v>
      </c>
      <c r="I107" s="13">
        <v>2810</v>
      </c>
      <c r="J107" s="13" t="s">
        <v>245</v>
      </c>
      <c r="K107" s="12" t="s">
        <v>246</v>
      </c>
      <c r="L107" s="12" t="s">
        <v>247</v>
      </c>
      <c r="M107" s="46" t="s">
        <v>484</v>
      </c>
      <c r="N107" s="65">
        <v>10728900</v>
      </c>
      <c r="O107" s="68">
        <v>10498310.59</v>
      </c>
      <c r="P107" s="59">
        <f t="shared" si="3"/>
        <v>230589.41000000015</v>
      </c>
      <c r="Q107" s="24"/>
      <c r="R107" s="24"/>
      <c r="S107" s="16">
        <v>1</v>
      </c>
      <c r="T107" s="12">
        <v>7</v>
      </c>
      <c r="U107" s="13"/>
      <c r="V107" s="13"/>
      <c r="W107" s="13"/>
      <c r="X107" s="13"/>
      <c r="Y107" s="13"/>
      <c r="Z107" s="14">
        <v>45475</v>
      </c>
      <c r="AA107" s="12"/>
      <c r="AB107" s="12"/>
      <c r="AC107" s="12"/>
      <c r="AD107" s="14">
        <v>45663</v>
      </c>
      <c r="AE107" s="12"/>
      <c r="AF107" s="12"/>
      <c r="AG107" s="13">
        <v>3780</v>
      </c>
      <c r="AH107" s="13">
        <v>4260</v>
      </c>
      <c r="AI107" s="55" t="s">
        <v>255</v>
      </c>
      <c r="AJ107" s="153"/>
    </row>
    <row r="108" spans="1:36" s="22" customFormat="1" ht="20.100000000000001" customHeight="1" x14ac:dyDescent="0.25">
      <c r="B108" s="13" t="s">
        <v>121</v>
      </c>
      <c r="C108" s="12" t="s">
        <v>241</v>
      </c>
      <c r="D108" s="13" t="s">
        <v>32</v>
      </c>
      <c r="E108" s="13">
        <v>800030798</v>
      </c>
      <c r="F108" s="46" t="s">
        <v>481</v>
      </c>
      <c r="G108" s="13" t="s">
        <v>485</v>
      </c>
      <c r="H108" s="13" t="s">
        <v>483</v>
      </c>
      <c r="I108" s="13">
        <v>2810</v>
      </c>
      <c r="J108" s="13" t="s">
        <v>245</v>
      </c>
      <c r="K108" s="12" t="s">
        <v>246</v>
      </c>
      <c r="L108" s="12" t="s">
        <v>247</v>
      </c>
      <c r="M108" s="46" t="s">
        <v>486</v>
      </c>
      <c r="N108" s="65">
        <v>10728900</v>
      </c>
      <c r="O108" s="68">
        <v>10498310.59</v>
      </c>
      <c r="P108" s="59">
        <f t="shared" si="3"/>
        <v>230589.41000000015</v>
      </c>
      <c r="Q108" s="24"/>
      <c r="R108" s="24"/>
      <c r="S108" s="16">
        <v>1</v>
      </c>
      <c r="T108" s="12">
        <v>7</v>
      </c>
      <c r="U108" s="13"/>
      <c r="V108" s="13"/>
      <c r="W108" s="13"/>
      <c r="X108" s="13"/>
      <c r="Y108" s="13"/>
      <c r="Z108" s="14">
        <v>45475</v>
      </c>
      <c r="AA108" s="12"/>
      <c r="AB108" s="12"/>
      <c r="AC108" s="12"/>
      <c r="AD108" s="14">
        <v>45663</v>
      </c>
      <c r="AE108" s="12"/>
      <c r="AF108" s="12"/>
      <c r="AG108" s="13">
        <v>3780</v>
      </c>
      <c r="AH108" s="13">
        <v>4260</v>
      </c>
      <c r="AI108" s="55" t="s">
        <v>255</v>
      </c>
      <c r="AJ108" s="153"/>
    </row>
    <row r="109" spans="1:36" s="22" customFormat="1" ht="20.100000000000001" customHeight="1" x14ac:dyDescent="0.25">
      <c r="B109" s="13" t="s">
        <v>121</v>
      </c>
      <c r="C109" s="12" t="s">
        <v>241</v>
      </c>
      <c r="D109" s="13" t="s">
        <v>32</v>
      </c>
      <c r="E109" s="13">
        <v>800030798</v>
      </c>
      <c r="F109" s="46" t="s">
        <v>481</v>
      </c>
      <c r="G109" s="13">
        <v>52127120</v>
      </c>
      <c r="H109" s="13" t="s">
        <v>483</v>
      </c>
      <c r="I109" s="13">
        <v>2810</v>
      </c>
      <c r="J109" s="13" t="s">
        <v>245</v>
      </c>
      <c r="K109" s="12" t="s">
        <v>246</v>
      </c>
      <c r="L109" s="12" t="s">
        <v>247</v>
      </c>
      <c r="M109" s="46" t="s">
        <v>487</v>
      </c>
      <c r="N109" s="65">
        <v>10728900</v>
      </c>
      <c r="O109" s="68">
        <v>10498310.59</v>
      </c>
      <c r="P109" s="59">
        <f t="shared" si="3"/>
        <v>230589.41000000015</v>
      </c>
      <c r="Q109" s="24"/>
      <c r="R109" s="24"/>
      <c r="S109" s="16">
        <v>1</v>
      </c>
      <c r="T109" s="12">
        <v>7</v>
      </c>
      <c r="U109" s="13"/>
      <c r="V109" s="13"/>
      <c r="W109" s="13"/>
      <c r="X109" s="13"/>
      <c r="Y109" s="13"/>
      <c r="Z109" s="14">
        <v>45475</v>
      </c>
      <c r="AA109" s="12"/>
      <c r="AB109" s="12"/>
      <c r="AC109" s="12"/>
      <c r="AD109" s="14">
        <v>45663</v>
      </c>
      <c r="AE109" s="12"/>
      <c r="AF109" s="12"/>
      <c r="AG109" s="13">
        <v>3780</v>
      </c>
      <c r="AH109" s="13">
        <v>4260</v>
      </c>
      <c r="AI109" s="55" t="s">
        <v>255</v>
      </c>
      <c r="AJ109" s="153"/>
    </row>
    <row r="110" spans="1:36" s="22" customFormat="1" ht="20.100000000000001" customHeight="1" x14ac:dyDescent="0.25">
      <c r="B110" s="13" t="s">
        <v>121</v>
      </c>
      <c r="C110" s="12" t="s">
        <v>241</v>
      </c>
      <c r="D110" s="13" t="s">
        <v>32</v>
      </c>
      <c r="E110" s="13">
        <v>800030798</v>
      </c>
      <c r="F110" s="46" t="s">
        <v>481</v>
      </c>
      <c r="G110" s="13">
        <v>52127004</v>
      </c>
      <c r="H110" s="13" t="s">
        <v>483</v>
      </c>
      <c r="I110" s="13">
        <v>2810</v>
      </c>
      <c r="J110" s="13" t="s">
        <v>245</v>
      </c>
      <c r="K110" s="12" t="s">
        <v>246</v>
      </c>
      <c r="L110" s="12" t="s">
        <v>247</v>
      </c>
      <c r="M110" s="46" t="s">
        <v>488</v>
      </c>
      <c r="N110" s="65">
        <v>10728900</v>
      </c>
      <c r="O110" s="68">
        <v>10498310.59</v>
      </c>
      <c r="P110" s="59">
        <f t="shared" si="3"/>
        <v>230589.41000000015</v>
      </c>
      <c r="Q110" s="24"/>
      <c r="R110" s="24"/>
      <c r="S110" s="16">
        <v>1</v>
      </c>
      <c r="T110" s="12">
        <v>7</v>
      </c>
      <c r="U110" s="13"/>
      <c r="V110" s="13"/>
      <c r="W110" s="13"/>
      <c r="X110" s="13"/>
      <c r="Y110" s="13"/>
      <c r="Z110" s="14">
        <v>45475</v>
      </c>
      <c r="AA110" s="12"/>
      <c r="AB110" s="12"/>
      <c r="AC110" s="12"/>
      <c r="AD110" s="14">
        <v>45663</v>
      </c>
      <c r="AE110" s="12"/>
      <c r="AF110" s="12"/>
      <c r="AG110" s="13">
        <v>2400</v>
      </c>
      <c r="AH110" s="13">
        <v>2640</v>
      </c>
      <c r="AI110" s="55" t="s">
        <v>255</v>
      </c>
      <c r="AJ110" s="153"/>
    </row>
    <row r="111" spans="1:36" s="22" customFormat="1" ht="20.100000000000001" customHeight="1" x14ac:dyDescent="0.25">
      <c r="B111" s="13" t="s">
        <v>121</v>
      </c>
      <c r="C111" s="12" t="s">
        <v>241</v>
      </c>
      <c r="D111" s="13" t="s">
        <v>32</v>
      </c>
      <c r="E111" s="13">
        <v>800030798</v>
      </c>
      <c r="F111" s="46" t="s">
        <v>481</v>
      </c>
      <c r="G111" s="13">
        <v>52189642</v>
      </c>
      <c r="H111" s="13" t="s">
        <v>483</v>
      </c>
      <c r="I111" s="13">
        <v>2810</v>
      </c>
      <c r="J111" s="13" t="s">
        <v>245</v>
      </c>
      <c r="K111" s="12" t="s">
        <v>246</v>
      </c>
      <c r="L111" s="12" t="s">
        <v>247</v>
      </c>
      <c r="M111" s="46" t="s">
        <v>489</v>
      </c>
      <c r="N111" s="65">
        <v>10728900</v>
      </c>
      <c r="O111" s="68">
        <v>10498310.59</v>
      </c>
      <c r="P111" s="59">
        <f t="shared" si="3"/>
        <v>230589.41000000015</v>
      </c>
      <c r="Q111" s="24"/>
      <c r="R111" s="24"/>
      <c r="S111" s="16">
        <v>1</v>
      </c>
      <c r="T111" s="12">
        <v>7</v>
      </c>
      <c r="U111" s="13"/>
      <c r="V111" s="13"/>
      <c r="W111" s="13"/>
      <c r="X111" s="13"/>
      <c r="Y111" s="13"/>
      <c r="Z111" s="14">
        <v>45475</v>
      </c>
      <c r="AA111" s="12"/>
      <c r="AB111" s="12"/>
      <c r="AC111" s="12"/>
      <c r="AD111" s="14">
        <v>45663</v>
      </c>
      <c r="AE111" s="12"/>
      <c r="AF111" s="12"/>
      <c r="AG111" s="13">
        <v>3780</v>
      </c>
      <c r="AH111" s="13">
        <v>4260</v>
      </c>
      <c r="AI111" s="55" t="s">
        <v>255</v>
      </c>
      <c r="AJ111" s="153"/>
    </row>
    <row r="112" spans="1:36" s="22" customFormat="1" ht="20.100000000000001" customHeight="1" x14ac:dyDescent="0.25">
      <c r="B112" s="13" t="s">
        <v>121</v>
      </c>
      <c r="C112" s="12" t="s">
        <v>241</v>
      </c>
      <c r="D112" s="13" t="s">
        <v>32</v>
      </c>
      <c r="E112" s="13">
        <v>800030798</v>
      </c>
      <c r="F112" s="46" t="s">
        <v>481</v>
      </c>
      <c r="G112" s="13" t="s">
        <v>490</v>
      </c>
      <c r="H112" s="13" t="s">
        <v>483</v>
      </c>
      <c r="I112" s="13">
        <v>2810</v>
      </c>
      <c r="J112" s="13" t="s">
        <v>245</v>
      </c>
      <c r="K112" s="12" t="s">
        <v>246</v>
      </c>
      <c r="L112" s="12" t="s">
        <v>247</v>
      </c>
      <c r="M112" s="46" t="s">
        <v>491</v>
      </c>
      <c r="N112" s="65">
        <v>10728900</v>
      </c>
      <c r="O112" s="68">
        <v>10498310.59</v>
      </c>
      <c r="P112" s="59">
        <f t="shared" si="3"/>
        <v>230589.41000000015</v>
      </c>
      <c r="Q112" s="24"/>
      <c r="R112" s="24"/>
      <c r="S112" s="16">
        <v>1</v>
      </c>
      <c r="T112" s="12">
        <v>7</v>
      </c>
      <c r="U112" s="13"/>
      <c r="V112" s="13"/>
      <c r="W112" s="13"/>
      <c r="X112" s="13"/>
      <c r="Y112" s="13"/>
      <c r="Z112" s="14">
        <v>45475</v>
      </c>
      <c r="AA112" s="12"/>
      <c r="AB112" s="12"/>
      <c r="AC112" s="12"/>
      <c r="AD112" s="14">
        <v>45663</v>
      </c>
      <c r="AE112" s="12"/>
      <c r="AF112" s="12"/>
      <c r="AG112" s="13">
        <v>3780</v>
      </c>
      <c r="AH112" s="13">
        <v>260</v>
      </c>
      <c r="AI112" s="55" t="s">
        <v>255</v>
      </c>
      <c r="AJ112" s="153"/>
    </row>
    <row r="113" spans="1:36" s="22" customFormat="1" ht="20.100000000000001" customHeight="1" x14ac:dyDescent="0.25">
      <c r="B113" s="13" t="s">
        <v>121</v>
      </c>
      <c r="C113" s="12" t="s">
        <v>241</v>
      </c>
      <c r="D113" s="13" t="s">
        <v>32</v>
      </c>
      <c r="E113" s="13">
        <v>800030798</v>
      </c>
      <c r="F113" s="46" t="s">
        <v>481</v>
      </c>
      <c r="G113" s="13" t="s">
        <v>492</v>
      </c>
      <c r="H113" s="13" t="s">
        <v>483</v>
      </c>
      <c r="I113" s="13">
        <v>2810</v>
      </c>
      <c r="J113" s="13" t="s">
        <v>245</v>
      </c>
      <c r="K113" s="12" t="s">
        <v>246</v>
      </c>
      <c r="L113" s="12" t="s">
        <v>247</v>
      </c>
      <c r="M113" s="46" t="s">
        <v>493</v>
      </c>
      <c r="N113" s="65">
        <v>10728900</v>
      </c>
      <c r="O113" s="68">
        <v>10498310.59</v>
      </c>
      <c r="P113" s="59">
        <f t="shared" si="3"/>
        <v>230589.41000000015</v>
      </c>
      <c r="Q113" s="24"/>
      <c r="R113" s="24"/>
      <c r="S113" s="16">
        <v>1</v>
      </c>
      <c r="T113" s="12">
        <v>7</v>
      </c>
      <c r="U113" s="13"/>
      <c r="V113" s="13"/>
      <c r="W113" s="13"/>
      <c r="X113" s="13"/>
      <c r="Y113" s="13"/>
      <c r="Z113" s="14">
        <v>45475</v>
      </c>
      <c r="AA113" s="12"/>
      <c r="AB113" s="12"/>
      <c r="AC113" s="12"/>
      <c r="AD113" s="14">
        <v>45663</v>
      </c>
      <c r="AE113" s="12"/>
      <c r="AF113" s="12"/>
      <c r="AG113" s="13">
        <v>3780</v>
      </c>
      <c r="AH113" s="13">
        <v>4260</v>
      </c>
      <c r="AI113" s="55" t="s">
        <v>255</v>
      </c>
      <c r="AJ113" s="153"/>
    </row>
    <row r="114" spans="1:36" s="22" customFormat="1" ht="20.100000000000001" customHeight="1" x14ac:dyDescent="0.25">
      <c r="B114" s="13" t="s">
        <v>121</v>
      </c>
      <c r="C114" s="12" t="s">
        <v>241</v>
      </c>
      <c r="D114" s="13" t="s">
        <v>32</v>
      </c>
      <c r="E114" s="13">
        <v>800030798</v>
      </c>
      <c r="F114" s="46" t="s">
        <v>481</v>
      </c>
      <c r="G114" s="13" t="s">
        <v>494</v>
      </c>
      <c r="H114" s="13" t="s">
        <v>483</v>
      </c>
      <c r="I114" s="13">
        <v>2810</v>
      </c>
      <c r="J114" s="13" t="s">
        <v>245</v>
      </c>
      <c r="K114" s="12" t="s">
        <v>246</v>
      </c>
      <c r="L114" s="12" t="s">
        <v>247</v>
      </c>
      <c r="M114" s="46" t="s">
        <v>495</v>
      </c>
      <c r="N114" s="65">
        <v>10728900</v>
      </c>
      <c r="O114" s="68">
        <v>10498310.59</v>
      </c>
      <c r="P114" s="59">
        <f t="shared" si="3"/>
        <v>230589.41000000015</v>
      </c>
      <c r="Q114" s="24"/>
      <c r="R114" s="24"/>
      <c r="S114" s="16">
        <v>1</v>
      </c>
      <c r="T114" s="12">
        <v>7</v>
      </c>
      <c r="U114" s="13"/>
      <c r="V114" s="13"/>
      <c r="W114" s="13"/>
      <c r="X114" s="13"/>
      <c r="Y114" s="13"/>
      <c r="Z114" s="14">
        <v>45475</v>
      </c>
      <c r="AA114" s="12"/>
      <c r="AB114" s="12"/>
      <c r="AC114" s="12"/>
      <c r="AD114" s="14">
        <v>45663</v>
      </c>
      <c r="AE114" s="12"/>
      <c r="AF114" s="12"/>
      <c r="AG114" s="13">
        <v>2400</v>
      </c>
      <c r="AH114" s="13">
        <v>2640</v>
      </c>
      <c r="AI114" s="55" t="s">
        <v>255</v>
      </c>
      <c r="AJ114" s="153"/>
    </row>
    <row r="115" spans="1:36" s="22" customFormat="1" ht="20.100000000000001" customHeight="1" x14ac:dyDescent="0.25">
      <c r="B115" s="13" t="s">
        <v>232</v>
      </c>
      <c r="C115" s="12" t="s">
        <v>117</v>
      </c>
      <c r="D115" s="13" t="s">
        <v>21</v>
      </c>
      <c r="E115" s="13">
        <v>800044479</v>
      </c>
      <c r="F115" s="46" t="s">
        <v>496</v>
      </c>
      <c r="G115" s="19" t="s">
        <v>497</v>
      </c>
      <c r="H115" s="19" t="s">
        <v>498</v>
      </c>
      <c r="I115" s="19" t="s">
        <v>113</v>
      </c>
      <c r="J115" s="18" t="s">
        <v>19</v>
      </c>
      <c r="K115" s="18"/>
      <c r="L115" s="18"/>
      <c r="N115" s="65">
        <v>0</v>
      </c>
      <c r="O115" s="69">
        <v>967140.5</v>
      </c>
      <c r="P115" s="59">
        <f t="shared" si="3"/>
        <v>-967140.5</v>
      </c>
      <c r="Q115" s="20"/>
      <c r="R115" s="20"/>
      <c r="S115" s="16">
        <v>1</v>
      </c>
      <c r="T115" s="12">
        <v>4</v>
      </c>
      <c r="U115" s="18"/>
      <c r="V115" s="18"/>
      <c r="W115" s="18"/>
      <c r="X115" s="18"/>
      <c r="Y115" s="18"/>
      <c r="Z115" s="49">
        <v>45350</v>
      </c>
      <c r="AA115" s="18"/>
      <c r="AB115" s="18"/>
      <c r="AC115" s="18"/>
      <c r="AD115" s="49">
        <v>45746</v>
      </c>
      <c r="AE115" s="18"/>
      <c r="AF115" s="18"/>
      <c r="AG115" s="50">
        <v>8800</v>
      </c>
      <c r="AH115" s="50">
        <v>11550</v>
      </c>
      <c r="AI115" s="56" t="s">
        <v>346</v>
      </c>
      <c r="AJ115" s="158"/>
    </row>
    <row r="116" spans="1:36" s="22" customFormat="1" ht="20.100000000000001" customHeight="1" x14ac:dyDescent="0.25">
      <c r="A116" s="46"/>
      <c r="B116" s="13" t="s">
        <v>121</v>
      </c>
      <c r="C116" s="12" t="s">
        <v>241</v>
      </c>
      <c r="D116" s="13" t="s">
        <v>25</v>
      </c>
      <c r="E116" s="13">
        <v>800006612</v>
      </c>
      <c r="F116" s="46" t="s">
        <v>499</v>
      </c>
      <c r="G116" s="13">
        <v>521290130</v>
      </c>
      <c r="H116" s="13" t="s">
        <v>500</v>
      </c>
      <c r="I116" s="13">
        <v>2810</v>
      </c>
      <c r="J116" s="47" t="s">
        <v>247</v>
      </c>
      <c r="K116" s="62" t="s">
        <v>500</v>
      </c>
      <c r="L116" s="62" t="s">
        <v>247</v>
      </c>
      <c r="M116" s="142" t="s">
        <v>501</v>
      </c>
      <c r="N116" s="65">
        <v>725182.79</v>
      </c>
      <c r="O116" s="68">
        <v>819762.03</v>
      </c>
      <c r="P116" s="59">
        <f t="shared" si="3"/>
        <v>-94579.239999999991</v>
      </c>
      <c r="Q116" s="24"/>
      <c r="R116" s="24"/>
      <c r="S116" s="16">
        <v>1</v>
      </c>
      <c r="T116" s="12">
        <v>3</v>
      </c>
      <c r="U116" s="13"/>
      <c r="V116" s="23"/>
      <c r="W116" s="23"/>
      <c r="X116" s="23"/>
      <c r="Y116" s="26"/>
      <c r="Z116" s="14">
        <v>45301</v>
      </c>
      <c r="AA116" s="12"/>
      <c r="AB116" s="12"/>
      <c r="AC116" s="12"/>
      <c r="AD116" s="14">
        <v>45391</v>
      </c>
      <c r="AE116" s="12"/>
      <c r="AF116" s="12"/>
      <c r="AG116" s="13">
        <v>2250</v>
      </c>
      <c r="AH116" s="13">
        <v>2700</v>
      </c>
      <c r="AI116" s="55" t="s">
        <v>255</v>
      </c>
      <c r="AJ116" s="153"/>
    </row>
    <row r="117" spans="1:36" s="22" customFormat="1" ht="20.100000000000001" customHeight="1" x14ac:dyDescent="0.25">
      <c r="A117" s="46"/>
      <c r="B117" s="13" t="s">
        <v>121</v>
      </c>
      <c r="C117" s="12" t="s">
        <v>241</v>
      </c>
      <c r="D117" s="13" t="s">
        <v>25</v>
      </c>
      <c r="E117" s="13">
        <v>800006612</v>
      </c>
      <c r="F117" s="46" t="s">
        <v>499</v>
      </c>
      <c r="G117" s="13">
        <v>521480430</v>
      </c>
      <c r="H117" s="13" t="s">
        <v>500</v>
      </c>
      <c r="I117" s="13">
        <v>2810</v>
      </c>
      <c r="J117" s="47" t="s">
        <v>247</v>
      </c>
      <c r="K117" s="62" t="s">
        <v>500</v>
      </c>
      <c r="L117" s="62" t="s">
        <v>247</v>
      </c>
      <c r="M117" s="142" t="s">
        <v>502</v>
      </c>
      <c r="N117" s="65">
        <v>725182.79</v>
      </c>
      <c r="O117" s="68">
        <v>819762.03</v>
      </c>
      <c r="P117" s="59">
        <f t="shared" si="3"/>
        <v>-94579.239999999991</v>
      </c>
      <c r="Q117" s="24"/>
      <c r="R117" s="24"/>
      <c r="S117" s="16">
        <v>1</v>
      </c>
      <c r="T117" s="12">
        <v>3</v>
      </c>
      <c r="U117" s="13"/>
      <c r="V117" s="23"/>
      <c r="W117" s="23"/>
      <c r="X117" s="23"/>
      <c r="Y117" s="26"/>
      <c r="Z117" s="14">
        <v>45301</v>
      </c>
      <c r="AA117" s="12"/>
      <c r="AB117" s="12"/>
      <c r="AC117" s="12"/>
      <c r="AD117" s="14">
        <v>45391</v>
      </c>
      <c r="AE117" s="12"/>
      <c r="AF117" s="12"/>
      <c r="AG117" s="13">
        <v>2250</v>
      </c>
      <c r="AH117" s="13">
        <v>2700</v>
      </c>
      <c r="AI117" s="55" t="s">
        <v>255</v>
      </c>
      <c r="AJ117" s="153"/>
    </row>
    <row r="118" spans="1:36" s="22" customFormat="1" ht="20.100000000000001" customHeight="1" x14ac:dyDescent="0.25">
      <c r="A118" s="46"/>
      <c r="B118" s="13" t="s">
        <v>121</v>
      </c>
      <c r="C118" s="12" t="s">
        <v>241</v>
      </c>
      <c r="D118" s="13" t="s">
        <v>25</v>
      </c>
      <c r="E118" s="13">
        <v>800006612</v>
      </c>
      <c r="F118" s="46" t="s">
        <v>499</v>
      </c>
      <c r="G118" s="13">
        <v>521580780</v>
      </c>
      <c r="H118" s="13" t="s">
        <v>500</v>
      </c>
      <c r="I118" s="13">
        <v>2810</v>
      </c>
      <c r="J118" s="47" t="s">
        <v>247</v>
      </c>
      <c r="K118" s="62" t="s">
        <v>500</v>
      </c>
      <c r="L118" s="62" t="s">
        <v>247</v>
      </c>
      <c r="M118" s="142" t="s">
        <v>503</v>
      </c>
      <c r="N118" s="65">
        <v>725182.79</v>
      </c>
      <c r="O118" s="68">
        <v>819762.03</v>
      </c>
      <c r="P118" s="59">
        <f t="shared" si="3"/>
        <v>-94579.239999999991</v>
      </c>
      <c r="Q118" s="24"/>
      <c r="R118" s="24"/>
      <c r="S118" s="16">
        <v>1</v>
      </c>
      <c r="T118" s="12">
        <v>3</v>
      </c>
      <c r="U118" s="13"/>
      <c r="V118" s="23"/>
      <c r="W118" s="23"/>
      <c r="X118" s="23"/>
      <c r="Y118" s="26"/>
      <c r="Z118" s="14">
        <v>45301</v>
      </c>
      <c r="AA118" s="12"/>
      <c r="AB118" s="12"/>
      <c r="AC118" s="12"/>
      <c r="AD118" s="14">
        <v>45391</v>
      </c>
      <c r="AE118" s="12"/>
      <c r="AF118" s="12"/>
      <c r="AG118" s="13">
        <v>2250</v>
      </c>
      <c r="AH118" s="13">
        <v>2700</v>
      </c>
      <c r="AI118" s="55" t="s">
        <v>255</v>
      </c>
      <c r="AJ118" s="153"/>
    </row>
    <row r="119" spans="1:36" s="22" customFormat="1" ht="20.100000000000001" customHeight="1" x14ac:dyDescent="0.25">
      <c r="A119" s="46"/>
      <c r="B119" s="13" t="s">
        <v>121</v>
      </c>
      <c r="C119" s="12" t="s">
        <v>241</v>
      </c>
      <c r="D119" s="13" t="s">
        <v>25</v>
      </c>
      <c r="E119" s="13">
        <v>800006612</v>
      </c>
      <c r="F119" s="46" t="s">
        <v>499</v>
      </c>
      <c r="G119" s="13">
        <v>521748280</v>
      </c>
      <c r="H119" s="13" t="s">
        <v>500</v>
      </c>
      <c r="I119" s="13">
        <v>2810</v>
      </c>
      <c r="J119" s="47" t="s">
        <v>247</v>
      </c>
      <c r="K119" s="62" t="s">
        <v>500</v>
      </c>
      <c r="L119" s="62" t="s">
        <v>247</v>
      </c>
      <c r="M119" s="142" t="s">
        <v>504</v>
      </c>
      <c r="N119" s="65">
        <v>725182.79</v>
      </c>
      <c r="O119" s="68">
        <v>819762.03</v>
      </c>
      <c r="P119" s="59">
        <f t="shared" si="3"/>
        <v>-94579.239999999991</v>
      </c>
      <c r="Q119" s="24"/>
      <c r="R119" s="24"/>
      <c r="S119" s="16">
        <v>1</v>
      </c>
      <c r="T119" s="12">
        <v>3</v>
      </c>
      <c r="U119" s="13"/>
      <c r="V119" s="23"/>
      <c r="W119" s="23"/>
      <c r="X119" s="23"/>
      <c r="Y119" s="26"/>
      <c r="Z119" s="14">
        <v>45301</v>
      </c>
      <c r="AA119" s="12"/>
      <c r="AB119" s="12"/>
      <c r="AC119" s="12"/>
      <c r="AD119" s="14">
        <v>45391</v>
      </c>
      <c r="AE119" s="12"/>
      <c r="AF119" s="12"/>
      <c r="AG119" s="13">
        <v>2250</v>
      </c>
      <c r="AH119" s="13">
        <v>2700</v>
      </c>
      <c r="AI119" s="55" t="s">
        <v>255</v>
      </c>
      <c r="AJ119" s="153"/>
    </row>
    <row r="120" spans="1:36" s="22" customFormat="1" ht="20.100000000000001" customHeight="1" x14ac:dyDescent="0.25">
      <c r="A120" s="46"/>
      <c r="B120" s="13" t="s">
        <v>121</v>
      </c>
      <c r="C120" s="12" t="s">
        <v>241</v>
      </c>
      <c r="D120" s="13" t="s">
        <v>25</v>
      </c>
      <c r="E120" s="13">
        <v>800006612</v>
      </c>
      <c r="F120" s="46" t="s">
        <v>499</v>
      </c>
      <c r="G120" s="13">
        <v>521748810</v>
      </c>
      <c r="H120" s="13" t="s">
        <v>500</v>
      </c>
      <c r="I120" s="13">
        <v>2810</v>
      </c>
      <c r="J120" s="47" t="s">
        <v>247</v>
      </c>
      <c r="K120" s="62" t="s">
        <v>500</v>
      </c>
      <c r="L120" s="62" t="s">
        <v>247</v>
      </c>
      <c r="M120" s="137" t="s">
        <v>505</v>
      </c>
      <c r="N120" s="65">
        <v>725182.79</v>
      </c>
      <c r="O120" s="68">
        <v>819762.03</v>
      </c>
      <c r="P120" s="59">
        <f t="shared" si="3"/>
        <v>-94579.239999999991</v>
      </c>
      <c r="Q120" s="24"/>
      <c r="R120" s="24"/>
      <c r="S120" s="16">
        <v>1</v>
      </c>
      <c r="T120" s="12">
        <v>3</v>
      </c>
      <c r="U120" s="13"/>
      <c r="V120" s="23"/>
      <c r="W120" s="23"/>
      <c r="X120" s="23"/>
      <c r="Y120" s="26"/>
      <c r="Z120" s="14">
        <v>45301</v>
      </c>
      <c r="AA120" s="12"/>
      <c r="AB120" s="12"/>
      <c r="AC120" s="12"/>
      <c r="AD120" s="14">
        <v>45391</v>
      </c>
      <c r="AE120" s="12"/>
      <c r="AF120" s="12"/>
      <c r="AG120" s="13">
        <v>2250</v>
      </c>
      <c r="AH120" s="13">
        <v>2700</v>
      </c>
      <c r="AI120" s="55" t="s">
        <v>255</v>
      </c>
      <c r="AJ120" s="153"/>
    </row>
    <row r="121" spans="1:36" s="22" customFormat="1" ht="20.100000000000001" customHeight="1" x14ac:dyDescent="0.25">
      <c r="A121" s="46"/>
      <c r="B121" s="13" t="s">
        <v>121</v>
      </c>
      <c r="C121" s="12" t="s">
        <v>241</v>
      </c>
      <c r="D121" s="13" t="s">
        <v>25</v>
      </c>
      <c r="E121" s="13">
        <v>800006612</v>
      </c>
      <c r="F121" s="46" t="s">
        <v>499</v>
      </c>
      <c r="G121" s="13">
        <v>1002571900</v>
      </c>
      <c r="H121" s="13" t="s">
        <v>500</v>
      </c>
      <c r="I121" s="13">
        <v>2810</v>
      </c>
      <c r="J121" s="47" t="s">
        <v>247</v>
      </c>
      <c r="K121" s="62" t="s">
        <v>500</v>
      </c>
      <c r="L121" s="62" t="s">
        <v>247</v>
      </c>
      <c r="M121" s="46" t="s">
        <v>506</v>
      </c>
      <c r="N121" s="65">
        <v>725182.79</v>
      </c>
      <c r="O121" s="68">
        <v>819762.03</v>
      </c>
      <c r="P121" s="59">
        <f t="shared" si="3"/>
        <v>-94579.239999999991</v>
      </c>
      <c r="Q121" s="24"/>
      <c r="R121" s="24"/>
      <c r="S121" s="16">
        <v>1</v>
      </c>
      <c r="T121" s="12">
        <v>3</v>
      </c>
      <c r="U121" s="13"/>
      <c r="V121" s="23"/>
      <c r="W121" s="23"/>
      <c r="X121" s="23"/>
      <c r="Y121" s="26"/>
      <c r="Z121" s="14">
        <v>45301</v>
      </c>
      <c r="AA121" s="12"/>
      <c r="AB121" s="12"/>
      <c r="AC121" s="12"/>
      <c r="AD121" s="14">
        <v>45391</v>
      </c>
      <c r="AE121" s="12"/>
      <c r="AF121" s="12"/>
      <c r="AG121" s="13">
        <v>4980</v>
      </c>
      <c r="AH121" s="13">
        <v>5815</v>
      </c>
      <c r="AI121" s="55" t="s">
        <v>255</v>
      </c>
      <c r="AJ121" s="153"/>
    </row>
    <row r="122" spans="1:36" s="22" customFormat="1" ht="20.100000000000001" customHeight="1" x14ac:dyDescent="0.25">
      <c r="B122" s="13" t="s">
        <v>121</v>
      </c>
      <c r="C122" s="12" t="s">
        <v>241</v>
      </c>
      <c r="D122" s="13" t="s">
        <v>25</v>
      </c>
      <c r="E122" s="13">
        <v>800003820</v>
      </c>
      <c r="F122" s="46" t="s">
        <v>507</v>
      </c>
      <c r="G122" s="9">
        <v>1002805110</v>
      </c>
      <c r="H122" s="13" t="s">
        <v>508</v>
      </c>
      <c r="I122" s="13">
        <v>2810</v>
      </c>
      <c r="J122" s="47" t="s">
        <v>245</v>
      </c>
      <c r="K122" s="62" t="s">
        <v>246</v>
      </c>
      <c r="L122" s="62" t="s">
        <v>247</v>
      </c>
      <c r="M122" s="46" t="s">
        <v>509</v>
      </c>
      <c r="N122" s="65">
        <v>1484095.14</v>
      </c>
      <c r="O122" s="65">
        <v>1413668.84</v>
      </c>
      <c r="P122" s="59">
        <f t="shared" si="3"/>
        <v>70426.299999999814</v>
      </c>
      <c r="Q122" s="24"/>
      <c r="R122" s="24"/>
      <c r="S122" s="16">
        <v>1</v>
      </c>
      <c r="T122" s="12">
        <v>6</v>
      </c>
      <c r="U122" s="13"/>
      <c r="V122" s="23"/>
      <c r="W122" s="23"/>
      <c r="X122" s="23"/>
      <c r="Y122" s="13"/>
      <c r="Z122" s="14">
        <v>45405</v>
      </c>
      <c r="AA122" s="12"/>
      <c r="AB122" s="12"/>
      <c r="AC122" s="12"/>
      <c r="AD122" s="14">
        <v>45670</v>
      </c>
      <c r="AE122" s="12"/>
      <c r="AF122" s="12"/>
      <c r="AG122" s="13">
        <v>863</v>
      </c>
      <c r="AH122" s="13">
        <v>2475</v>
      </c>
      <c r="AI122" s="55" t="s">
        <v>315</v>
      </c>
      <c r="AJ122" s="153"/>
    </row>
    <row r="123" spans="1:36" s="22" customFormat="1" ht="20.100000000000001" customHeight="1" x14ac:dyDescent="0.25">
      <c r="B123" s="13" t="s">
        <v>121</v>
      </c>
      <c r="C123" s="12" t="s">
        <v>241</v>
      </c>
      <c r="D123" s="13" t="s">
        <v>25</v>
      </c>
      <c r="E123" s="13">
        <v>800003820</v>
      </c>
      <c r="F123" s="46" t="s">
        <v>507</v>
      </c>
      <c r="G123" s="94">
        <v>1002805130</v>
      </c>
      <c r="H123" s="13" t="s">
        <v>508</v>
      </c>
      <c r="I123" s="13">
        <v>2810</v>
      </c>
      <c r="J123" s="13" t="s">
        <v>245</v>
      </c>
      <c r="K123" s="12" t="s">
        <v>246</v>
      </c>
      <c r="L123" s="12" t="s">
        <v>247</v>
      </c>
      <c r="M123" s="46" t="s">
        <v>510</v>
      </c>
      <c r="N123" s="65">
        <v>1484095.14</v>
      </c>
      <c r="O123" s="65">
        <v>1413668.84</v>
      </c>
      <c r="P123" s="59">
        <f t="shared" si="3"/>
        <v>70426.299999999814</v>
      </c>
      <c r="Q123" s="24"/>
      <c r="R123" s="24"/>
      <c r="S123" s="16">
        <v>1</v>
      </c>
      <c r="T123" s="12">
        <v>6</v>
      </c>
      <c r="U123" s="13"/>
      <c r="V123" s="23"/>
      <c r="W123" s="23"/>
      <c r="X123" s="23"/>
      <c r="Y123" s="13"/>
      <c r="Z123" s="14">
        <v>45405</v>
      </c>
      <c r="AA123" s="12"/>
      <c r="AB123" s="12"/>
      <c r="AC123" s="12"/>
      <c r="AD123" s="14">
        <v>45670</v>
      </c>
      <c r="AE123" s="12"/>
      <c r="AF123" s="12"/>
      <c r="AG123" s="13">
        <v>863</v>
      </c>
      <c r="AH123" s="13">
        <v>2475</v>
      </c>
      <c r="AI123" s="55" t="s">
        <v>315</v>
      </c>
      <c r="AJ123" s="153"/>
    </row>
    <row r="124" spans="1:36" s="22" customFormat="1" ht="20.100000000000001" customHeight="1" x14ac:dyDescent="0.25">
      <c r="B124" s="13" t="s">
        <v>121</v>
      </c>
      <c r="C124" s="12" t="s">
        <v>241</v>
      </c>
      <c r="D124" s="13" t="s">
        <v>25</v>
      </c>
      <c r="E124" s="13">
        <v>800003820</v>
      </c>
      <c r="F124" s="46" t="s">
        <v>507</v>
      </c>
      <c r="G124" s="13">
        <v>1002805150</v>
      </c>
      <c r="H124" s="13" t="s">
        <v>508</v>
      </c>
      <c r="I124" s="13">
        <v>2810</v>
      </c>
      <c r="J124" s="13" t="s">
        <v>245</v>
      </c>
      <c r="K124" s="12" t="s">
        <v>246</v>
      </c>
      <c r="L124" s="12" t="s">
        <v>247</v>
      </c>
      <c r="M124" s="46" t="s">
        <v>511</v>
      </c>
      <c r="N124" s="65">
        <v>1484095.14</v>
      </c>
      <c r="O124" s="65">
        <v>1413668.84</v>
      </c>
      <c r="P124" s="59">
        <f t="shared" si="3"/>
        <v>70426.299999999814</v>
      </c>
      <c r="Q124" s="24"/>
      <c r="R124" s="24"/>
      <c r="S124" s="16">
        <v>1</v>
      </c>
      <c r="T124" s="12">
        <v>6</v>
      </c>
      <c r="U124" s="13"/>
      <c r="V124" s="23"/>
      <c r="W124" s="23"/>
      <c r="X124" s="23"/>
      <c r="Y124" s="13"/>
      <c r="Z124" s="14">
        <v>45405</v>
      </c>
      <c r="AA124" s="12"/>
      <c r="AB124" s="12"/>
      <c r="AC124" s="12"/>
      <c r="AD124" s="14">
        <v>45670</v>
      </c>
      <c r="AE124" s="12"/>
      <c r="AF124" s="12"/>
      <c r="AG124" s="13">
        <v>863</v>
      </c>
      <c r="AH124" s="13">
        <v>2475</v>
      </c>
      <c r="AI124" s="12" t="s">
        <v>315</v>
      </c>
      <c r="AJ124" s="162"/>
    </row>
    <row r="125" spans="1:36" s="22" customFormat="1" ht="20.100000000000001" customHeight="1" x14ac:dyDescent="0.25">
      <c r="B125" s="13" t="s">
        <v>121</v>
      </c>
      <c r="C125" s="12" t="s">
        <v>241</v>
      </c>
      <c r="D125" s="13" t="s">
        <v>25</v>
      </c>
      <c r="E125" s="13">
        <v>800003820</v>
      </c>
      <c r="F125" s="46" t="s">
        <v>507</v>
      </c>
      <c r="G125" s="94">
        <v>1002805170</v>
      </c>
      <c r="H125" s="13" t="s">
        <v>508</v>
      </c>
      <c r="I125" s="13">
        <v>2810</v>
      </c>
      <c r="J125" s="13" t="s">
        <v>245</v>
      </c>
      <c r="K125" s="12" t="s">
        <v>246</v>
      </c>
      <c r="L125" s="12" t="s">
        <v>247</v>
      </c>
      <c r="M125" s="46" t="s">
        <v>511</v>
      </c>
      <c r="N125" s="65">
        <v>1484095.14</v>
      </c>
      <c r="O125" s="65">
        <v>1413668.84</v>
      </c>
      <c r="P125" s="59">
        <f t="shared" si="3"/>
        <v>70426.299999999814</v>
      </c>
      <c r="Q125" s="24"/>
      <c r="R125" s="24"/>
      <c r="S125" s="16">
        <v>1</v>
      </c>
      <c r="T125" s="12">
        <v>6</v>
      </c>
      <c r="U125" s="13"/>
      <c r="V125" s="23"/>
      <c r="W125" s="23"/>
      <c r="X125" s="23"/>
      <c r="Y125" s="13"/>
      <c r="Z125" s="14">
        <v>45405</v>
      </c>
      <c r="AA125" s="12"/>
      <c r="AB125" s="12"/>
      <c r="AC125" s="12"/>
      <c r="AD125" s="14">
        <v>45670</v>
      </c>
      <c r="AE125" s="12"/>
      <c r="AF125" s="12"/>
      <c r="AG125" s="13">
        <v>863</v>
      </c>
      <c r="AH125" s="13">
        <v>2475</v>
      </c>
      <c r="AI125" s="55" t="s">
        <v>315</v>
      </c>
      <c r="AJ125" s="153"/>
    </row>
    <row r="126" spans="1:36" s="12" customFormat="1" ht="20.100000000000001" customHeight="1" x14ac:dyDescent="0.3">
      <c r="B126" s="13" t="s">
        <v>185</v>
      </c>
      <c r="C126" s="12" t="s">
        <v>241</v>
      </c>
      <c r="D126" s="13" t="s">
        <v>44</v>
      </c>
      <c r="E126" s="13">
        <v>800022684</v>
      </c>
      <c r="F126" s="13" t="s">
        <v>512</v>
      </c>
      <c r="G126" s="13">
        <v>60963190</v>
      </c>
      <c r="H126" s="13" t="s">
        <v>513</v>
      </c>
      <c r="I126" s="13">
        <v>5511</v>
      </c>
      <c r="J126" s="13" t="s">
        <v>33</v>
      </c>
      <c r="K126" s="12" t="s">
        <v>514</v>
      </c>
      <c r="M126" s="46" t="s">
        <v>515</v>
      </c>
      <c r="N126" s="65">
        <v>150262.96</v>
      </c>
      <c r="O126" s="15">
        <f>N126</f>
        <v>150262.96</v>
      </c>
      <c r="P126" s="59">
        <f t="shared" si="3"/>
        <v>0</v>
      </c>
      <c r="Q126" s="15"/>
      <c r="R126" s="15"/>
      <c r="S126" s="16">
        <v>1</v>
      </c>
      <c r="T126" s="12">
        <v>4</v>
      </c>
      <c r="Z126" s="14">
        <v>45712</v>
      </c>
      <c r="AA126" s="14">
        <v>45799</v>
      </c>
      <c r="AB126" s="14">
        <v>45797</v>
      </c>
      <c r="AC126" s="14">
        <v>45797</v>
      </c>
      <c r="AD126" s="14">
        <v>45799</v>
      </c>
      <c r="AG126" s="50">
        <v>750</v>
      </c>
      <c r="AH126" s="50">
        <v>1500</v>
      </c>
      <c r="AI126" s="14">
        <v>45800</v>
      </c>
      <c r="AJ126" s="46"/>
    </row>
    <row r="127" spans="1:36" s="22" customFormat="1" ht="20.100000000000001" customHeight="1" x14ac:dyDescent="0.25">
      <c r="A127" s="144"/>
      <c r="B127" s="145"/>
      <c r="C127" s="146"/>
      <c r="D127" s="145"/>
      <c r="E127" s="145"/>
      <c r="F127" s="146"/>
      <c r="G127" s="145"/>
      <c r="H127" s="145"/>
      <c r="I127" s="145"/>
      <c r="J127" s="145"/>
      <c r="K127" s="145"/>
      <c r="L127" s="145"/>
      <c r="M127" s="144"/>
      <c r="N127" s="147"/>
      <c r="O127" s="148"/>
      <c r="P127" s="148"/>
      <c r="Q127" s="148"/>
      <c r="R127" s="148"/>
      <c r="S127" s="149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  <c r="AD127" s="145"/>
      <c r="AE127" s="145"/>
      <c r="AF127" s="145"/>
      <c r="AG127" s="150"/>
      <c r="AH127" s="150"/>
      <c r="AI127" s="145"/>
      <c r="AJ127" s="144"/>
    </row>
    <row r="128" spans="1:36" x14ac:dyDescent="0.25">
      <c r="A128" s="22"/>
      <c r="B128" s="13"/>
      <c r="C128" s="12"/>
      <c r="D128" s="13"/>
      <c r="E128" s="13"/>
      <c r="F128" s="46"/>
      <c r="G128" s="163"/>
      <c r="H128" s="13"/>
      <c r="I128" s="13"/>
      <c r="J128" s="13"/>
      <c r="K128" s="12"/>
      <c r="L128" s="12"/>
      <c r="M128" s="46"/>
      <c r="N128" s="65"/>
      <c r="O128" s="65"/>
      <c r="P128" s="59"/>
      <c r="Q128" s="24"/>
      <c r="R128" s="24"/>
      <c r="S128" s="16"/>
      <c r="T128" s="12"/>
      <c r="U128" s="13"/>
      <c r="V128" s="23"/>
      <c r="W128" s="23"/>
      <c r="X128" s="23"/>
      <c r="Y128" s="13"/>
      <c r="Z128" s="14"/>
      <c r="AA128" s="12"/>
      <c r="AB128" s="12"/>
      <c r="AC128" s="12"/>
      <c r="AD128" s="14"/>
      <c r="AE128" s="12"/>
      <c r="AF128" s="12"/>
      <c r="AG128" s="13"/>
      <c r="AH128" s="13"/>
      <c r="AI128" s="55"/>
      <c r="AJ128" s="153"/>
    </row>
    <row r="129" spans="1:36" x14ac:dyDescent="0.25">
      <c r="A129" s="22"/>
      <c r="B129" s="13"/>
      <c r="C129" s="12"/>
      <c r="D129" s="13"/>
      <c r="E129" s="13"/>
      <c r="F129" s="46"/>
      <c r="G129" s="163"/>
      <c r="H129" s="13"/>
      <c r="I129" s="13"/>
      <c r="J129" s="13"/>
      <c r="K129" s="12"/>
      <c r="L129" s="12"/>
      <c r="M129" s="46"/>
      <c r="N129" s="65"/>
      <c r="O129" s="65"/>
      <c r="P129" s="59"/>
      <c r="Q129" s="24"/>
      <c r="R129" s="24"/>
      <c r="S129" s="16"/>
      <c r="T129" s="12"/>
      <c r="U129" s="13"/>
      <c r="V129" s="23"/>
      <c r="W129" s="23"/>
      <c r="X129" s="23"/>
      <c r="Y129" s="13"/>
      <c r="Z129" s="14"/>
      <c r="AA129" s="12"/>
      <c r="AB129" s="12"/>
      <c r="AC129" s="12"/>
      <c r="AD129" s="14"/>
      <c r="AE129" s="12"/>
      <c r="AF129" s="12"/>
      <c r="AG129" s="13"/>
      <c r="AH129" s="13"/>
      <c r="AI129" s="55"/>
      <c r="AJ129" s="153"/>
    </row>
    <row r="130" spans="1:36" x14ac:dyDescent="0.25">
      <c r="A130" s="22"/>
      <c r="B130" s="13"/>
      <c r="C130" s="12"/>
      <c r="D130" s="13"/>
      <c r="E130" s="13"/>
      <c r="F130" s="46"/>
      <c r="G130" s="163"/>
      <c r="H130" s="13"/>
      <c r="I130" s="13"/>
      <c r="J130" s="13"/>
      <c r="K130" s="12"/>
      <c r="L130" s="12"/>
      <c r="M130" s="46"/>
      <c r="N130" s="65"/>
      <c r="O130" s="65"/>
      <c r="P130" s="59"/>
      <c r="Q130" s="24"/>
      <c r="R130" s="24"/>
      <c r="S130" s="16"/>
      <c r="T130" s="12"/>
      <c r="U130" s="13"/>
      <c r="V130" s="23"/>
      <c r="W130" s="23"/>
      <c r="X130" s="23"/>
      <c r="Y130" s="13"/>
      <c r="Z130" s="14"/>
      <c r="AA130" s="12"/>
      <c r="AB130" s="12"/>
      <c r="AC130" s="12"/>
      <c r="AD130" s="14"/>
      <c r="AE130" s="12"/>
      <c r="AF130" s="12"/>
      <c r="AG130" s="13"/>
      <c r="AH130" s="13"/>
      <c r="AI130" s="55"/>
      <c r="AJ130" s="153"/>
    </row>
    <row r="131" spans="1:36" x14ac:dyDescent="0.25">
      <c r="A131" s="22"/>
      <c r="B131" s="13"/>
      <c r="C131" s="12"/>
      <c r="D131" s="13"/>
      <c r="E131" s="13"/>
      <c r="F131" s="46"/>
      <c r="G131" s="163"/>
      <c r="H131" s="13"/>
      <c r="I131" s="13"/>
      <c r="J131" s="13"/>
      <c r="K131" s="12"/>
      <c r="L131" s="12"/>
      <c r="M131" s="46"/>
      <c r="N131" s="65"/>
      <c r="O131" s="65"/>
      <c r="P131" s="59"/>
      <c r="Q131" s="24"/>
      <c r="R131" s="24"/>
      <c r="S131" s="16"/>
      <c r="T131" s="12"/>
      <c r="U131" s="13"/>
      <c r="V131" s="23"/>
      <c r="W131" s="23"/>
      <c r="X131" s="23"/>
      <c r="Y131" s="13"/>
      <c r="Z131" s="14"/>
      <c r="AA131" s="12"/>
      <c r="AB131" s="12"/>
      <c r="AC131" s="12"/>
      <c r="AD131" s="14"/>
      <c r="AE131" s="12"/>
      <c r="AF131" s="12"/>
      <c r="AG131" s="13"/>
      <c r="AH131" s="13"/>
      <c r="AI131" s="55"/>
      <c r="AJ131" s="153"/>
    </row>
    <row r="132" spans="1:36" x14ac:dyDescent="0.25">
      <c r="A132" s="22"/>
      <c r="B132" s="13"/>
      <c r="C132" s="12"/>
      <c r="D132" s="13"/>
      <c r="E132" s="13"/>
      <c r="F132" s="46"/>
      <c r="G132" s="163"/>
      <c r="H132" s="13"/>
      <c r="I132" s="13"/>
      <c r="J132" s="13"/>
      <c r="K132" s="12"/>
      <c r="L132" s="12"/>
      <c r="M132" s="46"/>
      <c r="N132" s="65"/>
      <c r="O132" s="65"/>
      <c r="P132" s="59"/>
      <c r="Q132" s="24"/>
      <c r="R132" s="24"/>
      <c r="S132" s="16"/>
      <c r="T132" s="12"/>
      <c r="U132" s="13"/>
      <c r="V132" s="23"/>
      <c r="W132" s="23"/>
      <c r="X132" s="23"/>
      <c r="Y132" s="13"/>
      <c r="Z132" s="14"/>
      <c r="AA132" s="12"/>
      <c r="AB132" s="12"/>
      <c r="AC132" s="12"/>
      <c r="AD132" s="14"/>
      <c r="AE132" s="12"/>
      <c r="AF132" s="12"/>
      <c r="AG132" s="13"/>
      <c r="AH132" s="13"/>
      <c r="AI132" s="55"/>
      <c r="AJ132" s="153"/>
    </row>
    <row r="133" spans="1:36" x14ac:dyDescent="0.25">
      <c r="A133" s="22"/>
      <c r="B133" s="13"/>
      <c r="C133" s="12"/>
      <c r="D133" s="13"/>
      <c r="E133" s="13"/>
      <c r="F133" s="46"/>
      <c r="G133" s="163"/>
      <c r="H133" s="13"/>
      <c r="I133" s="13"/>
      <c r="J133" s="13"/>
      <c r="K133" s="12"/>
      <c r="L133" s="12"/>
      <c r="M133" s="46"/>
      <c r="N133" s="65"/>
      <c r="O133" s="65"/>
      <c r="P133" s="59"/>
      <c r="Q133" s="24"/>
      <c r="R133" s="24"/>
      <c r="S133" s="16"/>
      <c r="T133" s="12"/>
      <c r="U133" s="13"/>
      <c r="V133" s="23"/>
      <c r="W133" s="23"/>
      <c r="X133" s="23"/>
      <c r="Y133" s="13"/>
      <c r="Z133" s="14"/>
      <c r="AA133" s="12"/>
      <c r="AB133" s="12"/>
      <c r="AC133" s="12"/>
      <c r="AD133" s="14"/>
      <c r="AE133" s="12"/>
      <c r="AF133" s="12"/>
      <c r="AG133" s="13"/>
      <c r="AH133" s="13"/>
      <c r="AI133" s="55"/>
      <c r="AJ133" s="153"/>
    </row>
    <row r="134" spans="1:36" x14ac:dyDescent="0.25">
      <c r="A134" s="22"/>
      <c r="B134" s="13"/>
      <c r="C134" s="12"/>
      <c r="D134" s="13"/>
      <c r="E134" s="13"/>
      <c r="F134" s="46"/>
      <c r="G134" s="163"/>
      <c r="H134" s="13"/>
      <c r="I134" s="13"/>
      <c r="J134" s="13"/>
      <c r="K134" s="12"/>
      <c r="L134" s="12"/>
      <c r="M134" s="46"/>
      <c r="N134" s="65"/>
      <c r="O134" s="65"/>
      <c r="P134" s="59"/>
      <c r="Q134" s="24"/>
      <c r="R134" s="24"/>
      <c r="S134" s="16"/>
      <c r="T134" s="12"/>
      <c r="U134" s="13"/>
      <c r="V134" s="23"/>
      <c r="W134" s="23"/>
      <c r="X134" s="23"/>
      <c r="Y134" s="13"/>
      <c r="Z134" s="14"/>
      <c r="AA134" s="12"/>
      <c r="AB134" s="12"/>
      <c r="AC134" s="12"/>
      <c r="AD134" s="14"/>
      <c r="AE134" s="12"/>
      <c r="AF134" s="12"/>
      <c r="AG134" s="13"/>
      <c r="AH134" s="13"/>
      <c r="AI134" s="55"/>
      <c r="AJ134" s="153"/>
    </row>
    <row r="135" spans="1:36" x14ac:dyDescent="0.25">
      <c r="A135" s="22"/>
      <c r="B135" s="13"/>
      <c r="C135" s="12"/>
      <c r="D135" s="13"/>
      <c r="E135" s="13"/>
      <c r="F135" s="46"/>
      <c r="G135" s="163"/>
      <c r="H135" s="13"/>
      <c r="I135" s="13"/>
      <c r="J135" s="13"/>
      <c r="K135" s="12"/>
      <c r="L135" s="12"/>
      <c r="M135" s="46"/>
      <c r="N135" s="65"/>
      <c r="O135" s="65"/>
      <c r="P135" s="59"/>
      <c r="Q135" s="24"/>
      <c r="R135" s="24"/>
      <c r="S135" s="16"/>
      <c r="T135" s="12"/>
      <c r="U135" s="13"/>
      <c r="V135" s="23"/>
      <c r="W135" s="23"/>
      <c r="X135" s="23"/>
      <c r="Y135" s="13"/>
      <c r="Z135" s="14"/>
      <c r="AA135" s="12"/>
      <c r="AB135" s="12"/>
      <c r="AC135" s="12"/>
      <c r="AD135" s="14"/>
      <c r="AE135" s="12"/>
      <c r="AF135" s="12"/>
      <c r="AG135" s="13"/>
      <c r="AH135" s="13"/>
      <c r="AI135" s="55"/>
      <c r="AJ135" s="153"/>
    </row>
    <row r="136" spans="1:36" x14ac:dyDescent="0.25">
      <c r="A136" s="22"/>
      <c r="B136" s="13"/>
      <c r="C136" s="12"/>
      <c r="D136" s="13"/>
      <c r="E136" s="13"/>
      <c r="F136" s="46"/>
      <c r="G136" s="163"/>
      <c r="H136" s="13"/>
      <c r="I136" s="13"/>
      <c r="J136" s="13"/>
      <c r="K136" s="12"/>
      <c r="L136" s="12"/>
      <c r="M136" s="46"/>
      <c r="N136" s="65"/>
      <c r="O136" s="65"/>
      <c r="P136" s="59"/>
      <c r="Q136" s="24"/>
      <c r="R136" s="24"/>
      <c r="S136" s="16"/>
      <c r="T136" s="12"/>
      <c r="U136" s="13"/>
      <c r="V136" s="23"/>
      <c r="W136" s="23"/>
      <c r="X136" s="23"/>
      <c r="Y136" s="13"/>
      <c r="Z136" s="14"/>
      <c r="AA136" s="12"/>
      <c r="AB136" s="12"/>
      <c r="AC136" s="12"/>
      <c r="AD136" s="14"/>
      <c r="AE136" s="12"/>
      <c r="AF136" s="12"/>
      <c r="AG136" s="13"/>
      <c r="AH136" s="13"/>
      <c r="AI136" s="55"/>
      <c r="AJ136" s="153"/>
    </row>
    <row r="137" spans="1:36" x14ac:dyDescent="0.25">
      <c r="A137" s="22"/>
      <c r="B137" s="13"/>
      <c r="C137" s="12"/>
      <c r="D137" s="13"/>
      <c r="E137" s="13"/>
      <c r="F137" s="46"/>
      <c r="G137" s="163"/>
      <c r="H137" s="13"/>
      <c r="I137" s="13"/>
      <c r="J137" s="13"/>
      <c r="K137" s="12"/>
      <c r="L137" s="12"/>
      <c r="M137" s="46"/>
      <c r="N137" s="65"/>
      <c r="O137" s="65"/>
      <c r="P137" s="59"/>
      <c r="Q137" s="24"/>
      <c r="R137" s="24"/>
      <c r="S137" s="16"/>
      <c r="T137" s="12"/>
      <c r="U137" s="13"/>
      <c r="V137" s="23"/>
      <c r="W137" s="23"/>
      <c r="X137" s="23"/>
      <c r="Y137" s="13"/>
      <c r="Z137" s="14"/>
      <c r="AA137" s="12"/>
      <c r="AB137" s="12"/>
      <c r="AC137" s="12"/>
      <c r="AD137" s="14"/>
      <c r="AE137" s="12"/>
      <c r="AF137" s="12"/>
      <c r="AG137" s="13"/>
      <c r="AH137" s="13"/>
      <c r="AI137" s="55"/>
      <c r="AJ137" s="153"/>
    </row>
    <row r="138" spans="1:36" x14ac:dyDescent="0.25">
      <c r="A138" s="22"/>
      <c r="B138" s="13"/>
      <c r="C138" s="12"/>
      <c r="D138" s="13"/>
      <c r="E138" s="13"/>
      <c r="F138" s="46"/>
      <c r="G138" s="163"/>
      <c r="H138" s="13"/>
      <c r="I138" s="13"/>
      <c r="J138" s="13"/>
      <c r="K138" s="12"/>
      <c r="L138" s="12"/>
      <c r="M138" s="46"/>
      <c r="N138" s="65"/>
      <c r="O138" s="65"/>
      <c r="P138" s="59"/>
      <c r="Q138" s="24"/>
      <c r="R138" s="24"/>
      <c r="S138" s="16"/>
      <c r="T138" s="12"/>
      <c r="U138" s="13"/>
      <c r="V138" s="23"/>
      <c r="W138" s="23"/>
      <c r="X138" s="23"/>
      <c r="Y138" s="13"/>
      <c r="Z138" s="14"/>
      <c r="AA138" s="12"/>
      <c r="AB138" s="12"/>
      <c r="AC138" s="12"/>
      <c r="AD138" s="14"/>
      <c r="AE138" s="12"/>
      <c r="AF138" s="12"/>
      <c r="AG138" s="13"/>
      <c r="AH138" s="13"/>
      <c r="AI138" s="55"/>
      <c r="AJ138" s="153"/>
    </row>
    <row r="139" spans="1:36" x14ac:dyDescent="0.25">
      <c r="A139" s="22"/>
      <c r="B139" s="13"/>
      <c r="C139" s="12"/>
      <c r="D139" s="13"/>
      <c r="E139" s="13"/>
      <c r="F139" s="46"/>
      <c r="G139" s="163"/>
      <c r="H139" s="13"/>
      <c r="I139" s="13"/>
      <c r="J139" s="13"/>
      <c r="K139" s="12"/>
      <c r="L139" s="12"/>
      <c r="M139" s="46"/>
      <c r="N139" s="65"/>
      <c r="O139" s="65"/>
      <c r="P139" s="59"/>
      <c r="Q139" s="24"/>
      <c r="R139" s="24"/>
      <c r="S139" s="16"/>
      <c r="T139" s="12"/>
      <c r="U139" s="13"/>
      <c r="V139" s="23"/>
      <c r="W139" s="23"/>
      <c r="X139" s="23"/>
      <c r="Y139" s="13"/>
      <c r="Z139" s="14"/>
      <c r="AA139" s="12"/>
      <c r="AB139" s="12"/>
      <c r="AC139" s="12"/>
      <c r="AD139" s="14"/>
      <c r="AE139" s="12"/>
      <c r="AF139" s="12"/>
      <c r="AG139" s="13"/>
      <c r="AH139" s="13"/>
      <c r="AI139" s="55"/>
      <c r="AJ139" s="153"/>
    </row>
    <row r="140" spans="1:36" x14ac:dyDescent="0.25">
      <c r="A140" s="22"/>
      <c r="B140" s="13"/>
      <c r="C140" s="12"/>
      <c r="D140" s="13"/>
      <c r="E140" s="13"/>
      <c r="F140" s="46"/>
      <c r="G140" s="163"/>
      <c r="H140" s="13"/>
      <c r="I140" s="13"/>
      <c r="J140" s="13"/>
      <c r="K140" s="12"/>
      <c r="L140" s="12"/>
      <c r="M140" s="46"/>
      <c r="N140" s="65"/>
      <c r="O140" s="65"/>
      <c r="P140" s="59"/>
      <c r="Q140" s="24"/>
      <c r="R140" s="24"/>
      <c r="S140" s="16"/>
      <c r="T140" s="12"/>
      <c r="U140" s="13"/>
      <c r="V140" s="23"/>
      <c r="W140" s="23"/>
      <c r="X140" s="23"/>
      <c r="Y140" s="13"/>
      <c r="Z140" s="14"/>
      <c r="AA140" s="12"/>
      <c r="AB140" s="12"/>
      <c r="AC140" s="12"/>
      <c r="AD140" s="14"/>
      <c r="AE140" s="12"/>
      <c r="AF140" s="12"/>
      <c r="AG140" s="13"/>
      <c r="AH140" s="13"/>
      <c r="AI140" s="55"/>
      <c r="AJ140" s="153"/>
    </row>
    <row r="141" spans="1:36" x14ac:dyDescent="0.25">
      <c r="A141" s="22"/>
      <c r="B141" s="13"/>
      <c r="C141" s="12"/>
      <c r="D141" s="13"/>
      <c r="E141" s="13"/>
      <c r="F141" s="46"/>
      <c r="G141" s="163"/>
      <c r="H141" s="13"/>
      <c r="I141" s="13"/>
      <c r="J141" s="13"/>
      <c r="K141" s="12"/>
      <c r="L141" s="12"/>
      <c r="M141" s="46"/>
      <c r="N141" s="65"/>
      <c r="O141" s="65"/>
      <c r="P141" s="59"/>
      <c r="Q141" s="24"/>
      <c r="R141" s="24"/>
      <c r="S141" s="16"/>
      <c r="T141" s="12"/>
      <c r="U141" s="13"/>
      <c r="V141" s="23"/>
      <c r="W141" s="23"/>
      <c r="X141" s="23"/>
      <c r="Y141" s="13"/>
      <c r="Z141" s="14"/>
      <c r="AA141" s="12"/>
      <c r="AB141" s="12"/>
      <c r="AC141" s="12"/>
      <c r="AD141" s="14"/>
      <c r="AE141" s="12"/>
      <c r="AF141" s="12"/>
      <c r="AG141" s="13"/>
      <c r="AH141" s="13"/>
      <c r="AI141" s="55"/>
      <c r="AJ141" s="153"/>
    </row>
    <row r="142" spans="1:36" x14ac:dyDescent="0.25">
      <c r="A142" s="22"/>
      <c r="B142" s="13"/>
      <c r="C142" s="12"/>
      <c r="D142" s="13"/>
      <c r="E142" s="13"/>
      <c r="F142" s="46"/>
      <c r="G142" s="163"/>
      <c r="H142" s="13"/>
      <c r="I142" s="13"/>
      <c r="J142" s="13"/>
      <c r="K142" s="12"/>
      <c r="L142" s="12"/>
      <c r="M142" s="46"/>
      <c r="N142" s="65"/>
      <c r="O142" s="65"/>
      <c r="P142" s="59"/>
      <c r="Q142" s="24"/>
      <c r="R142" s="24"/>
      <c r="S142" s="16"/>
      <c r="T142" s="12"/>
      <c r="U142" s="13"/>
      <c r="V142" s="23"/>
      <c r="W142" s="23"/>
      <c r="X142" s="23"/>
      <c r="Y142" s="13"/>
      <c r="Z142" s="14"/>
      <c r="AA142" s="12"/>
      <c r="AB142" s="12"/>
      <c r="AC142" s="12"/>
      <c r="AD142" s="14"/>
      <c r="AE142" s="12"/>
      <c r="AF142" s="12"/>
      <c r="AG142" s="13"/>
      <c r="AH142" s="13"/>
      <c r="AI142" s="55"/>
      <c r="AJ142" s="153"/>
    </row>
    <row r="143" spans="1:36" x14ac:dyDescent="0.25">
      <c r="A143" s="22"/>
      <c r="B143" s="13"/>
      <c r="C143" s="12"/>
      <c r="D143" s="13"/>
      <c r="E143" s="13"/>
      <c r="F143" s="46"/>
      <c r="G143" s="163"/>
      <c r="H143" s="13"/>
      <c r="I143" s="13"/>
      <c r="J143" s="13"/>
      <c r="K143" s="12"/>
      <c r="L143" s="12"/>
      <c r="M143" s="46"/>
      <c r="N143" s="65"/>
      <c r="O143" s="65"/>
      <c r="P143" s="59"/>
      <c r="Q143" s="24"/>
      <c r="R143" s="24"/>
      <c r="S143" s="16"/>
      <c r="T143" s="12"/>
      <c r="U143" s="13"/>
      <c r="V143" s="23"/>
      <c r="W143" s="23"/>
      <c r="X143" s="23"/>
      <c r="Y143" s="13"/>
      <c r="Z143" s="14"/>
      <c r="AA143" s="12"/>
      <c r="AB143" s="12"/>
      <c r="AC143" s="12"/>
      <c r="AD143" s="14"/>
      <c r="AE143" s="12"/>
      <c r="AF143" s="12"/>
      <c r="AG143" s="13"/>
      <c r="AH143" s="13"/>
      <c r="AI143" s="55"/>
      <c r="AJ143" s="153"/>
    </row>
    <row r="144" spans="1:36" x14ac:dyDescent="0.25">
      <c r="A144" s="22"/>
      <c r="B144" s="13"/>
      <c r="C144" s="12"/>
      <c r="D144" s="13"/>
      <c r="E144" s="13"/>
      <c r="F144" s="46"/>
      <c r="G144" s="163"/>
      <c r="H144" s="13"/>
      <c r="I144" s="13"/>
      <c r="J144" s="13"/>
      <c r="K144" s="12"/>
      <c r="L144" s="12"/>
      <c r="M144" s="46"/>
      <c r="N144" s="65"/>
      <c r="O144" s="65"/>
      <c r="P144" s="59"/>
      <c r="Q144" s="24"/>
      <c r="R144" s="24"/>
      <c r="S144" s="16"/>
      <c r="T144" s="12"/>
      <c r="U144" s="13"/>
      <c r="V144" s="23"/>
      <c r="W144" s="23"/>
      <c r="X144" s="23"/>
      <c r="Y144" s="13"/>
      <c r="Z144" s="14"/>
      <c r="AA144" s="12"/>
      <c r="AB144" s="12"/>
      <c r="AC144" s="12"/>
      <c r="AD144" s="14"/>
      <c r="AE144" s="12"/>
      <c r="AF144" s="12"/>
      <c r="AG144" s="13"/>
      <c r="AH144" s="13"/>
      <c r="AI144" s="55"/>
      <c r="AJ144" s="153"/>
    </row>
    <row r="145" spans="1:36" x14ac:dyDescent="0.25">
      <c r="A145" s="22"/>
      <c r="B145" s="13"/>
      <c r="C145" s="12"/>
      <c r="D145" s="13"/>
      <c r="E145" s="13"/>
      <c r="F145" s="46"/>
      <c r="G145" s="163"/>
      <c r="H145" s="13"/>
      <c r="I145" s="13"/>
      <c r="J145" s="13"/>
      <c r="K145" s="12"/>
      <c r="L145" s="12"/>
      <c r="M145" s="46"/>
      <c r="N145" s="65"/>
      <c r="O145" s="65"/>
      <c r="P145" s="59"/>
      <c r="Q145" s="24"/>
      <c r="R145" s="24"/>
      <c r="S145" s="16"/>
      <c r="T145" s="12"/>
      <c r="U145" s="13"/>
      <c r="V145" s="23"/>
      <c r="W145" s="23"/>
      <c r="X145" s="23"/>
      <c r="Y145" s="13"/>
      <c r="Z145" s="14"/>
      <c r="AA145" s="12"/>
      <c r="AB145" s="12"/>
      <c r="AC145" s="12"/>
      <c r="AD145" s="14"/>
      <c r="AE145" s="12"/>
      <c r="AF145" s="12"/>
      <c r="AG145" s="13"/>
      <c r="AH145" s="13"/>
      <c r="AI145" s="55"/>
      <c r="AJ145" s="153"/>
    </row>
    <row r="146" spans="1:36" x14ac:dyDescent="0.25">
      <c r="A146" s="22"/>
      <c r="B146" s="13"/>
      <c r="C146" s="12"/>
      <c r="D146" s="13"/>
      <c r="E146" s="13"/>
      <c r="F146" s="46"/>
      <c r="G146" s="163"/>
      <c r="H146" s="13"/>
      <c r="I146" s="13"/>
      <c r="J146" s="13"/>
      <c r="K146" s="12"/>
      <c r="L146" s="12"/>
      <c r="M146" s="46"/>
      <c r="N146" s="65"/>
      <c r="O146" s="65"/>
      <c r="P146" s="59"/>
      <c r="Q146" s="24"/>
      <c r="R146" s="24"/>
      <c r="S146" s="16"/>
      <c r="T146" s="12"/>
      <c r="U146" s="13"/>
      <c r="V146" s="23"/>
      <c r="W146" s="23"/>
      <c r="X146" s="23"/>
      <c r="Y146" s="13"/>
      <c r="Z146" s="14"/>
      <c r="AA146" s="12"/>
      <c r="AB146" s="12"/>
      <c r="AC146" s="12"/>
      <c r="AD146" s="14"/>
      <c r="AE146" s="12"/>
      <c r="AF146" s="12"/>
      <c r="AG146" s="13"/>
      <c r="AH146" s="13"/>
      <c r="AI146" s="55"/>
      <c r="AJ146" s="153"/>
    </row>
    <row r="147" spans="1:36" x14ac:dyDescent="0.25">
      <c r="A147" s="22"/>
      <c r="B147" s="13"/>
      <c r="C147" s="12"/>
      <c r="D147" s="13"/>
      <c r="E147" s="13"/>
      <c r="F147" s="46"/>
      <c r="G147" s="163"/>
      <c r="H147" s="13"/>
      <c r="I147" s="13"/>
      <c r="J147" s="13"/>
      <c r="K147" s="12"/>
      <c r="L147" s="12"/>
      <c r="M147" s="46"/>
      <c r="N147" s="65"/>
      <c r="O147" s="65"/>
      <c r="P147" s="59"/>
      <c r="Q147" s="24"/>
      <c r="R147" s="24"/>
      <c r="S147" s="16"/>
      <c r="T147" s="12"/>
      <c r="U147" s="13"/>
      <c r="V147" s="23"/>
      <c r="W147" s="23"/>
      <c r="X147" s="23"/>
      <c r="Y147" s="13"/>
      <c r="Z147" s="14"/>
      <c r="AA147" s="12"/>
      <c r="AB147" s="12"/>
      <c r="AC147" s="12"/>
      <c r="AD147" s="14"/>
      <c r="AE147" s="12"/>
      <c r="AF147" s="12"/>
      <c r="AG147" s="13"/>
      <c r="AH147" s="13"/>
      <c r="AI147" s="55"/>
      <c r="AJ147" s="153"/>
    </row>
    <row r="148" spans="1:36" x14ac:dyDescent="0.25">
      <c r="A148" s="22"/>
      <c r="B148" s="13"/>
      <c r="C148" s="12"/>
      <c r="D148" s="13"/>
      <c r="E148" s="13"/>
      <c r="F148" s="46"/>
      <c r="G148" s="163"/>
      <c r="H148" s="13"/>
      <c r="I148" s="13"/>
      <c r="J148" s="13"/>
      <c r="K148" s="12"/>
      <c r="L148" s="12"/>
      <c r="M148" s="46"/>
      <c r="N148" s="65"/>
      <c r="O148" s="65"/>
      <c r="P148" s="59"/>
      <c r="Q148" s="24"/>
      <c r="R148" s="24"/>
      <c r="S148" s="16"/>
      <c r="T148" s="12"/>
      <c r="U148" s="13"/>
      <c r="V148" s="23"/>
      <c r="W148" s="23"/>
      <c r="X148" s="23"/>
      <c r="Y148" s="13"/>
      <c r="Z148" s="14"/>
      <c r="AA148" s="12"/>
      <c r="AB148" s="12"/>
      <c r="AC148" s="12"/>
      <c r="AD148" s="14"/>
      <c r="AE148" s="12"/>
      <c r="AF148" s="12"/>
      <c r="AG148" s="13"/>
      <c r="AH148" s="13"/>
      <c r="AI148" s="55"/>
      <c r="AJ148" s="153"/>
    </row>
    <row r="149" spans="1:36" x14ac:dyDescent="0.25">
      <c r="A149" s="22"/>
      <c r="B149" s="13"/>
      <c r="C149" s="12"/>
      <c r="D149" s="13"/>
      <c r="E149" s="13"/>
      <c r="F149" s="46"/>
      <c r="G149" s="163"/>
      <c r="H149" s="13"/>
      <c r="I149" s="13"/>
      <c r="J149" s="13"/>
      <c r="K149" s="12"/>
      <c r="L149" s="12"/>
      <c r="M149" s="46"/>
      <c r="N149" s="65"/>
      <c r="O149" s="65"/>
      <c r="P149" s="59"/>
      <c r="Q149" s="24"/>
      <c r="R149" s="24"/>
      <c r="S149" s="16"/>
      <c r="T149" s="12"/>
      <c r="U149" s="13"/>
      <c r="V149" s="23"/>
      <c r="W149" s="23"/>
      <c r="X149" s="23"/>
      <c r="Y149" s="13"/>
      <c r="Z149" s="14"/>
      <c r="AA149" s="12"/>
      <c r="AB149" s="12"/>
      <c r="AC149" s="12"/>
      <c r="AD149" s="14"/>
      <c r="AE149" s="12"/>
      <c r="AF149" s="12"/>
      <c r="AG149" s="13"/>
      <c r="AH149" s="13"/>
      <c r="AI149" s="55"/>
      <c r="AJ149" s="153"/>
    </row>
    <row r="150" spans="1:36" x14ac:dyDescent="0.25">
      <c r="A150" s="22"/>
      <c r="B150" s="13"/>
      <c r="C150" s="12"/>
      <c r="D150" s="13"/>
      <c r="E150" s="13"/>
      <c r="F150" s="46"/>
      <c r="G150" s="163"/>
      <c r="H150" s="13"/>
      <c r="I150" s="13"/>
      <c r="J150" s="13"/>
      <c r="K150" s="12"/>
      <c r="L150" s="12"/>
      <c r="M150" s="46"/>
      <c r="N150" s="65"/>
      <c r="O150" s="65"/>
      <c r="P150" s="59"/>
      <c r="Q150" s="24"/>
      <c r="R150" s="24"/>
      <c r="S150" s="16"/>
      <c r="T150" s="12"/>
      <c r="U150" s="13"/>
      <c r="V150" s="23"/>
      <c r="W150" s="23"/>
      <c r="X150" s="23"/>
      <c r="Y150" s="13"/>
      <c r="Z150" s="14"/>
      <c r="AA150" s="12"/>
      <c r="AB150" s="12"/>
      <c r="AC150" s="12"/>
      <c r="AD150" s="14"/>
      <c r="AE150" s="12"/>
      <c r="AF150" s="12"/>
      <c r="AG150" s="13"/>
      <c r="AH150" s="13"/>
      <c r="AI150" s="55"/>
      <c r="AJ150" s="153"/>
    </row>
    <row r="151" spans="1:36" x14ac:dyDescent="0.25">
      <c r="A151" s="22"/>
      <c r="B151" s="13"/>
      <c r="C151" s="12"/>
      <c r="D151" s="13"/>
      <c r="E151" s="13"/>
      <c r="F151" s="46"/>
      <c r="G151" s="163"/>
      <c r="H151" s="13"/>
      <c r="I151" s="13"/>
      <c r="J151" s="13"/>
      <c r="K151" s="12"/>
      <c r="L151" s="12"/>
      <c r="M151" s="46"/>
      <c r="N151" s="65"/>
      <c r="O151" s="65"/>
      <c r="P151" s="59"/>
      <c r="Q151" s="24"/>
      <c r="R151" s="24"/>
      <c r="S151" s="16"/>
      <c r="T151" s="12"/>
      <c r="U151" s="13"/>
      <c r="V151" s="23"/>
      <c r="W151" s="23"/>
      <c r="X151" s="23"/>
      <c r="Y151" s="13"/>
      <c r="Z151" s="14"/>
      <c r="AA151" s="12"/>
      <c r="AB151" s="12"/>
      <c r="AC151" s="12"/>
      <c r="AD151" s="14"/>
      <c r="AE151" s="12"/>
      <c r="AF151" s="12"/>
      <c r="AG151" s="13"/>
      <c r="AH151" s="13"/>
      <c r="AI151" s="55"/>
      <c r="AJ151" s="153"/>
    </row>
    <row r="152" spans="1:36" x14ac:dyDescent="0.25">
      <c r="A152" s="22"/>
      <c r="B152" s="13"/>
      <c r="C152" s="12"/>
      <c r="D152" s="13"/>
      <c r="E152" s="13"/>
      <c r="F152" s="46"/>
      <c r="G152" s="163"/>
      <c r="H152" s="13"/>
      <c r="I152" s="13"/>
      <c r="J152" s="13"/>
      <c r="K152" s="12"/>
      <c r="L152" s="12"/>
      <c r="M152" s="46"/>
      <c r="N152" s="65"/>
      <c r="O152" s="65"/>
      <c r="P152" s="59"/>
      <c r="Q152" s="24"/>
      <c r="R152" s="24"/>
      <c r="S152" s="16"/>
      <c r="T152" s="12"/>
      <c r="U152" s="13"/>
      <c r="V152" s="23"/>
      <c r="W152" s="23"/>
      <c r="X152" s="23"/>
      <c r="Y152" s="13"/>
      <c r="Z152" s="14"/>
      <c r="AA152" s="12"/>
      <c r="AB152" s="12"/>
      <c r="AC152" s="12"/>
      <c r="AD152" s="14"/>
      <c r="AE152" s="12"/>
      <c r="AF152" s="12"/>
      <c r="AG152" s="13"/>
      <c r="AH152" s="13"/>
      <c r="AI152" s="55"/>
      <c r="AJ152" s="153"/>
    </row>
    <row r="153" spans="1:36" x14ac:dyDescent="0.25">
      <c r="A153" s="22"/>
      <c r="B153" s="13"/>
      <c r="C153" s="12"/>
      <c r="D153" s="13"/>
      <c r="E153" s="13"/>
      <c r="F153" s="46"/>
      <c r="G153" s="163"/>
      <c r="H153" s="13"/>
      <c r="I153" s="13"/>
      <c r="J153" s="13"/>
      <c r="K153" s="12"/>
      <c r="L153" s="12"/>
      <c r="M153" s="46"/>
      <c r="N153" s="65"/>
      <c r="O153" s="65"/>
      <c r="P153" s="59"/>
      <c r="Q153" s="24"/>
      <c r="R153" s="24"/>
      <c r="S153" s="16"/>
      <c r="T153" s="12"/>
      <c r="U153" s="13"/>
      <c r="V153" s="23"/>
      <c r="W153" s="23"/>
      <c r="X153" s="23"/>
      <c r="Y153" s="13"/>
      <c r="Z153" s="14"/>
      <c r="AA153" s="12"/>
      <c r="AB153" s="12"/>
      <c r="AC153" s="12"/>
      <c r="AD153" s="14"/>
      <c r="AE153" s="12"/>
      <c r="AF153" s="12"/>
      <c r="AG153" s="13"/>
      <c r="AH153" s="13"/>
      <c r="AI153" s="55"/>
      <c r="AJ153" s="153"/>
    </row>
    <row r="154" spans="1:36" x14ac:dyDescent="0.25">
      <c r="A154" s="22"/>
      <c r="B154" s="13"/>
      <c r="C154" s="12"/>
      <c r="D154" s="13"/>
      <c r="E154" s="13"/>
      <c r="F154" s="46"/>
      <c r="G154" s="163"/>
      <c r="H154" s="13"/>
      <c r="I154" s="13"/>
      <c r="J154" s="13"/>
      <c r="K154" s="12"/>
      <c r="L154" s="12"/>
      <c r="M154" s="46"/>
      <c r="N154" s="65"/>
      <c r="O154" s="65"/>
      <c r="P154" s="59"/>
      <c r="Q154" s="24"/>
      <c r="R154" s="24"/>
      <c r="S154" s="16"/>
      <c r="T154" s="12"/>
      <c r="U154" s="13"/>
      <c r="V154" s="23"/>
      <c r="W154" s="23"/>
      <c r="X154" s="23"/>
      <c r="Y154" s="13"/>
      <c r="Z154" s="14"/>
      <c r="AA154" s="12"/>
      <c r="AB154" s="12"/>
      <c r="AC154" s="12"/>
      <c r="AD154" s="14"/>
      <c r="AE154" s="12"/>
      <c r="AF154" s="12"/>
      <c r="AG154" s="13"/>
      <c r="AH154" s="13"/>
      <c r="AI154" s="55"/>
      <c r="AJ154" s="153"/>
    </row>
    <row r="155" spans="1:36" x14ac:dyDescent="0.25">
      <c r="A155" s="22"/>
      <c r="B155" s="13"/>
      <c r="C155" s="12"/>
      <c r="D155" s="13"/>
      <c r="E155" s="13"/>
      <c r="F155" s="46"/>
      <c r="G155" s="163"/>
      <c r="H155" s="13"/>
      <c r="I155" s="13"/>
      <c r="J155" s="13"/>
      <c r="K155" s="12"/>
      <c r="L155" s="12"/>
      <c r="M155" s="46"/>
      <c r="N155" s="65"/>
      <c r="O155" s="65"/>
      <c r="P155" s="59"/>
      <c r="Q155" s="24"/>
      <c r="R155" s="24"/>
      <c r="S155" s="16"/>
      <c r="T155" s="12"/>
      <c r="U155" s="13"/>
      <c r="V155" s="23"/>
      <c r="W155" s="23"/>
      <c r="X155" s="23"/>
      <c r="Y155" s="13"/>
      <c r="Z155" s="14"/>
      <c r="AA155" s="12"/>
      <c r="AB155" s="12"/>
      <c r="AC155" s="12"/>
      <c r="AD155" s="14"/>
      <c r="AE155" s="12"/>
      <c r="AF155" s="12"/>
      <c r="AG155" s="13"/>
      <c r="AH155" s="13"/>
      <c r="AI155" s="55"/>
      <c r="AJ155" s="153"/>
    </row>
    <row r="156" spans="1:36" x14ac:dyDescent="0.25">
      <c r="A156" s="22"/>
      <c r="B156" s="13"/>
      <c r="C156" s="12"/>
      <c r="D156" s="13"/>
      <c r="E156" s="13"/>
      <c r="F156" s="46"/>
      <c r="G156" s="163"/>
      <c r="H156" s="13"/>
      <c r="I156" s="13"/>
      <c r="J156" s="13"/>
      <c r="K156" s="12"/>
      <c r="L156" s="12"/>
      <c r="M156" s="46"/>
      <c r="N156" s="65"/>
      <c r="O156" s="65"/>
      <c r="P156" s="59"/>
      <c r="Q156" s="24"/>
      <c r="R156" s="24"/>
      <c r="S156" s="16"/>
      <c r="T156" s="12"/>
      <c r="U156" s="13"/>
      <c r="V156" s="23"/>
      <c r="W156" s="23"/>
      <c r="X156" s="23"/>
      <c r="Y156" s="13"/>
      <c r="Z156" s="14"/>
      <c r="AA156" s="12"/>
      <c r="AB156" s="12"/>
      <c r="AC156" s="12"/>
      <c r="AD156" s="14"/>
      <c r="AE156" s="12"/>
      <c r="AF156" s="12"/>
      <c r="AG156" s="13"/>
      <c r="AH156" s="13"/>
      <c r="AI156" s="55"/>
      <c r="AJ156" s="153"/>
    </row>
    <row r="157" spans="1:36" x14ac:dyDescent="0.25">
      <c r="A157" s="22"/>
      <c r="B157" s="13"/>
      <c r="C157" s="12"/>
      <c r="D157" s="13"/>
      <c r="E157" s="13"/>
      <c r="F157" s="46"/>
      <c r="G157" s="163"/>
      <c r="H157" s="13"/>
      <c r="I157" s="13"/>
      <c r="J157" s="13"/>
      <c r="K157" s="12"/>
      <c r="L157" s="12"/>
      <c r="M157" s="46"/>
      <c r="N157" s="65"/>
      <c r="O157" s="65"/>
      <c r="P157" s="59"/>
      <c r="Q157" s="24"/>
      <c r="R157" s="24"/>
      <c r="S157" s="16"/>
      <c r="T157" s="12"/>
      <c r="U157" s="13"/>
      <c r="V157" s="23"/>
      <c r="W157" s="23"/>
      <c r="X157" s="23"/>
      <c r="Y157" s="13"/>
      <c r="Z157" s="14"/>
      <c r="AA157" s="12"/>
      <c r="AB157" s="12"/>
      <c r="AC157" s="12"/>
      <c r="AD157" s="14"/>
      <c r="AE157" s="12"/>
      <c r="AF157" s="12"/>
      <c r="AG157" s="13"/>
      <c r="AH157" s="13"/>
      <c r="AI157" s="55"/>
      <c r="AJ157" s="153"/>
    </row>
    <row r="158" spans="1:36" x14ac:dyDescent="0.25">
      <c r="A158" s="22"/>
      <c r="B158" s="13"/>
      <c r="C158" s="12"/>
      <c r="D158" s="13"/>
      <c r="E158" s="13"/>
      <c r="F158" s="46"/>
      <c r="G158" s="163"/>
      <c r="H158" s="13"/>
      <c r="I158" s="13"/>
      <c r="J158" s="13"/>
      <c r="K158" s="12"/>
      <c r="L158" s="12"/>
      <c r="M158" s="46"/>
      <c r="N158" s="65"/>
      <c r="O158" s="65"/>
      <c r="P158" s="59"/>
      <c r="Q158" s="24"/>
      <c r="R158" s="24"/>
      <c r="S158" s="16"/>
      <c r="T158" s="12"/>
      <c r="U158" s="13"/>
      <c r="V158" s="23"/>
      <c r="W158" s="23"/>
      <c r="X158" s="23"/>
      <c r="Y158" s="13"/>
      <c r="Z158" s="14"/>
      <c r="AA158" s="12"/>
      <c r="AB158" s="12"/>
      <c r="AC158" s="12"/>
      <c r="AD158" s="14"/>
      <c r="AE158" s="12"/>
      <c r="AF158" s="12"/>
      <c r="AG158" s="13"/>
      <c r="AH158" s="13"/>
      <c r="AI158" s="55"/>
      <c r="AJ158" s="153"/>
    </row>
    <row r="159" spans="1:36" x14ac:dyDescent="0.25">
      <c r="A159" s="22"/>
      <c r="B159" s="13"/>
      <c r="C159" s="12"/>
      <c r="D159" s="13"/>
      <c r="E159" s="13"/>
      <c r="F159" s="46"/>
      <c r="G159" s="163"/>
      <c r="H159" s="13"/>
      <c r="I159" s="13"/>
      <c r="J159" s="13"/>
      <c r="K159" s="12"/>
      <c r="L159" s="12"/>
      <c r="M159" s="46"/>
      <c r="N159" s="65"/>
      <c r="O159" s="65"/>
      <c r="P159" s="59"/>
      <c r="Q159" s="24"/>
      <c r="R159" s="24"/>
      <c r="S159" s="16"/>
      <c r="T159" s="12"/>
      <c r="U159" s="13"/>
      <c r="V159" s="23"/>
      <c r="W159" s="23"/>
      <c r="X159" s="23"/>
      <c r="Y159" s="13"/>
      <c r="Z159" s="14"/>
      <c r="AA159" s="12"/>
      <c r="AB159" s="12"/>
      <c r="AC159" s="12"/>
      <c r="AD159" s="14"/>
      <c r="AE159" s="12"/>
      <c r="AF159" s="12"/>
      <c r="AG159" s="13"/>
      <c r="AH159" s="13"/>
      <c r="AI159" s="55"/>
      <c r="AJ159" s="153"/>
    </row>
    <row r="160" spans="1:36" x14ac:dyDescent="0.25">
      <c r="A160" s="22"/>
      <c r="B160" s="13"/>
      <c r="C160" s="12"/>
      <c r="D160" s="13"/>
      <c r="E160" s="13"/>
      <c r="F160" s="46"/>
      <c r="G160" s="163"/>
      <c r="H160" s="13"/>
      <c r="I160" s="13"/>
      <c r="J160" s="13"/>
      <c r="K160" s="12"/>
      <c r="L160" s="12"/>
      <c r="M160" s="46"/>
      <c r="N160" s="65"/>
      <c r="O160" s="65"/>
      <c r="P160" s="59"/>
      <c r="Q160" s="24"/>
      <c r="R160" s="24"/>
      <c r="S160" s="16"/>
      <c r="T160" s="12"/>
      <c r="U160" s="13"/>
      <c r="V160" s="23"/>
      <c r="W160" s="23"/>
      <c r="X160" s="23"/>
      <c r="Y160" s="13"/>
      <c r="Z160" s="14"/>
      <c r="AA160" s="12"/>
      <c r="AB160" s="12"/>
      <c r="AC160" s="12"/>
      <c r="AD160" s="14"/>
      <c r="AE160" s="12"/>
      <c r="AF160" s="12"/>
      <c r="AG160" s="13"/>
      <c r="AH160" s="13"/>
      <c r="AI160" s="55"/>
      <c r="AJ160" s="153"/>
    </row>
    <row r="161" spans="1:36" x14ac:dyDescent="0.25">
      <c r="A161" s="22"/>
      <c r="B161" s="13"/>
      <c r="C161" s="12"/>
      <c r="D161" s="13"/>
      <c r="E161" s="13"/>
      <c r="F161" s="46"/>
      <c r="G161" s="163"/>
      <c r="H161" s="13"/>
      <c r="I161" s="13"/>
      <c r="J161" s="13"/>
      <c r="K161" s="12"/>
      <c r="L161" s="12"/>
      <c r="M161" s="46"/>
      <c r="N161" s="65"/>
      <c r="O161" s="65"/>
      <c r="P161" s="59"/>
      <c r="Q161" s="24"/>
      <c r="R161" s="24"/>
      <c r="S161" s="16"/>
      <c r="T161" s="12"/>
      <c r="U161" s="13"/>
      <c r="V161" s="23"/>
      <c r="W161" s="23"/>
      <c r="X161" s="23"/>
      <c r="Y161" s="13"/>
      <c r="Z161" s="14"/>
      <c r="AA161" s="12"/>
      <c r="AB161" s="12"/>
      <c r="AC161" s="12"/>
      <c r="AD161" s="14"/>
      <c r="AE161" s="12"/>
      <c r="AF161" s="12"/>
      <c r="AG161" s="13"/>
      <c r="AH161" s="13"/>
      <c r="AI161" s="55"/>
      <c r="AJ161" s="153"/>
    </row>
    <row r="162" spans="1:36" x14ac:dyDescent="0.25">
      <c r="A162" s="22"/>
      <c r="B162" s="13"/>
      <c r="C162" s="12"/>
      <c r="D162" s="13"/>
      <c r="E162" s="13"/>
      <c r="F162" s="46"/>
      <c r="G162" s="163"/>
      <c r="H162" s="13"/>
      <c r="I162" s="13"/>
      <c r="J162" s="13"/>
      <c r="K162" s="12"/>
      <c r="L162" s="12"/>
      <c r="M162" s="46"/>
      <c r="N162" s="65"/>
      <c r="O162" s="65"/>
      <c r="P162" s="59"/>
      <c r="Q162" s="24"/>
      <c r="R162" s="24"/>
      <c r="S162" s="16"/>
      <c r="T162" s="12"/>
      <c r="U162" s="13"/>
      <c r="V162" s="23"/>
      <c r="W162" s="23"/>
      <c r="X162" s="23"/>
      <c r="Y162" s="13"/>
      <c r="Z162" s="14"/>
      <c r="AA162" s="12"/>
      <c r="AB162" s="12"/>
      <c r="AC162" s="12"/>
      <c r="AD162" s="14"/>
      <c r="AE162" s="12"/>
      <c r="AF162" s="12"/>
      <c r="AG162" s="13"/>
      <c r="AH162" s="13"/>
      <c r="AI162" s="55"/>
      <c r="AJ162" s="153"/>
    </row>
    <row r="163" spans="1:36" x14ac:dyDescent="0.25">
      <c r="A163" s="22"/>
      <c r="B163" s="13"/>
      <c r="C163" s="12"/>
      <c r="D163" s="13"/>
      <c r="E163" s="13"/>
      <c r="F163" s="46"/>
      <c r="G163" s="163"/>
      <c r="H163" s="13"/>
      <c r="I163" s="13"/>
      <c r="J163" s="13"/>
      <c r="K163" s="12"/>
      <c r="L163" s="12"/>
      <c r="M163" s="46"/>
      <c r="N163" s="65"/>
      <c r="O163" s="65"/>
      <c r="P163" s="59"/>
      <c r="Q163" s="24"/>
      <c r="R163" s="24"/>
      <c r="S163" s="16"/>
      <c r="T163" s="12"/>
      <c r="U163" s="13"/>
      <c r="V163" s="23"/>
      <c r="W163" s="23"/>
      <c r="X163" s="23"/>
      <c r="Y163" s="13"/>
      <c r="Z163" s="14"/>
      <c r="AA163" s="12"/>
      <c r="AB163" s="12"/>
      <c r="AC163" s="12"/>
      <c r="AD163" s="14"/>
      <c r="AE163" s="12"/>
      <c r="AF163" s="12"/>
      <c r="AG163" s="13"/>
      <c r="AH163" s="13"/>
      <c r="AI163" s="55"/>
      <c r="AJ163" s="153"/>
    </row>
    <row r="164" spans="1:36" x14ac:dyDescent="0.25">
      <c r="A164" s="22"/>
      <c r="B164" s="13"/>
      <c r="C164" s="12"/>
      <c r="D164" s="13"/>
      <c r="E164" s="13"/>
      <c r="F164" s="46"/>
      <c r="G164" s="163"/>
      <c r="H164" s="13"/>
      <c r="I164" s="13"/>
      <c r="J164" s="13"/>
      <c r="K164" s="12"/>
      <c r="L164" s="12"/>
      <c r="M164" s="46"/>
      <c r="N164" s="65"/>
      <c r="O164" s="65"/>
      <c r="P164" s="59"/>
      <c r="Q164" s="24"/>
      <c r="R164" s="24"/>
      <c r="S164" s="16"/>
      <c r="T164" s="12"/>
      <c r="U164" s="13"/>
      <c r="V164" s="23"/>
      <c r="W164" s="23"/>
      <c r="X164" s="23"/>
      <c r="Y164" s="13"/>
      <c r="Z164" s="14"/>
      <c r="AA164" s="12"/>
      <c r="AB164" s="12"/>
      <c r="AC164" s="12"/>
      <c r="AD164" s="14"/>
      <c r="AE164" s="12"/>
      <c r="AF164" s="12"/>
      <c r="AG164" s="13"/>
      <c r="AH164" s="13"/>
      <c r="AI164" s="55"/>
      <c r="AJ164" s="153"/>
    </row>
    <row r="165" spans="1:36" x14ac:dyDescent="0.25">
      <c r="A165" s="22"/>
      <c r="B165" s="13"/>
      <c r="C165" s="12"/>
      <c r="D165" s="13"/>
      <c r="E165" s="13"/>
      <c r="F165" s="46"/>
      <c r="G165" s="163"/>
      <c r="H165" s="13"/>
      <c r="I165" s="13"/>
      <c r="J165" s="13"/>
      <c r="K165" s="12"/>
      <c r="L165" s="12"/>
      <c r="M165" s="46"/>
      <c r="N165" s="65"/>
      <c r="O165" s="65"/>
      <c r="P165" s="59"/>
      <c r="Q165" s="24"/>
      <c r="R165" s="24"/>
      <c r="S165" s="16"/>
      <c r="T165" s="12"/>
      <c r="U165" s="13"/>
      <c r="V165" s="23"/>
      <c r="W165" s="23"/>
      <c r="X165" s="23"/>
      <c r="Y165" s="13"/>
      <c r="Z165" s="14"/>
      <c r="AA165" s="12"/>
      <c r="AB165" s="12"/>
      <c r="AC165" s="12"/>
      <c r="AD165" s="14"/>
      <c r="AE165" s="12"/>
      <c r="AF165" s="12"/>
      <c r="AG165" s="13"/>
      <c r="AH165" s="13"/>
      <c r="AI165" s="55"/>
      <c r="AJ165" s="153"/>
    </row>
    <row r="166" spans="1:36" x14ac:dyDescent="0.25">
      <c r="A166" s="22"/>
      <c r="B166" s="13"/>
      <c r="C166" s="12"/>
      <c r="D166" s="13"/>
      <c r="E166" s="13"/>
      <c r="F166" s="46"/>
      <c r="G166" s="163"/>
      <c r="H166" s="13"/>
      <c r="I166" s="13"/>
      <c r="J166" s="13"/>
      <c r="K166" s="12"/>
      <c r="L166" s="12"/>
      <c r="M166" s="46"/>
      <c r="N166" s="65"/>
      <c r="O166" s="65"/>
      <c r="P166" s="59"/>
      <c r="Q166" s="24"/>
      <c r="R166" s="24"/>
      <c r="S166" s="16"/>
      <c r="T166" s="12"/>
      <c r="U166" s="13"/>
      <c r="V166" s="23"/>
      <c r="W166" s="23"/>
      <c r="X166" s="23"/>
      <c r="Y166" s="13"/>
      <c r="Z166" s="14"/>
      <c r="AA166" s="12"/>
      <c r="AB166" s="12"/>
      <c r="AC166" s="12"/>
      <c r="AD166" s="14"/>
      <c r="AE166" s="12"/>
      <c r="AF166" s="12"/>
      <c r="AG166" s="13"/>
      <c r="AH166" s="13"/>
      <c r="AI166" s="55"/>
      <c r="AJ166" s="153"/>
    </row>
    <row r="167" spans="1:36" x14ac:dyDescent="0.25">
      <c r="A167" s="22"/>
      <c r="B167" s="13"/>
      <c r="C167" s="12"/>
      <c r="D167" s="13"/>
      <c r="E167" s="13"/>
      <c r="F167" s="46"/>
      <c r="G167" s="163"/>
      <c r="H167" s="13"/>
      <c r="I167" s="13"/>
      <c r="J167" s="13"/>
      <c r="K167" s="12"/>
      <c r="L167" s="12"/>
      <c r="M167" s="46"/>
      <c r="N167" s="65"/>
      <c r="O167" s="65"/>
      <c r="P167" s="59"/>
      <c r="Q167" s="24"/>
      <c r="R167" s="24"/>
      <c r="S167" s="16"/>
      <c r="T167" s="12"/>
      <c r="U167" s="13"/>
      <c r="V167" s="23"/>
      <c r="W167" s="23"/>
      <c r="X167" s="23"/>
      <c r="Y167" s="13"/>
      <c r="Z167" s="14"/>
      <c r="AA167" s="12"/>
      <c r="AB167" s="12"/>
      <c r="AC167" s="12"/>
      <c r="AD167" s="14"/>
      <c r="AE167" s="12"/>
      <c r="AF167" s="12"/>
      <c r="AG167" s="13"/>
      <c r="AH167" s="13"/>
      <c r="AI167" s="55"/>
      <c r="AJ167" s="153"/>
    </row>
    <row r="168" spans="1:36" x14ac:dyDescent="0.25">
      <c r="A168" s="22"/>
      <c r="B168" s="13"/>
      <c r="C168" s="12"/>
      <c r="D168" s="13"/>
      <c r="E168" s="13"/>
      <c r="F168" s="46"/>
      <c r="G168" s="163"/>
      <c r="H168" s="13"/>
      <c r="I168" s="13"/>
      <c r="J168" s="13"/>
      <c r="K168" s="12"/>
      <c r="L168" s="12"/>
      <c r="M168" s="46"/>
      <c r="N168" s="65"/>
      <c r="O168" s="65"/>
      <c r="P168" s="59"/>
      <c r="Q168" s="24"/>
      <c r="R168" s="24"/>
      <c r="S168" s="16"/>
      <c r="T168" s="12"/>
      <c r="U168" s="13"/>
      <c r="V168" s="23"/>
      <c r="W168" s="23"/>
      <c r="X168" s="23"/>
      <c r="Y168" s="13"/>
      <c r="Z168" s="14"/>
      <c r="AA168" s="12"/>
      <c r="AB168" s="12"/>
      <c r="AC168" s="12"/>
      <c r="AD168" s="14"/>
      <c r="AE168" s="12"/>
      <c r="AF168" s="12"/>
      <c r="AG168" s="13"/>
      <c r="AH168" s="13"/>
      <c r="AI168" s="55"/>
      <c r="AJ168" s="153"/>
    </row>
    <row r="169" spans="1:36" x14ac:dyDescent="0.25">
      <c r="A169" s="22"/>
      <c r="B169" s="13"/>
      <c r="C169" s="12"/>
      <c r="D169" s="13"/>
      <c r="E169" s="13"/>
      <c r="F169" s="46"/>
      <c r="G169" s="163"/>
      <c r="H169" s="13"/>
      <c r="I169" s="13"/>
      <c r="J169" s="13"/>
      <c r="K169" s="12"/>
      <c r="L169" s="12"/>
      <c r="M169" s="46"/>
      <c r="N169" s="65"/>
      <c r="O169" s="65"/>
      <c r="P169" s="59"/>
      <c r="Q169" s="24"/>
      <c r="R169" s="24"/>
      <c r="S169" s="16"/>
      <c r="T169" s="12"/>
      <c r="U169" s="13"/>
      <c r="V169" s="23"/>
      <c r="W169" s="23"/>
      <c r="X169" s="23"/>
      <c r="Y169" s="13"/>
      <c r="Z169" s="14"/>
      <c r="AA169" s="12"/>
      <c r="AB169" s="12"/>
      <c r="AC169" s="12"/>
      <c r="AD169" s="14"/>
      <c r="AE169" s="12"/>
      <c r="AF169" s="12"/>
      <c r="AG169" s="13"/>
      <c r="AH169" s="13"/>
      <c r="AI169" s="55"/>
      <c r="AJ169" s="153"/>
    </row>
    <row r="170" spans="1:36" x14ac:dyDescent="0.25">
      <c r="A170" s="22"/>
      <c r="B170" s="13"/>
      <c r="C170" s="12"/>
      <c r="D170" s="13"/>
      <c r="E170" s="13"/>
      <c r="F170" s="46"/>
      <c r="G170" s="163"/>
      <c r="H170" s="13"/>
      <c r="I170" s="13"/>
      <c r="J170" s="13"/>
      <c r="K170" s="12"/>
      <c r="L170" s="12"/>
      <c r="M170" s="46"/>
      <c r="N170" s="65"/>
      <c r="O170" s="65"/>
      <c r="P170" s="59"/>
      <c r="Q170" s="24"/>
      <c r="R170" s="24"/>
      <c r="S170" s="16"/>
      <c r="T170" s="12"/>
      <c r="U170" s="13"/>
      <c r="V170" s="23"/>
      <c r="W170" s="23"/>
      <c r="X170" s="23"/>
      <c r="Y170" s="13"/>
      <c r="Z170" s="14"/>
      <c r="AA170" s="12"/>
      <c r="AB170" s="12"/>
      <c r="AC170" s="12"/>
      <c r="AD170" s="14"/>
      <c r="AE170" s="12"/>
      <c r="AF170" s="12"/>
      <c r="AG170" s="13"/>
      <c r="AH170" s="13"/>
      <c r="AI170" s="55"/>
      <c r="AJ170" s="153"/>
    </row>
    <row r="171" spans="1:36" x14ac:dyDescent="0.25">
      <c r="A171" s="22"/>
      <c r="B171" s="13"/>
      <c r="C171" s="12"/>
      <c r="D171" s="13"/>
      <c r="E171" s="13"/>
      <c r="F171" s="46"/>
      <c r="G171" s="163"/>
      <c r="H171" s="13"/>
      <c r="I171" s="13"/>
      <c r="J171" s="13"/>
      <c r="K171" s="12"/>
      <c r="L171" s="12"/>
      <c r="M171" s="46"/>
      <c r="N171" s="65"/>
      <c r="O171" s="65"/>
      <c r="P171" s="59"/>
      <c r="Q171" s="24"/>
      <c r="R171" s="24"/>
      <c r="S171" s="16"/>
      <c r="T171" s="12"/>
      <c r="U171" s="13"/>
      <c r="V171" s="23"/>
      <c r="W171" s="23"/>
      <c r="X171" s="23"/>
      <c r="Y171" s="13"/>
      <c r="Z171" s="14"/>
      <c r="AA171" s="12"/>
      <c r="AB171" s="12"/>
      <c r="AC171" s="12"/>
      <c r="AD171" s="14"/>
      <c r="AE171" s="12"/>
      <c r="AF171" s="12"/>
      <c r="AG171" s="13"/>
      <c r="AH171" s="13"/>
      <c r="AI171" s="55"/>
      <c r="AJ171" s="153"/>
    </row>
    <row r="172" spans="1:36" x14ac:dyDescent="0.25">
      <c r="A172" s="22"/>
      <c r="B172" s="13"/>
      <c r="C172" s="12"/>
      <c r="D172" s="13"/>
      <c r="E172" s="13"/>
      <c r="F172" s="46"/>
      <c r="G172" s="163"/>
      <c r="H172" s="13"/>
      <c r="I172" s="13"/>
      <c r="J172" s="13"/>
      <c r="K172" s="12"/>
      <c r="L172" s="12"/>
      <c r="M172" s="46"/>
      <c r="N172" s="65"/>
      <c r="O172" s="65"/>
      <c r="P172" s="59"/>
      <c r="Q172" s="24"/>
      <c r="R172" s="24"/>
      <c r="S172" s="16"/>
      <c r="T172" s="12"/>
      <c r="U172" s="13"/>
      <c r="V172" s="23"/>
      <c r="W172" s="23"/>
      <c r="X172" s="23"/>
      <c r="Y172" s="13"/>
      <c r="Z172" s="14"/>
      <c r="AA172" s="12"/>
      <c r="AB172" s="12"/>
      <c r="AC172" s="12"/>
      <c r="AD172" s="14"/>
      <c r="AE172" s="12"/>
      <c r="AF172" s="12"/>
      <c r="AG172" s="13"/>
      <c r="AH172" s="13"/>
      <c r="AI172" s="55"/>
      <c r="AJ172" s="153"/>
    </row>
    <row r="173" spans="1:36" x14ac:dyDescent="0.25">
      <c r="A173" s="22"/>
      <c r="B173" s="13"/>
      <c r="C173" s="12"/>
      <c r="D173" s="13"/>
      <c r="E173" s="13"/>
      <c r="F173" s="46"/>
      <c r="G173" s="163"/>
      <c r="H173" s="13"/>
      <c r="I173" s="13"/>
      <c r="J173" s="13"/>
      <c r="K173" s="12"/>
      <c r="L173" s="12"/>
      <c r="M173" s="46"/>
      <c r="N173" s="65"/>
      <c r="O173" s="65"/>
      <c r="P173" s="59"/>
      <c r="Q173" s="24"/>
      <c r="R173" s="24"/>
      <c r="S173" s="16"/>
      <c r="T173" s="12"/>
      <c r="U173" s="13"/>
      <c r="V173" s="23"/>
      <c r="W173" s="23"/>
      <c r="X173" s="23"/>
      <c r="Y173" s="13"/>
      <c r="Z173" s="14"/>
      <c r="AA173" s="12"/>
      <c r="AB173" s="12"/>
      <c r="AC173" s="12"/>
      <c r="AD173" s="14"/>
      <c r="AE173" s="12"/>
      <c r="AF173" s="12"/>
      <c r="AG173" s="13"/>
      <c r="AH173" s="13"/>
      <c r="AI173" s="55"/>
      <c r="AJ173" s="153"/>
    </row>
    <row r="174" spans="1:36" x14ac:dyDescent="0.25">
      <c r="A174" s="22"/>
      <c r="B174" s="13"/>
      <c r="C174" s="12"/>
      <c r="D174" s="13"/>
      <c r="E174" s="13"/>
      <c r="F174" s="46"/>
      <c r="G174" s="163"/>
      <c r="H174" s="13"/>
      <c r="I174" s="13"/>
      <c r="J174" s="13"/>
      <c r="K174" s="12"/>
      <c r="L174" s="12"/>
      <c r="M174" s="46"/>
      <c r="N174" s="65"/>
      <c r="O174" s="65"/>
      <c r="P174" s="59"/>
      <c r="Q174" s="24"/>
      <c r="R174" s="24"/>
      <c r="S174" s="16"/>
      <c r="T174" s="12"/>
      <c r="U174" s="13"/>
      <c r="V174" s="23"/>
      <c r="W174" s="23"/>
      <c r="X174" s="23"/>
      <c r="Y174" s="13"/>
      <c r="Z174" s="14"/>
      <c r="AA174" s="12"/>
      <c r="AB174" s="12"/>
      <c r="AC174" s="12"/>
      <c r="AD174" s="14"/>
      <c r="AE174" s="12"/>
      <c r="AF174" s="12"/>
      <c r="AG174" s="13"/>
      <c r="AH174" s="13"/>
      <c r="AI174" s="55"/>
      <c r="AJ174" s="153"/>
    </row>
    <row r="175" spans="1:36" x14ac:dyDescent="0.25">
      <c r="A175" s="22"/>
      <c r="B175" s="13"/>
      <c r="C175" s="12"/>
      <c r="D175" s="13"/>
      <c r="E175" s="13"/>
      <c r="F175" s="46"/>
      <c r="G175" s="163"/>
      <c r="H175" s="13"/>
      <c r="I175" s="13"/>
      <c r="J175" s="13"/>
      <c r="K175" s="12"/>
      <c r="L175" s="12"/>
      <c r="M175" s="46"/>
      <c r="N175" s="65"/>
      <c r="O175" s="65"/>
      <c r="P175" s="59"/>
      <c r="Q175" s="24"/>
      <c r="R175" s="24"/>
      <c r="S175" s="16"/>
      <c r="T175" s="12"/>
      <c r="U175" s="13"/>
      <c r="V175" s="23"/>
      <c r="W175" s="23"/>
      <c r="X175" s="23"/>
      <c r="Y175" s="13"/>
      <c r="Z175" s="14"/>
      <c r="AA175" s="12"/>
      <c r="AB175" s="12"/>
      <c r="AC175" s="12"/>
      <c r="AD175" s="14"/>
      <c r="AE175" s="12"/>
      <c r="AF175" s="12"/>
      <c r="AG175" s="13"/>
      <c r="AH175" s="13"/>
      <c r="AI175" s="55"/>
      <c r="AJ175" s="153"/>
    </row>
    <row r="176" spans="1:36" x14ac:dyDescent="0.25">
      <c r="A176" s="22"/>
      <c r="B176" s="13"/>
      <c r="C176" s="12"/>
      <c r="D176" s="13"/>
      <c r="E176" s="13"/>
      <c r="F176" s="46"/>
      <c r="G176" s="163"/>
      <c r="H176" s="13"/>
      <c r="I176" s="13"/>
      <c r="J176" s="13"/>
      <c r="K176" s="12"/>
      <c r="L176" s="12"/>
      <c r="M176" s="46"/>
      <c r="N176" s="65"/>
      <c r="O176" s="65"/>
      <c r="P176" s="59"/>
      <c r="Q176" s="24"/>
      <c r="R176" s="24"/>
      <c r="S176" s="16"/>
      <c r="T176" s="12"/>
      <c r="U176" s="13"/>
      <c r="V176" s="23"/>
      <c r="W176" s="23"/>
      <c r="X176" s="23"/>
      <c r="Y176" s="13"/>
      <c r="Z176" s="14"/>
      <c r="AA176" s="12"/>
      <c r="AB176" s="12"/>
      <c r="AC176" s="12"/>
      <c r="AD176" s="14"/>
      <c r="AE176" s="12"/>
      <c r="AF176" s="12"/>
      <c r="AG176" s="13"/>
      <c r="AH176" s="13"/>
      <c r="AI176" s="55"/>
      <c r="AJ176" s="153"/>
    </row>
    <row r="177" spans="1:36" x14ac:dyDescent="0.25">
      <c r="A177" s="22"/>
      <c r="B177" s="13"/>
      <c r="C177" s="12"/>
      <c r="D177" s="13"/>
      <c r="E177" s="13"/>
      <c r="F177" s="46"/>
      <c r="G177" s="163"/>
      <c r="H177" s="13"/>
      <c r="I177" s="13"/>
      <c r="J177" s="13"/>
      <c r="K177" s="12"/>
      <c r="L177" s="12"/>
      <c r="M177" s="46"/>
      <c r="N177" s="65"/>
      <c r="O177" s="65"/>
      <c r="P177" s="59"/>
      <c r="Q177" s="24"/>
      <c r="R177" s="24"/>
      <c r="S177" s="16"/>
      <c r="T177" s="12"/>
      <c r="U177" s="13"/>
      <c r="V177" s="23"/>
      <c r="W177" s="23"/>
      <c r="X177" s="23"/>
      <c r="Y177" s="13"/>
      <c r="Z177" s="14"/>
      <c r="AA177" s="12"/>
      <c r="AB177" s="12"/>
      <c r="AC177" s="12"/>
      <c r="AD177" s="14"/>
      <c r="AE177" s="12"/>
      <c r="AF177" s="12"/>
      <c r="AG177" s="13"/>
      <c r="AH177" s="13"/>
      <c r="AI177" s="55"/>
      <c r="AJ177" s="153"/>
    </row>
    <row r="178" spans="1:36" x14ac:dyDescent="0.25">
      <c r="A178" s="22"/>
      <c r="B178" s="13"/>
      <c r="C178" s="12"/>
      <c r="D178" s="13"/>
      <c r="E178" s="13"/>
      <c r="F178" s="46"/>
      <c r="G178" s="163"/>
      <c r="H178" s="13"/>
      <c r="I178" s="13"/>
      <c r="J178" s="13"/>
      <c r="K178" s="12"/>
      <c r="L178" s="12"/>
      <c r="M178" s="46"/>
      <c r="N178" s="65"/>
      <c r="O178" s="65"/>
      <c r="P178" s="59"/>
      <c r="Q178" s="24"/>
      <c r="R178" s="24"/>
      <c r="S178" s="16"/>
      <c r="T178" s="12"/>
      <c r="U178" s="13"/>
      <c r="V178" s="23"/>
      <c r="W178" s="23"/>
      <c r="X178" s="23"/>
      <c r="Y178" s="13"/>
      <c r="Z178" s="14"/>
      <c r="AA178" s="12"/>
      <c r="AB178" s="12"/>
      <c r="AC178" s="12"/>
      <c r="AD178" s="14"/>
      <c r="AE178" s="12"/>
      <c r="AF178" s="12"/>
      <c r="AG178" s="13"/>
      <c r="AH178" s="13"/>
      <c r="AI178" s="55"/>
      <c r="AJ178" s="153"/>
    </row>
    <row r="179" spans="1:36" x14ac:dyDescent="0.25">
      <c r="A179" s="22"/>
      <c r="B179" s="13"/>
      <c r="C179" s="12"/>
      <c r="D179" s="13"/>
      <c r="E179" s="13"/>
      <c r="F179" s="46"/>
      <c r="G179" s="163"/>
      <c r="H179" s="13"/>
      <c r="I179" s="13"/>
      <c r="J179" s="13"/>
      <c r="K179" s="12"/>
      <c r="L179" s="12"/>
      <c r="M179" s="46"/>
      <c r="N179" s="65"/>
      <c r="O179" s="65"/>
      <c r="P179" s="59"/>
      <c r="Q179" s="24"/>
      <c r="R179" s="24"/>
      <c r="S179" s="16"/>
      <c r="T179" s="12"/>
      <c r="U179" s="13"/>
      <c r="V179" s="23"/>
      <c r="W179" s="23"/>
      <c r="X179" s="23"/>
      <c r="Y179" s="13"/>
      <c r="Z179" s="14"/>
      <c r="AA179" s="12"/>
      <c r="AB179" s="12"/>
      <c r="AC179" s="12"/>
      <c r="AD179" s="14"/>
      <c r="AE179" s="12"/>
      <c r="AF179" s="12"/>
      <c r="AG179" s="13"/>
      <c r="AH179" s="13"/>
      <c r="AI179" s="55"/>
      <c r="AJ179" s="153"/>
    </row>
    <row r="180" spans="1:36" x14ac:dyDescent="0.25">
      <c r="A180" s="22"/>
      <c r="B180" s="13"/>
      <c r="C180" s="12"/>
      <c r="D180" s="13"/>
      <c r="E180" s="13"/>
      <c r="F180" s="46"/>
      <c r="G180" s="163"/>
      <c r="H180" s="13"/>
      <c r="I180" s="13"/>
      <c r="J180" s="13"/>
      <c r="K180" s="12"/>
      <c r="L180" s="12"/>
      <c r="M180" s="46"/>
      <c r="N180" s="65"/>
      <c r="O180" s="65"/>
      <c r="P180" s="59"/>
      <c r="Q180" s="24"/>
      <c r="R180" s="24"/>
      <c r="S180" s="16"/>
      <c r="T180" s="12"/>
      <c r="U180" s="13"/>
      <c r="V180" s="23"/>
      <c r="W180" s="23"/>
      <c r="X180" s="23"/>
      <c r="Y180" s="13"/>
      <c r="Z180" s="14"/>
      <c r="AA180" s="12"/>
      <c r="AB180" s="12"/>
      <c r="AC180" s="12"/>
      <c r="AD180" s="14"/>
      <c r="AE180" s="12"/>
      <c r="AF180" s="12"/>
      <c r="AG180" s="13"/>
      <c r="AH180" s="13"/>
      <c r="AI180" s="55"/>
      <c r="AJ180" s="153"/>
    </row>
    <row r="181" spans="1:36" x14ac:dyDescent="0.25">
      <c r="A181" s="22"/>
      <c r="B181" s="13"/>
      <c r="C181" s="12"/>
      <c r="D181" s="13"/>
      <c r="E181" s="13"/>
      <c r="F181" s="46"/>
      <c r="G181" s="163"/>
      <c r="H181" s="13"/>
      <c r="I181" s="13"/>
      <c r="J181" s="13"/>
      <c r="K181" s="12"/>
      <c r="L181" s="12"/>
      <c r="M181" s="46"/>
      <c r="N181" s="65"/>
      <c r="O181" s="65"/>
      <c r="P181" s="59"/>
      <c r="Q181" s="24"/>
      <c r="R181" s="24"/>
      <c r="S181" s="16"/>
      <c r="T181" s="12"/>
      <c r="U181" s="13"/>
      <c r="V181" s="23"/>
      <c r="W181" s="23"/>
      <c r="X181" s="23"/>
      <c r="Y181" s="13"/>
      <c r="Z181" s="14"/>
      <c r="AA181" s="12"/>
      <c r="AB181" s="12"/>
      <c r="AC181" s="12"/>
      <c r="AD181" s="14"/>
      <c r="AE181" s="12"/>
      <c r="AF181" s="12"/>
      <c r="AG181" s="13"/>
      <c r="AH181" s="13"/>
      <c r="AI181" s="55"/>
      <c r="AJ181" s="153"/>
    </row>
    <row r="182" spans="1:36" x14ac:dyDescent="0.25">
      <c r="A182" s="22"/>
      <c r="B182" s="13"/>
      <c r="C182" s="12"/>
      <c r="D182" s="13"/>
      <c r="E182" s="13"/>
      <c r="F182" s="46"/>
      <c r="G182" s="163"/>
      <c r="H182" s="13"/>
      <c r="I182" s="13"/>
      <c r="J182" s="13"/>
      <c r="K182" s="12"/>
      <c r="L182" s="12"/>
      <c r="M182" s="46"/>
      <c r="N182" s="65"/>
      <c r="O182" s="65"/>
      <c r="P182" s="59"/>
      <c r="Q182" s="24"/>
      <c r="R182" s="24"/>
      <c r="S182" s="16"/>
      <c r="T182" s="12"/>
      <c r="U182" s="13"/>
      <c r="V182" s="23"/>
      <c r="W182" s="23"/>
      <c r="X182" s="23"/>
      <c r="Y182" s="13"/>
      <c r="Z182" s="14"/>
      <c r="AA182" s="12"/>
      <c r="AB182" s="12"/>
      <c r="AC182" s="12"/>
      <c r="AD182" s="14"/>
      <c r="AE182" s="12"/>
      <c r="AF182" s="12"/>
      <c r="AG182" s="13"/>
      <c r="AH182" s="13"/>
      <c r="AI182" s="55"/>
      <c r="AJ182" s="153"/>
    </row>
    <row r="183" spans="1:36" x14ac:dyDescent="0.25">
      <c r="A183" s="22"/>
      <c r="B183" s="13"/>
      <c r="C183" s="12"/>
      <c r="D183" s="13"/>
      <c r="E183" s="13"/>
      <c r="F183" s="46"/>
      <c r="G183" s="163"/>
      <c r="H183" s="13"/>
      <c r="I183" s="13"/>
      <c r="J183" s="13"/>
      <c r="K183" s="12"/>
      <c r="L183" s="12"/>
      <c r="M183" s="46"/>
      <c r="N183" s="65"/>
      <c r="O183" s="65"/>
      <c r="P183" s="59"/>
      <c r="Q183" s="24"/>
      <c r="R183" s="24"/>
      <c r="S183" s="16"/>
      <c r="T183" s="12"/>
      <c r="U183" s="13"/>
      <c r="V183" s="23"/>
      <c r="W183" s="23"/>
      <c r="X183" s="23"/>
      <c r="Y183" s="13"/>
      <c r="Z183" s="14"/>
      <c r="AA183" s="12"/>
      <c r="AB183" s="12"/>
      <c r="AC183" s="12"/>
      <c r="AD183" s="14"/>
      <c r="AE183" s="12"/>
      <c r="AF183" s="12"/>
      <c r="AG183" s="13"/>
      <c r="AH183" s="13"/>
      <c r="AI183" s="55"/>
      <c r="AJ183" s="153"/>
    </row>
    <row r="184" spans="1:36" x14ac:dyDescent="0.25">
      <c r="A184" s="22"/>
      <c r="B184" s="13"/>
      <c r="C184" s="12"/>
      <c r="D184" s="13"/>
      <c r="E184" s="13"/>
      <c r="F184" s="46"/>
      <c r="G184" s="163"/>
      <c r="H184" s="13"/>
      <c r="I184" s="13"/>
      <c r="J184" s="13"/>
      <c r="K184" s="12"/>
      <c r="L184" s="12"/>
      <c r="M184" s="46"/>
      <c r="N184" s="65"/>
      <c r="O184" s="65"/>
      <c r="P184" s="59"/>
      <c r="Q184" s="24"/>
      <c r="R184" s="24"/>
      <c r="S184" s="16"/>
      <c r="T184" s="12"/>
      <c r="U184" s="13"/>
      <c r="V184" s="23"/>
      <c r="W184" s="23"/>
      <c r="X184" s="23"/>
      <c r="Y184" s="13"/>
      <c r="Z184" s="14"/>
      <c r="AA184" s="12"/>
      <c r="AB184" s="12"/>
      <c r="AC184" s="12"/>
      <c r="AD184" s="14"/>
      <c r="AE184" s="12"/>
      <c r="AF184" s="12"/>
      <c r="AG184" s="13"/>
      <c r="AH184" s="13"/>
      <c r="AI184" s="55"/>
      <c r="AJ184" s="153"/>
    </row>
    <row r="185" spans="1:36" x14ac:dyDescent="0.25">
      <c r="A185" s="22"/>
      <c r="B185" s="13"/>
      <c r="C185" s="12"/>
      <c r="D185" s="13"/>
      <c r="E185" s="13"/>
      <c r="F185" s="46"/>
      <c r="G185" s="163"/>
      <c r="H185" s="13"/>
      <c r="I185" s="13"/>
      <c r="J185" s="13"/>
      <c r="K185" s="12"/>
      <c r="L185" s="12"/>
      <c r="M185" s="46"/>
      <c r="N185" s="65"/>
      <c r="O185" s="65"/>
      <c r="P185" s="59"/>
      <c r="Q185" s="24"/>
      <c r="R185" s="24"/>
      <c r="S185" s="16"/>
      <c r="T185" s="12"/>
      <c r="U185" s="13"/>
      <c r="V185" s="23"/>
      <c r="W185" s="23"/>
      <c r="X185" s="23"/>
      <c r="Y185" s="13"/>
      <c r="Z185" s="14"/>
      <c r="AA185" s="12"/>
      <c r="AB185" s="12"/>
      <c r="AC185" s="12"/>
      <c r="AD185" s="14"/>
      <c r="AE185" s="12"/>
      <c r="AF185" s="12"/>
      <c r="AG185" s="13"/>
      <c r="AH185" s="13"/>
      <c r="AI185" s="55"/>
      <c r="AJ185" s="153"/>
    </row>
    <row r="186" spans="1:36" x14ac:dyDescent="0.25">
      <c r="A186" s="22"/>
      <c r="B186" s="13"/>
      <c r="C186" s="12"/>
      <c r="D186" s="13"/>
      <c r="E186" s="13"/>
      <c r="F186" s="46"/>
      <c r="G186" s="163"/>
      <c r="H186" s="13"/>
      <c r="I186" s="13"/>
      <c r="J186" s="13"/>
      <c r="K186" s="12"/>
      <c r="L186" s="12"/>
      <c r="M186" s="46"/>
      <c r="N186" s="65"/>
      <c r="O186" s="65"/>
      <c r="P186" s="59"/>
      <c r="Q186" s="24"/>
      <c r="R186" s="24"/>
      <c r="S186" s="16"/>
      <c r="T186" s="12"/>
      <c r="U186" s="13"/>
      <c r="V186" s="23"/>
      <c r="W186" s="23"/>
      <c r="X186" s="23"/>
      <c r="Y186" s="13"/>
      <c r="Z186" s="14"/>
      <c r="AA186" s="12"/>
      <c r="AB186" s="12"/>
      <c r="AC186" s="12"/>
      <c r="AD186" s="14"/>
      <c r="AE186" s="12"/>
      <c r="AF186" s="12"/>
      <c r="AG186" s="13"/>
      <c r="AH186" s="13"/>
      <c r="AI186" s="55"/>
      <c r="AJ186" s="153"/>
    </row>
    <row r="187" spans="1:36" x14ac:dyDescent="0.25">
      <c r="A187" s="22"/>
      <c r="B187" s="13"/>
      <c r="C187" s="12"/>
      <c r="D187" s="13"/>
      <c r="E187" s="13"/>
      <c r="F187" s="46"/>
      <c r="G187" s="163"/>
      <c r="H187" s="13"/>
      <c r="I187" s="13"/>
      <c r="J187" s="13"/>
      <c r="K187" s="12"/>
      <c r="L187" s="12"/>
      <c r="M187" s="46"/>
      <c r="N187" s="65"/>
      <c r="O187" s="65"/>
      <c r="P187" s="59"/>
      <c r="Q187" s="24"/>
      <c r="R187" s="24"/>
      <c r="S187" s="16"/>
      <c r="T187" s="12"/>
      <c r="U187" s="13"/>
      <c r="V187" s="23"/>
      <c r="W187" s="23"/>
      <c r="X187" s="23"/>
      <c r="Y187" s="13"/>
      <c r="Z187" s="14"/>
      <c r="AA187" s="12"/>
      <c r="AB187" s="12"/>
      <c r="AC187" s="12"/>
      <c r="AD187" s="14"/>
      <c r="AE187" s="12"/>
      <c r="AF187" s="12"/>
      <c r="AG187" s="13"/>
      <c r="AH187" s="13"/>
      <c r="AI187" s="55"/>
      <c r="AJ187" s="153"/>
    </row>
    <row r="188" spans="1:36" x14ac:dyDescent="0.25">
      <c r="A188" s="22"/>
      <c r="B188" s="13"/>
      <c r="C188" s="12"/>
      <c r="D188" s="13"/>
      <c r="E188" s="13"/>
      <c r="F188" s="46"/>
      <c r="G188" s="163"/>
      <c r="H188" s="13"/>
      <c r="I188" s="13"/>
      <c r="J188" s="13"/>
      <c r="K188" s="12"/>
      <c r="L188" s="12"/>
      <c r="M188" s="46"/>
      <c r="N188" s="65"/>
      <c r="O188" s="65"/>
      <c r="P188" s="59"/>
      <c r="Q188" s="24"/>
      <c r="R188" s="24"/>
      <c r="S188" s="16"/>
      <c r="T188" s="12"/>
      <c r="U188" s="13"/>
      <c r="V188" s="23"/>
      <c r="W188" s="23"/>
      <c r="X188" s="23"/>
      <c r="Y188" s="13"/>
      <c r="Z188" s="14"/>
      <c r="AA188" s="12"/>
      <c r="AB188" s="12"/>
      <c r="AC188" s="12"/>
      <c r="AD188" s="14"/>
      <c r="AE188" s="12"/>
      <c r="AF188" s="12"/>
      <c r="AG188" s="13"/>
      <c r="AH188" s="13"/>
      <c r="AI188" s="55"/>
      <c r="AJ188" s="153"/>
    </row>
    <row r="189" spans="1:36" x14ac:dyDescent="0.25">
      <c r="A189" s="22"/>
      <c r="B189" s="13"/>
      <c r="C189" s="12"/>
      <c r="D189" s="13"/>
      <c r="E189" s="13"/>
      <c r="F189" s="46"/>
      <c r="G189" s="163"/>
      <c r="H189" s="13"/>
      <c r="I189" s="13"/>
      <c r="J189" s="13"/>
      <c r="K189" s="12"/>
      <c r="L189" s="12"/>
      <c r="M189" s="46"/>
      <c r="N189" s="65"/>
      <c r="O189" s="65"/>
      <c r="P189" s="59"/>
      <c r="Q189" s="24"/>
      <c r="R189" s="24"/>
      <c r="S189" s="16"/>
      <c r="T189" s="12"/>
      <c r="U189" s="13"/>
      <c r="V189" s="23"/>
      <c r="W189" s="23"/>
      <c r="X189" s="23"/>
      <c r="Y189" s="13"/>
      <c r="Z189" s="14"/>
      <c r="AA189" s="12"/>
      <c r="AB189" s="12"/>
      <c r="AC189" s="12"/>
      <c r="AD189" s="14"/>
      <c r="AE189" s="12"/>
      <c r="AF189" s="12"/>
      <c r="AG189" s="13"/>
      <c r="AH189" s="13"/>
      <c r="AI189" s="55"/>
      <c r="AJ189" s="153"/>
    </row>
    <row r="190" spans="1:36" x14ac:dyDescent="0.25">
      <c r="A190" s="22"/>
      <c r="B190" s="13"/>
      <c r="C190" s="12"/>
      <c r="D190" s="13"/>
      <c r="E190" s="13"/>
      <c r="F190" s="46"/>
      <c r="G190" s="163"/>
      <c r="H190" s="13"/>
      <c r="I190" s="13"/>
      <c r="J190" s="13"/>
      <c r="K190" s="12"/>
      <c r="L190" s="12"/>
      <c r="M190" s="46"/>
      <c r="N190" s="65"/>
      <c r="O190" s="65"/>
      <c r="P190" s="59"/>
      <c r="Q190" s="24"/>
      <c r="R190" s="24"/>
      <c r="S190" s="16"/>
      <c r="T190" s="12"/>
      <c r="U190" s="13"/>
      <c r="V190" s="23"/>
      <c r="W190" s="23"/>
      <c r="X190" s="23"/>
      <c r="Y190" s="13"/>
      <c r="Z190" s="14"/>
      <c r="AA190" s="12"/>
      <c r="AB190" s="12"/>
      <c r="AC190" s="12"/>
      <c r="AD190" s="14"/>
      <c r="AE190" s="12"/>
      <c r="AF190" s="12"/>
      <c r="AG190" s="13"/>
      <c r="AH190" s="13"/>
      <c r="AI190" s="55"/>
      <c r="AJ190" s="153"/>
    </row>
    <row r="191" spans="1:36" x14ac:dyDescent="0.25">
      <c r="A191" s="22"/>
      <c r="B191" s="13"/>
      <c r="C191" s="12"/>
      <c r="D191" s="13"/>
      <c r="E191" s="13"/>
      <c r="F191" s="46"/>
      <c r="G191" s="163"/>
      <c r="H191" s="13"/>
      <c r="I191" s="13"/>
      <c r="J191" s="13"/>
      <c r="K191" s="12"/>
      <c r="L191" s="12"/>
      <c r="M191" s="46"/>
      <c r="N191" s="65"/>
      <c r="O191" s="65"/>
      <c r="P191" s="59"/>
      <c r="Q191" s="24"/>
      <c r="R191" s="24"/>
      <c r="S191" s="16"/>
      <c r="T191" s="12"/>
      <c r="U191" s="13"/>
      <c r="V191" s="23"/>
      <c r="W191" s="23"/>
      <c r="X191" s="23"/>
      <c r="Y191" s="13"/>
      <c r="Z191" s="14"/>
      <c r="AA191" s="12"/>
      <c r="AB191" s="12"/>
      <c r="AC191" s="12"/>
      <c r="AD191" s="14"/>
      <c r="AE191" s="12"/>
      <c r="AF191" s="12"/>
      <c r="AG191" s="13"/>
      <c r="AH191" s="13"/>
      <c r="AI191" s="55"/>
      <c r="AJ191" s="153"/>
    </row>
    <row r="192" spans="1:36" x14ac:dyDescent="0.25">
      <c r="A192" s="22"/>
      <c r="B192" s="13"/>
      <c r="C192" s="12"/>
      <c r="D192" s="13"/>
      <c r="E192" s="13"/>
      <c r="F192" s="46"/>
      <c r="G192" s="163"/>
      <c r="H192" s="13"/>
      <c r="I192" s="13"/>
      <c r="J192" s="13"/>
      <c r="K192" s="12"/>
      <c r="L192" s="12"/>
      <c r="M192" s="46"/>
      <c r="N192" s="65"/>
      <c r="O192" s="65"/>
      <c r="P192" s="59"/>
      <c r="Q192" s="24"/>
      <c r="R192" s="24"/>
      <c r="S192" s="16"/>
      <c r="T192" s="12"/>
      <c r="U192" s="13"/>
      <c r="V192" s="23"/>
      <c r="W192" s="23"/>
      <c r="X192" s="23"/>
      <c r="Y192" s="13"/>
      <c r="Z192" s="14"/>
      <c r="AA192" s="12"/>
      <c r="AB192" s="12"/>
      <c r="AC192" s="12"/>
      <c r="AD192" s="14"/>
      <c r="AE192" s="12"/>
      <c r="AF192" s="12"/>
      <c r="AG192" s="13"/>
      <c r="AH192" s="13"/>
      <c r="AI192" s="55"/>
      <c r="AJ192" s="153"/>
    </row>
    <row r="193" spans="1:36" x14ac:dyDescent="0.25">
      <c r="A193" s="22"/>
      <c r="B193" s="13"/>
      <c r="C193" s="12"/>
      <c r="D193" s="13"/>
      <c r="E193" s="13"/>
      <c r="F193" s="46"/>
      <c r="G193" s="163"/>
      <c r="H193" s="13"/>
      <c r="I193" s="13"/>
      <c r="J193" s="13"/>
      <c r="K193" s="12"/>
      <c r="L193" s="12"/>
      <c r="M193" s="46"/>
      <c r="N193" s="65"/>
      <c r="O193" s="65"/>
      <c r="P193" s="59"/>
      <c r="Q193" s="24"/>
      <c r="R193" s="24"/>
      <c r="S193" s="16"/>
      <c r="T193" s="12"/>
      <c r="U193" s="13"/>
      <c r="V193" s="23"/>
      <c r="W193" s="23"/>
      <c r="X193" s="23"/>
      <c r="Y193" s="13"/>
      <c r="Z193" s="14"/>
      <c r="AA193" s="12"/>
      <c r="AB193" s="12"/>
      <c r="AC193" s="12"/>
      <c r="AD193" s="14"/>
      <c r="AE193" s="12"/>
      <c r="AF193" s="12"/>
      <c r="AG193" s="13"/>
      <c r="AH193" s="13"/>
      <c r="AI193" s="55"/>
      <c r="AJ193" s="153"/>
    </row>
    <row r="194" spans="1:36" x14ac:dyDescent="0.25">
      <c r="A194" s="22"/>
      <c r="B194" s="13"/>
      <c r="C194" s="12"/>
      <c r="D194" s="13"/>
      <c r="E194" s="13"/>
      <c r="F194" s="46"/>
      <c r="G194" s="163"/>
      <c r="H194" s="13"/>
      <c r="I194" s="13"/>
      <c r="J194" s="13"/>
      <c r="K194" s="12"/>
      <c r="L194" s="12"/>
      <c r="M194" s="46"/>
      <c r="N194" s="65"/>
      <c r="O194" s="65"/>
      <c r="P194" s="59"/>
      <c r="Q194" s="24"/>
      <c r="R194" s="24"/>
      <c r="S194" s="16"/>
      <c r="T194" s="12"/>
      <c r="U194" s="13"/>
      <c r="V194" s="23"/>
      <c r="W194" s="23"/>
      <c r="X194" s="23"/>
      <c r="Y194" s="13"/>
      <c r="Z194" s="14"/>
      <c r="AA194" s="12"/>
      <c r="AB194" s="12"/>
      <c r="AC194" s="12"/>
      <c r="AD194" s="14"/>
      <c r="AE194" s="12"/>
      <c r="AF194" s="12"/>
      <c r="AG194" s="13"/>
      <c r="AH194" s="13"/>
      <c r="AI194" s="55"/>
      <c r="AJ194" s="153"/>
    </row>
    <row r="195" spans="1:36" x14ac:dyDescent="0.25">
      <c r="A195" s="22"/>
      <c r="B195" s="13"/>
      <c r="C195" s="12"/>
      <c r="D195" s="13"/>
      <c r="E195" s="13"/>
      <c r="F195" s="46"/>
      <c r="G195" s="163"/>
      <c r="H195" s="13"/>
      <c r="I195" s="13"/>
      <c r="J195" s="13"/>
      <c r="K195" s="12"/>
      <c r="L195" s="12"/>
      <c r="M195" s="46"/>
      <c r="N195" s="65"/>
      <c r="O195" s="65"/>
      <c r="P195" s="59"/>
      <c r="Q195" s="24"/>
      <c r="R195" s="24"/>
      <c r="S195" s="16"/>
      <c r="T195" s="12"/>
      <c r="U195" s="13"/>
      <c r="V195" s="23"/>
      <c r="W195" s="23"/>
      <c r="X195" s="23"/>
      <c r="Y195" s="13"/>
      <c r="Z195" s="14"/>
      <c r="AA195" s="12"/>
      <c r="AB195" s="12"/>
      <c r="AC195" s="12"/>
      <c r="AD195" s="14"/>
      <c r="AE195" s="12"/>
      <c r="AF195" s="12"/>
      <c r="AG195" s="13"/>
      <c r="AH195" s="13"/>
      <c r="AI195" s="55"/>
      <c r="AJ195" s="153"/>
    </row>
    <row r="196" spans="1:36" x14ac:dyDescent="0.25">
      <c r="A196" s="22"/>
      <c r="B196" s="13"/>
      <c r="C196" s="12"/>
      <c r="D196" s="13"/>
      <c r="E196" s="13"/>
      <c r="F196" s="46"/>
      <c r="G196" s="163"/>
      <c r="H196" s="13"/>
      <c r="I196" s="13"/>
      <c r="J196" s="13"/>
      <c r="K196" s="12"/>
      <c r="L196" s="12"/>
      <c r="M196" s="46"/>
      <c r="N196" s="65"/>
      <c r="O196" s="65"/>
      <c r="P196" s="59"/>
      <c r="Q196" s="24"/>
      <c r="R196" s="24"/>
      <c r="S196" s="16"/>
      <c r="T196" s="12"/>
      <c r="U196" s="13"/>
      <c r="V196" s="23"/>
      <c r="W196" s="23"/>
      <c r="X196" s="23"/>
      <c r="Y196" s="13"/>
      <c r="Z196" s="14"/>
      <c r="AA196" s="12"/>
      <c r="AB196" s="12"/>
      <c r="AC196" s="12"/>
      <c r="AD196" s="14"/>
      <c r="AE196" s="12"/>
      <c r="AF196" s="12"/>
      <c r="AG196" s="13"/>
      <c r="AH196" s="13"/>
      <c r="AI196" s="55"/>
      <c r="AJ196" s="153"/>
    </row>
    <row r="197" spans="1:36" x14ac:dyDescent="0.25">
      <c r="A197" s="22"/>
      <c r="B197" s="13"/>
      <c r="C197" s="12"/>
      <c r="D197" s="13"/>
      <c r="E197" s="13"/>
      <c r="F197" s="46"/>
      <c r="G197" s="163"/>
      <c r="H197" s="13"/>
      <c r="I197" s="13"/>
      <c r="J197" s="13"/>
      <c r="K197" s="12"/>
      <c r="L197" s="12"/>
      <c r="M197" s="46"/>
      <c r="N197" s="65"/>
      <c r="O197" s="65"/>
      <c r="P197" s="59"/>
      <c r="Q197" s="24"/>
      <c r="R197" s="24"/>
      <c r="S197" s="16"/>
      <c r="T197" s="12"/>
      <c r="U197" s="13"/>
      <c r="V197" s="23"/>
      <c r="W197" s="23"/>
      <c r="X197" s="23"/>
      <c r="Y197" s="13"/>
      <c r="Z197" s="14"/>
      <c r="AA197" s="12"/>
      <c r="AB197" s="12"/>
      <c r="AC197" s="12"/>
      <c r="AD197" s="14"/>
      <c r="AE197" s="12"/>
      <c r="AF197" s="12"/>
      <c r="AG197" s="13"/>
      <c r="AH197" s="13"/>
      <c r="AI197" s="55"/>
      <c r="AJ197" s="153"/>
    </row>
    <row r="198" spans="1:36" x14ac:dyDescent="0.25">
      <c r="A198" s="22"/>
      <c r="B198" s="13"/>
      <c r="C198" s="12"/>
      <c r="D198" s="13"/>
      <c r="E198" s="13"/>
      <c r="F198" s="46"/>
      <c r="G198" s="163"/>
      <c r="H198" s="13"/>
      <c r="I198" s="13"/>
      <c r="J198" s="13"/>
      <c r="K198" s="12"/>
      <c r="L198" s="12"/>
      <c r="M198" s="46"/>
      <c r="N198" s="65"/>
      <c r="O198" s="65"/>
      <c r="P198" s="59"/>
      <c r="Q198" s="24"/>
      <c r="R198" s="24"/>
      <c r="S198" s="16"/>
      <c r="T198" s="12"/>
      <c r="U198" s="13"/>
      <c r="V198" s="23"/>
      <c r="W198" s="23"/>
      <c r="X198" s="23"/>
      <c r="Y198" s="13"/>
      <c r="Z198" s="14"/>
      <c r="AA198" s="12"/>
      <c r="AB198" s="12"/>
      <c r="AC198" s="12"/>
      <c r="AD198" s="14"/>
      <c r="AE198" s="12"/>
      <c r="AF198" s="12"/>
      <c r="AG198" s="13"/>
      <c r="AH198" s="13"/>
      <c r="AI198" s="55"/>
      <c r="AJ198" s="153"/>
    </row>
    <row r="199" spans="1:36" x14ac:dyDescent="0.25">
      <c r="A199" s="22"/>
      <c r="B199" s="13"/>
      <c r="C199" s="12"/>
      <c r="D199" s="13"/>
      <c r="E199" s="13"/>
      <c r="F199" s="46"/>
      <c r="G199" s="163"/>
      <c r="H199" s="13"/>
      <c r="I199" s="13"/>
      <c r="J199" s="13"/>
      <c r="K199" s="12"/>
      <c r="L199" s="12"/>
      <c r="M199" s="46"/>
      <c r="N199" s="65"/>
      <c r="O199" s="65"/>
      <c r="P199" s="59"/>
      <c r="Q199" s="24"/>
      <c r="R199" s="24"/>
      <c r="S199" s="16"/>
      <c r="T199" s="12"/>
      <c r="U199" s="13"/>
      <c r="V199" s="23"/>
      <c r="W199" s="23"/>
      <c r="X199" s="23"/>
      <c r="Y199" s="13"/>
      <c r="Z199" s="14"/>
      <c r="AA199" s="12"/>
      <c r="AB199" s="12"/>
      <c r="AC199" s="12"/>
      <c r="AD199" s="14"/>
      <c r="AE199" s="12"/>
      <c r="AF199" s="12"/>
      <c r="AG199" s="13"/>
      <c r="AH199" s="13"/>
      <c r="AI199" s="55"/>
      <c r="AJ199" s="153"/>
    </row>
    <row r="200" spans="1:36" x14ac:dyDescent="0.25">
      <c r="A200" s="22"/>
      <c r="B200" s="13"/>
      <c r="C200" s="12"/>
      <c r="D200" s="13"/>
      <c r="E200" s="13"/>
      <c r="F200" s="46"/>
      <c r="G200" s="163"/>
      <c r="H200" s="13"/>
      <c r="I200" s="13"/>
      <c r="J200" s="13"/>
      <c r="K200" s="12"/>
      <c r="L200" s="12"/>
      <c r="M200" s="46"/>
      <c r="N200" s="65"/>
      <c r="O200" s="65"/>
      <c r="P200" s="59"/>
      <c r="Q200" s="24"/>
      <c r="R200" s="24"/>
      <c r="S200" s="16"/>
      <c r="T200" s="12"/>
      <c r="U200" s="13"/>
      <c r="V200" s="23"/>
      <c r="W200" s="23"/>
      <c r="X200" s="23"/>
      <c r="Y200" s="13"/>
      <c r="Z200" s="14"/>
      <c r="AA200" s="12"/>
      <c r="AB200" s="12"/>
      <c r="AC200" s="12"/>
      <c r="AD200" s="14"/>
      <c r="AE200" s="12"/>
      <c r="AF200" s="12"/>
      <c r="AG200" s="13"/>
      <c r="AH200" s="13"/>
      <c r="AI200" s="55"/>
      <c r="AJ200" s="153"/>
    </row>
    <row r="201" spans="1:36" x14ac:dyDescent="0.25">
      <c r="A201" s="22"/>
      <c r="B201" s="13"/>
      <c r="C201" s="12"/>
      <c r="D201" s="13"/>
      <c r="E201" s="13"/>
      <c r="F201" s="46"/>
      <c r="G201" s="163"/>
      <c r="H201" s="13"/>
      <c r="I201" s="13"/>
      <c r="J201" s="13"/>
      <c r="K201" s="12"/>
      <c r="L201" s="12"/>
      <c r="M201" s="46"/>
      <c r="N201" s="65"/>
      <c r="O201" s="65"/>
      <c r="P201" s="59"/>
      <c r="Q201" s="24"/>
      <c r="R201" s="24"/>
      <c r="S201" s="16"/>
      <c r="T201" s="12"/>
      <c r="U201" s="13"/>
      <c r="V201" s="23"/>
      <c r="W201" s="23"/>
      <c r="X201" s="23"/>
      <c r="Y201" s="13"/>
      <c r="Z201" s="14"/>
      <c r="AA201" s="12"/>
      <c r="AB201" s="12"/>
      <c r="AC201" s="12"/>
      <c r="AD201" s="14"/>
      <c r="AE201" s="12"/>
      <c r="AF201" s="12"/>
      <c r="AG201" s="13"/>
      <c r="AH201" s="13"/>
      <c r="AI201" s="55"/>
      <c r="AJ201" s="153"/>
    </row>
    <row r="202" spans="1:36" x14ac:dyDescent="0.25">
      <c r="A202" s="22"/>
      <c r="B202" s="13"/>
      <c r="C202" s="12"/>
      <c r="D202" s="13"/>
      <c r="E202" s="13"/>
      <c r="F202" s="46"/>
      <c r="G202" s="163"/>
      <c r="H202" s="13"/>
      <c r="I202" s="13"/>
      <c r="J202" s="13"/>
      <c r="K202" s="12"/>
      <c r="L202" s="12"/>
      <c r="M202" s="46"/>
      <c r="N202" s="65"/>
      <c r="O202" s="65"/>
      <c r="P202" s="59"/>
      <c r="Q202" s="24"/>
      <c r="R202" s="24"/>
      <c r="S202" s="16"/>
      <c r="T202" s="12"/>
      <c r="U202" s="13"/>
      <c r="V202" s="23"/>
      <c r="W202" s="23"/>
      <c r="X202" s="23"/>
      <c r="Y202" s="13"/>
      <c r="Z202" s="14"/>
      <c r="AA202" s="12"/>
      <c r="AB202" s="12"/>
      <c r="AC202" s="12"/>
      <c r="AD202" s="14"/>
      <c r="AE202" s="12"/>
      <c r="AF202" s="12"/>
      <c r="AG202" s="13"/>
      <c r="AH202" s="13"/>
      <c r="AI202" s="55"/>
      <c r="AJ202" s="153"/>
    </row>
    <row r="203" spans="1:36" x14ac:dyDescent="0.25">
      <c r="A203" s="22"/>
      <c r="B203" s="13"/>
      <c r="C203" s="12"/>
      <c r="D203" s="13"/>
      <c r="E203" s="13"/>
      <c r="F203" s="46"/>
      <c r="G203" s="163"/>
      <c r="H203" s="13"/>
      <c r="I203" s="13"/>
      <c r="J203" s="13"/>
      <c r="K203" s="12"/>
      <c r="L203" s="12"/>
      <c r="M203" s="46"/>
      <c r="N203" s="65"/>
      <c r="O203" s="65"/>
      <c r="P203" s="59"/>
      <c r="Q203" s="24"/>
      <c r="R203" s="24"/>
      <c r="S203" s="16"/>
      <c r="T203" s="12"/>
      <c r="U203" s="13"/>
      <c r="V203" s="23"/>
      <c r="W203" s="23"/>
      <c r="X203" s="23"/>
      <c r="Y203" s="13"/>
      <c r="Z203" s="14"/>
      <c r="AA203" s="12"/>
      <c r="AB203" s="12"/>
      <c r="AC203" s="12"/>
      <c r="AD203" s="14"/>
      <c r="AE203" s="12"/>
      <c r="AF203" s="12"/>
      <c r="AG203" s="13"/>
      <c r="AH203" s="13"/>
      <c r="AI203" s="55"/>
      <c r="AJ203" s="153"/>
    </row>
    <row r="204" spans="1:36" x14ac:dyDescent="0.25">
      <c r="A204" s="22"/>
      <c r="B204" s="13"/>
      <c r="C204" s="12"/>
      <c r="D204" s="13"/>
      <c r="E204" s="13"/>
      <c r="F204" s="46"/>
      <c r="G204" s="163"/>
      <c r="H204" s="13"/>
      <c r="I204" s="13"/>
      <c r="J204" s="13"/>
      <c r="K204" s="12"/>
      <c r="L204" s="12"/>
      <c r="M204" s="46"/>
      <c r="N204" s="65"/>
      <c r="O204" s="65"/>
      <c r="P204" s="59"/>
      <c r="Q204" s="24"/>
      <c r="R204" s="24"/>
      <c r="S204" s="16"/>
      <c r="T204" s="12"/>
      <c r="U204" s="13"/>
      <c r="V204" s="23"/>
      <c r="W204" s="23"/>
      <c r="X204" s="23"/>
      <c r="Y204" s="13"/>
      <c r="Z204" s="14"/>
      <c r="AA204" s="12"/>
      <c r="AB204" s="12"/>
      <c r="AC204" s="12"/>
      <c r="AD204" s="14"/>
      <c r="AE204" s="12"/>
      <c r="AF204" s="12"/>
      <c r="AG204" s="13"/>
      <c r="AH204" s="13"/>
      <c r="AI204" s="55"/>
      <c r="AJ204" s="153"/>
    </row>
    <row r="205" spans="1:36" x14ac:dyDescent="0.25">
      <c r="A205" s="22"/>
      <c r="B205" s="13"/>
      <c r="C205" s="12"/>
      <c r="D205" s="13"/>
      <c r="E205" s="13"/>
      <c r="F205" s="46"/>
      <c r="G205" s="163"/>
      <c r="H205" s="13"/>
      <c r="I205" s="13"/>
      <c r="J205" s="13"/>
      <c r="K205" s="12"/>
      <c r="L205" s="12"/>
      <c r="M205" s="46"/>
      <c r="N205" s="65"/>
      <c r="O205" s="65"/>
      <c r="P205" s="59"/>
      <c r="Q205" s="24"/>
      <c r="R205" s="24"/>
      <c r="S205" s="16"/>
      <c r="T205" s="12"/>
      <c r="U205" s="13"/>
      <c r="V205" s="23"/>
      <c r="W205" s="23"/>
      <c r="X205" s="23"/>
      <c r="Y205" s="13"/>
      <c r="Z205" s="14"/>
      <c r="AA205" s="12"/>
      <c r="AB205" s="12"/>
      <c r="AC205" s="12"/>
      <c r="AD205" s="14"/>
      <c r="AE205" s="12"/>
      <c r="AF205" s="12"/>
      <c r="AG205" s="13"/>
      <c r="AH205" s="13"/>
      <c r="AI205" s="55"/>
      <c r="AJ205" s="153"/>
    </row>
    <row r="206" spans="1:36" x14ac:dyDescent="0.25">
      <c r="A206" s="22"/>
      <c r="B206" s="13"/>
      <c r="C206" s="12"/>
      <c r="D206" s="13"/>
      <c r="E206" s="13"/>
      <c r="F206" s="46"/>
      <c r="G206" s="163"/>
      <c r="H206" s="13"/>
      <c r="I206" s="13"/>
      <c r="J206" s="13"/>
      <c r="K206" s="12"/>
      <c r="L206" s="12"/>
      <c r="M206" s="46"/>
      <c r="N206" s="65"/>
      <c r="O206" s="65"/>
      <c r="P206" s="59"/>
      <c r="Q206" s="24"/>
      <c r="R206" s="24"/>
      <c r="S206" s="16"/>
      <c r="T206" s="12"/>
      <c r="U206" s="13"/>
      <c r="V206" s="23"/>
      <c r="W206" s="23"/>
      <c r="X206" s="23"/>
      <c r="Y206" s="13"/>
      <c r="Z206" s="14"/>
      <c r="AA206" s="12"/>
      <c r="AB206" s="12"/>
      <c r="AC206" s="12"/>
      <c r="AD206" s="14"/>
      <c r="AE206" s="12"/>
      <c r="AF206" s="12"/>
      <c r="AG206" s="13"/>
      <c r="AH206" s="13"/>
      <c r="AI206" s="55"/>
      <c r="AJ206" s="153"/>
    </row>
    <row r="207" spans="1:36" x14ac:dyDescent="0.25">
      <c r="A207" s="22"/>
      <c r="B207" s="13"/>
      <c r="C207" s="12"/>
      <c r="D207" s="13"/>
      <c r="E207" s="13"/>
      <c r="F207" s="46"/>
      <c r="G207" s="163"/>
      <c r="H207" s="13"/>
      <c r="I207" s="13"/>
      <c r="J207" s="13"/>
      <c r="K207" s="12"/>
      <c r="L207" s="12"/>
      <c r="M207" s="46"/>
      <c r="N207" s="65"/>
      <c r="O207" s="65"/>
      <c r="P207" s="59"/>
      <c r="Q207" s="24"/>
      <c r="R207" s="24"/>
      <c r="S207" s="16"/>
      <c r="T207" s="12"/>
      <c r="U207" s="13"/>
      <c r="V207" s="23"/>
      <c r="W207" s="23"/>
      <c r="X207" s="23"/>
      <c r="Y207" s="13"/>
      <c r="Z207" s="14"/>
      <c r="AA207" s="12"/>
      <c r="AB207" s="12"/>
      <c r="AC207" s="12"/>
      <c r="AD207" s="14"/>
      <c r="AE207" s="12"/>
      <c r="AF207" s="12"/>
      <c r="AG207" s="13"/>
      <c r="AH207" s="13"/>
      <c r="AI207" s="55"/>
      <c r="AJ207" s="153"/>
    </row>
    <row r="208" spans="1:36" x14ac:dyDescent="0.25">
      <c r="A208" s="22"/>
      <c r="B208" s="13"/>
      <c r="C208" s="12"/>
      <c r="D208" s="13"/>
      <c r="E208" s="13"/>
      <c r="F208" s="46"/>
      <c r="G208" s="163"/>
      <c r="H208" s="13"/>
      <c r="I208" s="13"/>
      <c r="J208" s="13"/>
      <c r="K208" s="12"/>
      <c r="L208" s="12"/>
      <c r="M208" s="46"/>
      <c r="N208" s="65"/>
      <c r="O208" s="65"/>
      <c r="P208" s="59"/>
      <c r="Q208" s="24"/>
      <c r="R208" s="24"/>
      <c r="S208" s="16"/>
      <c r="T208" s="12"/>
      <c r="U208" s="13"/>
      <c r="V208" s="23"/>
      <c r="W208" s="23"/>
      <c r="X208" s="23"/>
      <c r="Y208" s="13"/>
      <c r="Z208" s="14"/>
      <c r="AA208" s="12"/>
      <c r="AB208" s="12"/>
      <c r="AC208" s="12"/>
      <c r="AD208" s="14"/>
      <c r="AE208" s="12"/>
      <c r="AF208" s="12"/>
      <c r="AG208" s="13"/>
      <c r="AH208" s="13"/>
      <c r="AI208" s="55"/>
      <c r="AJ208" s="153"/>
    </row>
    <row r="209" spans="1:36" x14ac:dyDescent="0.25">
      <c r="A209" s="22"/>
      <c r="B209" s="13"/>
      <c r="C209" s="12"/>
      <c r="D209" s="13"/>
      <c r="E209" s="13"/>
      <c r="F209" s="46"/>
      <c r="G209" s="163"/>
      <c r="H209" s="13"/>
      <c r="I209" s="13"/>
      <c r="J209" s="13"/>
      <c r="K209" s="12"/>
      <c r="L209" s="12"/>
      <c r="M209" s="46"/>
      <c r="N209" s="65"/>
      <c r="O209" s="65"/>
      <c r="P209" s="59"/>
      <c r="Q209" s="24"/>
      <c r="R209" s="24"/>
      <c r="S209" s="16"/>
      <c r="T209" s="12"/>
      <c r="U209" s="13"/>
      <c r="V209" s="23"/>
      <c r="W209" s="23"/>
      <c r="X209" s="23"/>
      <c r="Y209" s="13"/>
      <c r="Z209" s="14"/>
      <c r="AA209" s="12"/>
      <c r="AB209" s="12"/>
      <c r="AC209" s="12"/>
      <c r="AD209" s="14"/>
      <c r="AE209" s="12"/>
      <c r="AF209" s="12"/>
      <c r="AG209" s="13"/>
      <c r="AH209" s="13"/>
      <c r="AI209" s="55"/>
      <c r="AJ209" s="153"/>
    </row>
    <row r="210" spans="1:36" x14ac:dyDescent="0.25">
      <c r="A210" s="22"/>
      <c r="B210" s="13"/>
      <c r="C210" s="12"/>
      <c r="D210" s="13"/>
      <c r="E210" s="13"/>
      <c r="F210" s="46"/>
      <c r="G210" s="163"/>
      <c r="H210" s="13"/>
      <c r="I210" s="13"/>
      <c r="J210" s="13"/>
      <c r="K210" s="12"/>
      <c r="L210" s="12"/>
      <c r="M210" s="46"/>
      <c r="N210" s="65"/>
      <c r="O210" s="65"/>
      <c r="P210" s="59"/>
      <c r="Q210" s="24"/>
      <c r="R210" s="24"/>
      <c r="S210" s="16"/>
      <c r="T210" s="12"/>
      <c r="U210" s="13"/>
      <c r="V210" s="23"/>
      <c r="W210" s="23"/>
      <c r="X210" s="23"/>
      <c r="Y210" s="13"/>
      <c r="Z210" s="14"/>
      <c r="AA210" s="12"/>
      <c r="AB210" s="12"/>
      <c r="AC210" s="12"/>
      <c r="AD210" s="14"/>
      <c r="AE210" s="12"/>
      <c r="AF210" s="12"/>
      <c r="AG210" s="13"/>
      <c r="AH210" s="13"/>
      <c r="AI210" s="55"/>
      <c r="AJ210" s="153"/>
    </row>
    <row r="211" spans="1:36" x14ac:dyDescent="0.25">
      <c r="A211" s="22"/>
      <c r="B211" s="13"/>
      <c r="C211" s="12"/>
      <c r="D211" s="13"/>
      <c r="E211" s="13"/>
      <c r="F211" s="46"/>
      <c r="G211" s="163"/>
      <c r="H211" s="13"/>
      <c r="I211" s="13"/>
      <c r="J211" s="13"/>
      <c r="K211" s="12"/>
      <c r="L211" s="12"/>
      <c r="M211" s="46"/>
      <c r="N211" s="65"/>
      <c r="O211" s="65"/>
      <c r="P211" s="59"/>
      <c r="Q211" s="24"/>
      <c r="R211" s="24"/>
      <c r="S211" s="16"/>
      <c r="T211" s="12"/>
      <c r="U211" s="13"/>
      <c r="V211" s="23"/>
      <c r="W211" s="23"/>
      <c r="X211" s="23"/>
      <c r="Y211" s="13"/>
      <c r="Z211" s="14"/>
      <c r="AA211" s="12"/>
      <c r="AB211" s="12"/>
      <c r="AC211" s="12"/>
      <c r="AD211" s="14"/>
      <c r="AE211" s="12"/>
      <c r="AF211" s="12"/>
      <c r="AG211" s="13"/>
      <c r="AH211" s="13"/>
      <c r="AI211" s="55"/>
      <c r="AJ211" s="153"/>
    </row>
    <row r="212" spans="1:36" x14ac:dyDescent="0.25">
      <c r="A212" s="22"/>
      <c r="B212" s="13"/>
      <c r="C212" s="12"/>
      <c r="D212" s="13"/>
      <c r="E212" s="13"/>
      <c r="F212" s="46"/>
      <c r="G212" s="163"/>
      <c r="H212" s="13"/>
      <c r="I212" s="13"/>
      <c r="J212" s="13"/>
      <c r="K212" s="12"/>
      <c r="L212" s="12"/>
      <c r="M212" s="46"/>
      <c r="N212" s="65"/>
      <c r="O212" s="65"/>
      <c r="P212" s="59"/>
      <c r="Q212" s="24"/>
      <c r="R212" s="24"/>
      <c r="S212" s="16"/>
      <c r="T212" s="12"/>
      <c r="U212" s="13"/>
      <c r="V212" s="23"/>
      <c r="W212" s="23"/>
      <c r="X212" s="23"/>
      <c r="Y212" s="13"/>
      <c r="Z212" s="14"/>
      <c r="AA212" s="12"/>
      <c r="AB212" s="12"/>
      <c r="AC212" s="12"/>
      <c r="AD212" s="14"/>
      <c r="AE212" s="12"/>
      <c r="AF212" s="12"/>
      <c r="AG212" s="13"/>
      <c r="AH212" s="13"/>
      <c r="AI212" s="55"/>
      <c r="AJ212" s="153"/>
    </row>
    <row r="213" spans="1:36" x14ac:dyDescent="0.25">
      <c r="A213" s="22"/>
      <c r="B213" s="13"/>
      <c r="C213" s="12"/>
      <c r="D213" s="13"/>
      <c r="E213" s="13"/>
      <c r="F213" s="46"/>
      <c r="G213" s="163"/>
      <c r="H213" s="13"/>
      <c r="I213" s="13"/>
      <c r="J213" s="13"/>
      <c r="K213" s="12"/>
      <c r="L213" s="12"/>
      <c r="M213" s="46"/>
      <c r="N213" s="65"/>
      <c r="O213" s="65"/>
      <c r="P213" s="59"/>
      <c r="Q213" s="24"/>
      <c r="R213" s="24"/>
      <c r="S213" s="16"/>
      <c r="T213" s="12"/>
      <c r="U213" s="13"/>
      <c r="V213" s="23"/>
      <c r="W213" s="23"/>
      <c r="X213" s="23"/>
      <c r="Y213" s="13"/>
      <c r="Z213" s="14"/>
      <c r="AA213" s="12"/>
      <c r="AB213" s="12"/>
      <c r="AC213" s="12"/>
      <c r="AD213" s="14"/>
      <c r="AE213" s="12"/>
      <c r="AF213" s="12"/>
      <c r="AG213" s="13"/>
      <c r="AH213" s="13"/>
      <c r="AI213" s="55"/>
      <c r="AJ213" s="153"/>
    </row>
    <row r="214" spans="1:36" x14ac:dyDescent="0.25">
      <c r="A214" s="22"/>
      <c r="B214" s="13"/>
      <c r="C214" s="12"/>
      <c r="D214" s="13"/>
      <c r="E214" s="13"/>
      <c r="F214" s="46"/>
      <c r="G214" s="163"/>
      <c r="H214" s="13"/>
      <c r="I214" s="13"/>
      <c r="J214" s="13"/>
      <c r="K214" s="12"/>
      <c r="L214" s="12"/>
      <c r="M214" s="46"/>
      <c r="N214" s="65"/>
      <c r="O214" s="65"/>
      <c r="P214" s="59"/>
      <c r="Q214" s="24"/>
      <c r="R214" s="24"/>
      <c r="S214" s="16"/>
      <c r="T214" s="12"/>
      <c r="U214" s="13"/>
      <c r="V214" s="23"/>
      <c r="W214" s="23"/>
      <c r="X214" s="23"/>
      <c r="Y214" s="13"/>
      <c r="Z214" s="14"/>
      <c r="AA214" s="12"/>
      <c r="AB214" s="12"/>
      <c r="AC214" s="12"/>
      <c r="AD214" s="14"/>
      <c r="AE214" s="12"/>
      <c r="AF214" s="12"/>
      <c r="AG214" s="13"/>
      <c r="AH214" s="13"/>
      <c r="AI214" s="55"/>
      <c r="AJ214" s="153"/>
    </row>
    <row r="215" spans="1:36" x14ac:dyDescent="0.25">
      <c r="A215" s="22"/>
      <c r="B215" s="13"/>
      <c r="C215" s="12"/>
      <c r="D215" s="13"/>
      <c r="E215" s="13"/>
      <c r="F215" s="46"/>
      <c r="G215" s="163"/>
      <c r="H215" s="13"/>
      <c r="I215" s="13"/>
      <c r="J215" s="13"/>
      <c r="K215" s="12"/>
      <c r="L215" s="12"/>
      <c r="M215" s="46"/>
      <c r="N215" s="65"/>
      <c r="O215" s="65"/>
      <c r="P215" s="59"/>
      <c r="Q215" s="24"/>
      <c r="R215" s="24"/>
      <c r="S215" s="16"/>
      <c r="T215" s="12"/>
      <c r="U215" s="13"/>
      <c r="V215" s="23"/>
      <c r="W215" s="23"/>
      <c r="X215" s="23"/>
      <c r="Y215" s="13"/>
      <c r="Z215" s="14"/>
      <c r="AA215" s="12"/>
      <c r="AB215" s="12"/>
      <c r="AC215" s="12"/>
      <c r="AD215" s="14"/>
      <c r="AE215" s="12"/>
      <c r="AF215" s="12"/>
      <c r="AG215" s="13"/>
      <c r="AH215" s="13"/>
      <c r="AI215" s="55"/>
      <c r="AJ215" s="153"/>
    </row>
    <row r="216" spans="1:36" x14ac:dyDescent="0.25">
      <c r="A216" s="22"/>
      <c r="B216" s="13"/>
      <c r="C216" s="12"/>
      <c r="D216" s="13"/>
      <c r="E216" s="13"/>
      <c r="F216" s="46"/>
      <c r="G216" s="163"/>
      <c r="H216" s="13"/>
      <c r="I216" s="13"/>
      <c r="J216" s="13"/>
      <c r="K216" s="12"/>
      <c r="L216" s="12"/>
      <c r="M216" s="46"/>
      <c r="N216" s="65"/>
      <c r="O216" s="65"/>
      <c r="P216" s="59"/>
      <c r="Q216" s="24"/>
      <c r="R216" s="24"/>
      <c r="S216" s="16"/>
      <c r="T216" s="12"/>
      <c r="U216" s="13"/>
      <c r="V216" s="23"/>
      <c r="W216" s="23"/>
      <c r="X216" s="23"/>
      <c r="Y216" s="13"/>
      <c r="Z216" s="14"/>
      <c r="AA216" s="12"/>
      <c r="AB216" s="12"/>
      <c r="AC216" s="12"/>
      <c r="AD216" s="14"/>
      <c r="AE216" s="12"/>
      <c r="AF216" s="12"/>
      <c r="AG216" s="13"/>
      <c r="AH216" s="13"/>
      <c r="AI216" s="55"/>
      <c r="AJ216" s="153"/>
    </row>
    <row r="217" spans="1:36" x14ac:dyDescent="0.25">
      <c r="A217" s="22"/>
      <c r="B217" s="13"/>
      <c r="C217" s="12"/>
      <c r="D217" s="13"/>
      <c r="E217" s="13"/>
      <c r="F217" s="46"/>
      <c r="G217" s="163"/>
      <c r="H217" s="13"/>
      <c r="I217" s="13"/>
      <c r="J217" s="13"/>
      <c r="K217" s="12"/>
      <c r="L217" s="12"/>
      <c r="M217" s="46"/>
      <c r="N217" s="65"/>
      <c r="O217" s="65"/>
      <c r="P217" s="59"/>
      <c r="Q217" s="24"/>
      <c r="R217" s="24"/>
      <c r="S217" s="16"/>
      <c r="T217" s="12"/>
      <c r="U217" s="13"/>
      <c r="V217" s="23"/>
      <c r="W217" s="23"/>
      <c r="X217" s="23"/>
      <c r="Y217" s="13"/>
      <c r="Z217" s="14"/>
      <c r="AA217" s="12"/>
      <c r="AB217" s="12"/>
      <c r="AC217" s="12"/>
      <c r="AD217" s="14"/>
      <c r="AE217" s="12"/>
      <c r="AF217" s="12"/>
      <c r="AG217" s="13"/>
      <c r="AH217" s="13"/>
      <c r="AI217" s="55"/>
      <c r="AJ217" s="153"/>
    </row>
    <row r="218" spans="1:36" x14ac:dyDescent="0.25">
      <c r="A218" s="22"/>
      <c r="B218" s="13"/>
      <c r="C218" s="12"/>
      <c r="D218" s="13"/>
      <c r="E218" s="13"/>
      <c r="F218" s="46"/>
      <c r="G218" s="163"/>
      <c r="H218" s="13"/>
      <c r="I218" s="13"/>
      <c r="J218" s="13"/>
      <c r="K218" s="12"/>
      <c r="L218" s="12"/>
      <c r="M218" s="46"/>
      <c r="N218" s="65"/>
      <c r="O218" s="65"/>
      <c r="P218" s="59"/>
      <c r="Q218" s="24"/>
      <c r="R218" s="24"/>
      <c r="S218" s="16"/>
      <c r="T218" s="12"/>
      <c r="U218" s="13"/>
      <c r="V218" s="23"/>
      <c r="W218" s="23"/>
      <c r="X218" s="23"/>
      <c r="Y218" s="13"/>
      <c r="Z218" s="14"/>
      <c r="AA218" s="12"/>
      <c r="AB218" s="12"/>
      <c r="AC218" s="12"/>
      <c r="AD218" s="14"/>
      <c r="AE218" s="12"/>
      <c r="AF218" s="12"/>
      <c r="AG218" s="13"/>
      <c r="AH218" s="13"/>
      <c r="AI218" s="55"/>
      <c r="AJ218" s="153"/>
    </row>
    <row r="219" spans="1:36" x14ac:dyDescent="0.25">
      <c r="A219" s="22"/>
      <c r="B219" s="13"/>
      <c r="C219" s="12"/>
      <c r="D219" s="13"/>
      <c r="E219" s="13"/>
      <c r="F219" s="46"/>
      <c r="G219" s="163"/>
      <c r="H219" s="13"/>
      <c r="I219" s="13"/>
      <c r="J219" s="13"/>
      <c r="K219" s="12"/>
      <c r="L219" s="12"/>
      <c r="M219" s="46"/>
      <c r="N219" s="65"/>
      <c r="O219" s="65"/>
      <c r="P219" s="59"/>
      <c r="Q219" s="24"/>
      <c r="R219" s="24"/>
      <c r="S219" s="16"/>
      <c r="T219" s="12"/>
      <c r="U219" s="13"/>
      <c r="V219" s="23"/>
      <c r="W219" s="23"/>
      <c r="X219" s="23"/>
      <c r="Y219" s="13"/>
      <c r="Z219" s="14"/>
      <c r="AA219" s="12"/>
      <c r="AB219" s="12"/>
      <c r="AC219" s="12"/>
      <c r="AD219" s="14"/>
      <c r="AE219" s="12"/>
      <c r="AF219" s="12"/>
      <c r="AG219" s="13"/>
      <c r="AH219" s="13"/>
      <c r="AI219" s="55"/>
      <c r="AJ219" s="153"/>
    </row>
    <row r="220" spans="1:36" x14ac:dyDescent="0.25">
      <c r="A220" s="22"/>
      <c r="B220" s="13"/>
      <c r="C220" s="12"/>
      <c r="D220" s="13"/>
      <c r="E220" s="13"/>
      <c r="F220" s="46"/>
      <c r="G220" s="163"/>
      <c r="H220" s="13"/>
      <c r="I220" s="13"/>
      <c r="J220" s="13"/>
      <c r="K220" s="12"/>
      <c r="L220" s="12"/>
      <c r="M220" s="46"/>
      <c r="N220" s="65"/>
      <c r="O220" s="65"/>
      <c r="P220" s="59"/>
      <c r="Q220" s="24"/>
      <c r="R220" s="24"/>
      <c r="S220" s="16"/>
      <c r="T220" s="12"/>
      <c r="U220" s="13"/>
      <c r="V220" s="23"/>
      <c r="W220" s="23"/>
      <c r="X220" s="23"/>
      <c r="Y220" s="13"/>
      <c r="Z220" s="14"/>
      <c r="AA220" s="12"/>
      <c r="AB220" s="12"/>
      <c r="AC220" s="12"/>
      <c r="AD220" s="14"/>
      <c r="AE220" s="12"/>
      <c r="AF220" s="12"/>
      <c r="AG220" s="13"/>
      <c r="AH220" s="13"/>
      <c r="AI220" s="55"/>
      <c r="AJ220" s="153"/>
    </row>
    <row r="221" spans="1:36" x14ac:dyDescent="0.25">
      <c r="A221" s="22"/>
      <c r="B221" s="13"/>
      <c r="C221" s="12"/>
      <c r="D221" s="13"/>
      <c r="E221" s="13"/>
      <c r="F221" s="46"/>
      <c r="G221" s="163"/>
      <c r="H221" s="13"/>
      <c r="I221" s="13"/>
      <c r="J221" s="13"/>
      <c r="K221" s="12"/>
      <c r="L221" s="12"/>
      <c r="M221" s="46"/>
      <c r="N221" s="65"/>
      <c r="O221" s="65"/>
      <c r="P221" s="59"/>
      <c r="Q221" s="24"/>
      <c r="R221" s="24"/>
      <c r="S221" s="16"/>
      <c r="T221" s="12"/>
      <c r="U221" s="13"/>
      <c r="V221" s="23"/>
      <c r="W221" s="23"/>
      <c r="X221" s="23"/>
      <c r="Y221" s="13"/>
      <c r="Z221" s="14"/>
      <c r="AA221" s="12"/>
      <c r="AB221" s="12"/>
      <c r="AC221" s="12"/>
      <c r="AD221" s="14"/>
      <c r="AE221" s="12"/>
      <c r="AF221" s="12"/>
      <c r="AG221" s="13"/>
      <c r="AH221" s="13"/>
      <c r="AI221" s="55"/>
      <c r="AJ221" s="153"/>
    </row>
    <row r="222" spans="1:36" x14ac:dyDescent="0.25">
      <c r="A222" s="22"/>
      <c r="B222" s="13"/>
      <c r="C222" s="12"/>
      <c r="D222" s="13"/>
      <c r="E222" s="13"/>
      <c r="F222" s="46"/>
      <c r="G222" s="163"/>
      <c r="H222" s="13"/>
      <c r="I222" s="13"/>
      <c r="J222" s="13"/>
      <c r="K222" s="12"/>
      <c r="L222" s="12"/>
      <c r="M222" s="46"/>
      <c r="N222" s="65"/>
      <c r="O222" s="65"/>
      <c r="P222" s="59"/>
      <c r="Q222" s="24"/>
      <c r="R222" s="24"/>
      <c r="S222" s="16"/>
      <c r="T222" s="12"/>
      <c r="U222" s="13"/>
      <c r="V222" s="23"/>
      <c r="W222" s="23"/>
      <c r="X222" s="23"/>
      <c r="Y222" s="13"/>
      <c r="Z222" s="14"/>
      <c r="AA222" s="12"/>
      <c r="AB222" s="12"/>
      <c r="AC222" s="12"/>
      <c r="AD222" s="14"/>
      <c r="AE222" s="12"/>
      <c r="AF222" s="12"/>
      <c r="AG222" s="13"/>
      <c r="AH222" s="13"/>
      <c r="AI222" s="55"/>
      <c r="AJ222" s="153"/>
    </row>
    <row r="223" spans="1:36" x14ac:dyDescent="0.25">
      <c r="A223" s="22"/>
      <c r="B223" s="13"/>
      <c r="C223" s="12"/>
      <c r="D223" s="13"/>
      <c r="E223" s="13"/>
      <c r="F223" s="46"/>
      <c r="G223" s="163"/>
      <c r="H223" s="13"/>
      <c r="I223" s="13"/>
      <c r="J223" s="13"/>
      <c r="K223" s="12"/>
      <c r="L223" s="12"/>
      <c r="M223" s="46"/>
      <c r="N223" s="65"/>
      <c r="O223" s="65"/>
      <c r="P223" s="59"/>
      <c r="Q223" s="24"/>
      <c r="R223" s="24"/>
      <c r="S223" s="16"/>
      <c r="T223" s="12"/>
      <c r="U223" s="13"/>
      <c r="V223" s="23"/>
      <c r="W223" s="23"/>
      <c r="X223" s="23"/>
      <c r="Y223" s="13"/>
      <c r="Z223" s="14"/>
      <c r="AA223" s="12"/>
      <c r="AB223" s="12"/>
      <c r="AC223" s="12"/>
      <c r="AD223" s="14"/>
      <c r="AE223" s="12"/>
      <c r="AF223" s="12"/>
      <c r="AG223" s="13"/>
      <c r="AH223" s="13"/>
      <c r="AI223" s="55"/>
      <c r="AJ223" s="153"/>
    </row>
    <row r="224" spans="1:36" x14ac:dyDescent="0.25">
      <c r="A224" s="22"/>
      <c r="B224" s="13"/>
      <c r="C224" s="12"/>
      <c r="D224" s="13"/>
      <c r="E224" s="13"/>
      <c r="F224" s="46"/>
      <c r="G224" s="163"/>
      <c r="H224" s="13"/>
      <c r="I224" s="13"/>
      <c r="J224" s="13"/>
      <c r="K224" s="12"/>
      <c r="L224" s="12"/>
      <c r="M224" s="46"/>
      <c r="N224" s="65"/>
      <c r="O224" s="65"/>
      <c r="P224" s="59"/>
      <c r="Q224" s="24"/>
      <c r="R224" s="24"/>
      <c r="S224" s="16"/>
      <c r="T224" s="12"/>
      <c r="U224" s="13"/>
      <c r="V224" s="23"/>
      <c r="W224" s="23"/>
      <c r="X224" s="23"/>
      <c r="Y224" s="13"/>
      <c r="Z224" s="14"/>
      <c r="AA224" s="12"/>
      <c r="AB224" s="12"/>
      <c r="AC224" s="12"/>
      <c r="AD224" s="14"/>
      <c r="AE224" s="12"/>
      <c r="AF224" s="12"/>
      <c r="AG224" s="13"/>
      <c r="AH224" s="13"/>
      <c r="AI224" s="55"/>
      <c r="AJ224" s="153"/>
    </row>
    <row r="225" spans="1:36" x14ac:dyDescent="0.25">
      <c r="A225" s="22"/>
      <c r="B225" s="13"/>
      <c r="C225" s="12"/>
      <c r="D225" s="13"/>
      <c r="E225" s="13"/>
      <c r="F225" s="46"/>
      <c r="G225" s="163"/>
      <c r="H225" s="13"/>
      <c r="I225" s="13"/>
      <c r="J225" s="13"/>
      <c r="K225" s="12"/>
      <c r="L225" s="12"/>
      <c r="M225" s="46"/>
      <c r="N225" s="65"/>
      <c r="O225" s="65"/>
      <c r="P225" s="59"/>
      <c r="Q225" s="24"/>
      <c r="R225" s="24"/>
      <c r="S225" s="16"/>
      <c r="T225" s="12"/>
      <c r="U225" s="13"/>
      <c r="V225" s="23"/>
      <c r="W225" s="23"/>
      <c r="X225" s="23"/>
      <c r="Y225" s="13"/>
      <c r="Z225" s="14"/>
      <c r="AA225" s="12"/>
      <c r="AB225" s="12"/>
      <c r="AC225" s="12"/>
      <c r="AD225" s="14"/>
      <c r="AE225" s="12"/>
      <c r="AF225" s="12"/>
      <c r="AG225" s="13"/>
      <c r="AH225" s="13"/>
      <c r="AI225" s="55"/>
      <c r="AJ225" s="153"/>
    </row>
    <row r="226" spans="1:36" x14ac:dyDescent="0.25">
      <c r="A226" s="22"/>
      <c r="B226" s="13"/>
      <c r="C226" s="12"/>
      <c r="D226" s="13"/>
      <c r="E226" s="13"/>
      <c r="F226" s="46"/>
      <c r="G226" s="163"/>
      <c r="H226" s="13"/>
      <c r="I226" s="13"/>
      <c r="J226" s="13"/>
      <c r="K226" s="12"/>
      <c r="L226" s="12"/>
      <c r="M226" s="46"/>
      <c r="N226" s="65"/>
      <c r="O226" s="65"/>
      <c r="P226" s="59"/>
      <c r="Q226" s="24"/>
      <c r="R226" s="24"/>
      <c r="S226" s="16"/>
      <c r="T226" s="12"/>
      <c r="U226" s="13"/>
      <c r="V226" s="23"/>
      <c r="W226" s="23"/>
      <c r="X226" s="23"/>
      <c r="Y226" s="13"/>
      <c r="Z226" s="14"/>
      <c r="AA226" s="12"/>
      <c r="AB226" s="12"/>
      <c r="AC226" s="12"/>
      <c r="AD226" s="14"/>
      <c r="AE226" s="12"/>
      <c r="AF226" s="12"/>
      <c r="AG226" s="13"/>
      <c r="AH226" s="13"/>
      <c r="AI226" s="55"/>
      <c r="AJ226" s="153"/>
    </row>
    <row r="227" spans="1:36" x14ac:dyDescent="0.25">
      <c r="A227" s="22"/>
      <c r="B227" s="13"/>
      <c r="C227" s="12"/>
      <c r="D227" s="13"/>
      <c r="E227" s="13"/>
      <c r="F227" s="46"/>
      <c r="G227" s="163"/>
      <c r="H227" s="13"/>
      <c r="I227" s="13"/>
      <c r="J227" s="13"/>
      <c r="K227" s="12"/>
      <c r="L227" s="12"/>
      <c r="M227" s="46"/>
      <c r="N227" s="65"/>
      <c r="O227" s="65"/>
      <c r="P227" s="59"/>
      <c r="Q227" s="24"/>
      <c r="R227" s="24"/>
      <c r="S227" s="16"/>
      <c r="T227" s="12"/>
      <c r="U227" s="13"/>
      <c r="V227" s="23"/>
      <c r="W227" s="23"/>
      <c r="X227" s="23"/>
      <c r="Y227" s="13"/>
      <c r="Z227" s="14"/>
      <c r="AA227" s="12"/>
      <c r="AB227" s="12"/>
      <c r="AC227" s="12"/>
      <c r="AD227" s="14"/>
      <c r="AE227" s="12"/>
      <c r="AF227" s="12"/>
      <c r="AG227" s="13"/>
      <c r="AH227" s="13"/>
      <c r="AI227" s="55"/>
      <c r="AJ227" s="153"/>
    </row>
    <row r="228" spans="1:36" x14ac:dyDescent="0.25">
      <c r="A228" s="22"/>
      <c r="B228" s="13"/>
      <c r="C228" s="12"/>
      <c r="D228" s="13"/>
      <c r="E228" s="13"/>
      <c r="F228" s="46"/>
      <c r="G228" s="163"/>
      <c r="H228" s="13"/>
      <c r="I228" s="13"/>
      <c r="J228" s="13"/>
      <c r="K228" s="12"/>
      <c r="L228" s="12"/>
      <c r="M228" s="46"/>
      <c r="N228" s="65"/>
      <c r="O228" s="65"/>
      <c r="P228" s="59"/>
      <c r="Q228" s="24"/>
      <c r="R228" s="24"/>
      <c r="S228" s="16"/>
      <c r="T228" s="12"/>
      <c r="U228" s="13"/>
      <c r="V228" s="23"/>
      <c r="W228" s="23"/>
      <c r="X228" s="23"/>
      <c r="Y228" s="13"/>
      <c r="Z228" s="14"/>
      <c r="AA228" s="12"/>
      <c r="AB228" s="12"/>
      <c r="AC228" s="12"/>
      <c r="AD228" s="14"/>
      <c r="AE228" s="12"/>
      <c r="AF228" s="12"/>
      <c r="AG228" s="13"/>
      <c r="AH228" s="13"/>
      <c r="AI228" s="55"/>
      <c r="AJ228" s="153"/>
    </row>
    <row r="229" spans="1:36" x14ac:dyDescent="0.25">
      <c r="A229" s="22"/>
      <c r="B229" s="13"/>
      <c r="C229" s="12"/>
      <c r="D229" s="13"/>
      <c r="E229" s="13"/>
      <c r="F229" s="46"/>
      <c r="G229" s="163"/>
      <c r="H229" s="13"/>
      <c r="I229" s="13"/>
      <c r="J229" s="13"/>
      <c r="K229" s="12"/>
      <c r="L229" s="12"/>
      <c r="M229" s="46"/>
      <c r="N229" s="65"/>
      <c r="O229" s="65"/>
      <c r="P229" s="59"/>
      <c r="Q229" s="24"/>
      <c r="R229" s="24"/>
      <c r="S229" s="16"/>
      <c r="T229" s="12"/>
      <c r="U229" s="13"/>
      <c r="V229" s="23"/>
      <c r="W229" s="23"/>
      <c r="X229" s="23"/>
      <c r="Y229" s="13"/>
      <c r="Z229" s="14"/>
      <c r="AA229" s="12"/>
      <c r="AB229" s="12"/>
      <c r="AC229" s="12"/>
      <c r="AD229" s="14"/>
      <c r="AE229" s="12"/>
      <c r="AF229" s="12"/>
      <c r="AG229" s="13"/>
      <c r="AH229" s="13"/>
      <c r="AI229" s="55"/>
      <c r="AJ229" s="153"/>
    </row>
    <row r="230" spans="1:36" x14ac:dyDescent="0.25">
      <c r="A230" s="22"/>
      <c r="B230" s="13"/>
      <c r="C230" s="12"/>
      <c r="D230" s="13"/>
      <c r="E230" s="13"/>
      <c r="F230" s="46"/>
      <c r="G230" s="163"/>
      <c r="H230" s="13"/>
      <c r="I230" s="13"/>
      <c r="J230" s="13"/>
      <c r="K230" s="12"/>
      <c r="L230" s="12"/>
      <c r="M230" s="46"/>
      <c r="N230" s="65"/>
      <c r="O230" s="65"/>
      <c r="P230" s="59"/>
      <c r="Q230" s="24"/>
      <c r="R230" s="24"/>
      <c r="S230" s="16"/>
      <c r="T230" s="12"/>
      <c r="U230" s="13"/>
      <c r="V230" s="23"/>
      <c r="W230" s="23"/>
      <c r="X230" s="23"/>
      <c r="Y230" s="13"/>
      <c r="Z230" s="14"/>
      <c r="AA230" s="12"/>
      <c r="AB230" s="12"/>
      <c r="AC230" s="12"/>
      <c r="AD230" s="14"/>
      <c r="AE230" s="12"/>
      <c r="AF230" s="12"/>
      <c r="AG230" s="13"/>
      <c r="AH230" s="13"/>
      <c r="AI230" s="55"/>
      <c r="AJ230" s="153"/>
    </row>
    <row r="231" spans="1:36" x14ac:dyDescent="0.25">
      <c r="A231" s="22"/>
      <c r="B231" s="13"/>
      <c r="C231" s="12"/>
      <c r="D231" s="13"/>
      <c r="E231" s="13"/>
      <c r="F231" s="46"/>
      <c r="G231" s="163"/>
      <c r="H231" s="13"/>
      <c r="I231" s="13"/>
      <c r="J231" s="13"/>
      <c r="K231" s="12"/>
      <c r="L231" s="12"/>
      <c r="M231" s="46"/>
      <c r="N231" s="65"/>
      <c r="O231" s="65"/>
      <c r="P231" s="59"/>
      <c r="Q231" s="24"/>
      <c r="R231" s="24"/>
      <c r="S231" s="16"/>
      <c r="T231" s="12"/>
      <c r="U231" s="13"/>
      <c r="V231" s="23"/>
      <c r="W231" s="23"/>
      <c r="X231" s="23"/>
      <c r="Y231" s="13"/>
      <c r="Z231" s="14"/>
      <c r="AA231" s="12"/>
      <c r="AB231" s="12"/>
      <c r="AC231" s="12"/>
      <c r="AD231" s="14"/>
      <c r="AE231" s="12"/>
      <c r="AF231" s="12"/>
      <c r="AG231" s="13"/>
      <c r="AH231" s="13"/>
      <c r="AI231" s="55"/>
      <c r="AJ231" s="153"/>
    </row>
    <row r="232" spans="1:36" x14ac:dyDescent="0.25">
      <c r="A232" s="22"/>
      <c r="B232" s="13"/>
      <c r="C232" s="12"/>
      <c r="D232" s="13"/>
      <c r="E232" s="13"/>
      <c r="F232" s="46"/>
      <c r="G232" s="163"/>
      <c r="H232" s="13"/>
      <c r="I232" s="13"/>
      <c r="J232" s="13"/>
      <c r="K232" s="12"/>
      <c r="L232" s="12"/>
      <c r="M232" s="46"/>
      <c r="N232" s="65"/>
      <c r="O232" s="65"/>
      <c r="P232" s="59"/>
      <c r="Q232" s="24"/>
      <c r="R232" s="24"/>
      <c r="S232" s="16"/>
      <c r="T232" s="12"/>
      <c r="U232" s="13"/>
      <c r="V232" s="23"/>
      <c r="W232" s="23"/>
      <c r="X232" s="23"/>
      <c r="Y232" s="13"/>
      <c r="Z232" s="14"/>
      <c r="AA232" s="12"/>
      <c r="AB232" s="12"/>
      <c r="AC232" s="12"/>
      <c r="AD232" s="14"/>
      <c r="AE232" s="12"/>
      <c r="AF232" s="12"/>
      <c r="AG232" s="13"/>
      <c r="AH232" s="13"/>
      <c r="AI232" s="55"/>
      <c r="AJ232" s="153"/>
    </row>
    <row r="233" spans="1:36" x14ac:dyDescent="0.25">
      <c r="A233" s="22"/>
      <c r="B233" s="13"/>
      <c r="C233" s="12"/>
      <c r="D233" s="13"/>
      <c r="E233" s="13"/>
      <c r="F233" s="46"/>
      <c r="G233" s="163"/>
      <c r="H233" s="13"/>
      <c r="I233" s="13"/>
      <c r="J233" s="13"/>
      <c r="K233" s="12"/>
      <c r="L233" s="12"/>
      <c r="M233" s="46"/>
      <c r="N233" s="65"/>
      <c r="O233" s="65"/>
      <c r="P233" s="59"/>
      <c r="Q233" s="24"/>
      <c r="R233" s="24"/>
      <c r="S233" s="16"/>
      <c r="T233" s="12"/>
      <c r="U233" s="13"/>
      <c r="V233" s="23"/>
      <c r="W233" s="23"/>
      <c r="X233" s="23"/>
      <c r="Y233" s="13"/>
      <c r="Z233" s="14"/>
      <c r="AA233" s="12"/>
      <c r="AB233" s="12"/>
      <c r="AC233" s="12"/>
      <c r="AD233" s="14"/>
      <c r="AE233" s="12"/>
      <c r="AF233" s="12"/>
      <c r="AG233" s="13"/>
      <c r="AH233" s="13"/>
      <c r="AI233" s="55"/>
      <c r="AJ233" s="153"/>
    </row>
    <row r="234" spans="1:36" x14ac:dyDescent="0.25">
      <c r="A234" s="22"/>
      <c r="B234" s="13"/>
      <c r="C234" s="12"/>
      <c r="D234" s="13"/>
      <c r="E234" s="13"/>
      <c r="F234" s="46"/>
      <c r="G234" s="163"/>
      <c r="H234" s="13"/>
      <c r="I234" s="13"/>
      <c r="J234" s="13"/>
      <c r="K234" s="12"/>
      <c r="L234" s="12"/>
      <c r="M234" s="46"/>
      <c r="N234" s="65"/>
      <c r="O234" s="65"/>
      <c r="P234" s="59"/>
      <c r="Q234" s="24"/>
      <c r="R234" s="24"/>
      <c r="S234" s="16"/>
      <c r="T234" s="12"/>
      <c r="U234" s="13"/>
      <c r="V234" s="23"/>
      <c r="W234" s="23"/>
      <c r="X234" s="23"/>
      <c r="Y234" s="13"/>
      <c r="Z234" s="14"/>
      <c r="AA234" s="12"/>
      <c r="AB234" s="12"/>
      <c r="AC234" s="12"/>
      <c r="AD234" s="14"/>
      <c r="AE234" s="12"/>
      <c r="AF234" s="12"/>
      <c r="AG234" s="13"/>
      <c r="AH234" s="13"/>
      <c r="AI234" s="55"/>
      <c r="AJ234" s="153"/>
    </row>
    <row r="235" spans="1:36" x14ac:dyDescent="0.25">
      <c r="A235" s="22"/>
      <c r="B235" s="13"/>
      <c r="C235" s="12"/>
      <c r="D235" s="13"/>
      <c r="E235" s="13"/>
      <c r="F235" s="46"/>
      <c r="G235" s="163"/>
      <c r="H235" s="13"/>
      <c r="I235" s="13"/>
      <c r="J235" s="13"/>
      <c r="K235" s="12"/>
      <c r="L235" s="12"/>
      <c r="M235" s="46"/>
      <c r="N235" s="65"/>
      <c r="O235" s="65"/>
      <c r="P235" s="59"/>
      <c r="Q235" s="24"/>
      <c r="R235" s="24"/>
      <c r="S235" s="16"/>
      <c r="T235" s="12"/>
      <c r="U235" s="13"/>
      <c r="V235" s="23"/>
      <c r="W235" s="23"/>
      <c r="X235" s="23"/>
      <c r="Y235" s="13"/>
      <c r="Z235" s="14"/>
      <c r="AA235" s="12"/>
      <c r="AB235" s="12"/>
      <c r="AC235" s="12"/>
      <c r="AD235" s="14"/>
      <c r="AE235" s="12"/>
      <c r="AF235" s="12"/>
      <c r="AG235" s="13"/>
      <c r="AH235" s="13"/>
      <c r="AI235" s="55"/>
      <c r="AJ235" s="153"/>
    </row>
    <row r="236" spans="1:36" x14ac:dyDescent="0.25">
      <c r="A236" s="22"/>
      <c r="B236" s="13"/>
      <c r="C236" s="12"/>
      <c r="D236" s="13"/>
      <c r="E236" s="13"/>
      <c r="F236" s="46"/>
      <c r="G236" s="163"/>
      <c r="H236" s="13"/>
      <c r="I236" s="13"/>
      <c r="J236" s="13"/>
      <c r="K236" s="12"/>
      <c r="L236" s="12"/>
      <c r="M236" s="46"/>
      <c r="N236" s="65"/>
      <c r="O236" s="65"/>
      <c r="P236" s="59"/>
      <c r="Q236" s="24"/>
      <c r="R236" s="24"/>
      <c r="S236" s="16"/>
      <c r="T236" s="12"/>
      <c r="U236" s="13"/>
      <c r="V236" s="23"/>
      <c r="W236" s="23"/>
      <c r="X236" s="23"/>
      <c r="Y236" s="13"/>
      <c r="Z236" s="14"/>
      <c r="AA236" s="12"/>
      <c r="AB236" s="12"/>
      <c r="AC236" s="12"/>
      <c r="AD236" s="14"/>
      <c r="AE236" s="12"/>
      <c r="AF236" s="12"/>
      <c r="AG236" s="13"/>
      <c r="AH236" s="13"/>
      <c r="AI236" s="55"/>
      <c r="AJ236" s="153"/>
    </row>
    <row r="237" spans="1:36" x14ac:dyDescent="0.25">
      <c r="A237" s="22"/>
      <c r="B237" s="13"/>
      <c r="C237" s="12"/>
      <c r="D237" s="13"/>
      <c r="E237" s="13"/>
      <c r="F237" s="46"/>
      <c r="G237" s="163"/>
      <c r="H237" s="13"/>
      <c r="I237" s="13"/>
      <c r="J237" s="13"/>
      <c r="K237" s="12"/>
      <c r="L237" s="12"/>
      <c r="M237" s="46"/>
      <c r="N237" s="65"/>
      <c r="O237" s="65"/>
      <c r="P237" s="59"/>
      <c r="Q237" s="24"/>
      <c r="R237" s="24"/>
      <c r="S237" s="16"/>
      <c r="T237" s="12"/>
      <c r="U237" s="13"/>
      <c r="V237" s="23"/>
      <c r="W237" s="23"/>
      <c r="X237" s="23"/>
      <c r="Y237" s="13"/>
      <c r="Z237" s="14"/>
      <c r="AA237" s="12"/>
      <c r="AB237" s="12"/>
      <c r="AC237" s="12"/>
      <c r="AD237" s="14"/>
      <c r="AE237" s="12"/>
      <c r="AF237" s="12"/>
      <c r="AG237" s="13"/>
      <c r="AH237" s="13"/>
      <c r="AI237" s="55"/>
      <c r="AJ237" s="153"/>
    </row>
    <row r="238" spans="1:36" x14ac:dyDescent="0.25">
      <c r="A238" s="22"/>
      <c r="B238" s="13"/>
      <c r="C238" s="12"/>
      <c r="D238" s="13"/>
      <c r="E238" s="13"/>
      <c r="F238" s="46"/>
      <c r="G238" s="163"/>
      <c r="H238" s="13"/>
      <c r="I238" s="13"/>
      <c r="J238" s="13"/>
      <c r="K238" s="12"/>
      <c r="L238" s="12"/>
      <c r="M238" s="46"/>
      <c r="N238" s="65"/>
      <c r="O238" s="65"/>
      <c r="P238" s="59"/>
      <c r="Q238" s="24"/>
      <c r="R238" s="24"/>
      <c r="S238" s="16"/>
      <c r="T238" s="12"/>
      <c r="U238" s="13"/>
      <c r="V238" s="23"/>
      <c r="W238" s="23"/>
      <c r="X238" s="23"/>
      <c r="Y238" s="13"/>
      <c r="Z238" s="14"/>
      <c r="AA238" s="12"/>
      <c r="AB238" s="12"/>
      <c r="AC238" s="12"/>
      <c r="AD238" s="14"/>
      <c r="AE238" s="12"/>
      <c r="AF238" s="12"/>
      <c r="AG238" s="13"/>
      <c r="AH238" s="13"/>
      <c r="AI238" s="55"/>
      <c r="AJ238" s="153"/>
    </row>
    <row r="239" spans="1:36" x14ac:dyDescent="0.25">
      <c r="A239" s="22"/>
      <c r="B239" s="13"/>
      <c r="C239" s="12"/>
      <c r="D239" s="13"/>
      <c r="E239" s="13"/>
      <c r="F239" s="46"/>
      <c r="G239" s="163"/>
      <c r="H239" s="13"/>
      <c r="I239" s="13"/>
      <c r="J239" s="13"/>
      <c r="K239" s="12"/>
      <c r="L239" s="12"/>
      <c r="M239" s="46"/>
      <c r="N239" s="65"/>
      <c r="O239" s="65"/>
      <c r="P239" s="59"/>
      <c r="Q239" s="24"/>
      <c r="R239" s="24"/>
      <c r="S239" s="16"/>
      <c r="T239" s="12"/>
      <c r="U239" s="13"/>
      <c r="V239" s="23"/>
      <c r="W239" s="23"/>
      <c r="X239" s="23"/>
      <c r="Y239" s="13"/>
      <c r="Z239" s="14"/>
      <c r="AA239" s="12"/>
      <c r="AB239" s="12"/>
      <c r="AC239" s="12"/>
      <c r="AD239" s="14"/>
      <c r="AE239" s="12"/>
      <c r="AF239" s="12"/>
      <c r="AG239" s="13"/>
      <c r="AH239" s="13"/>
      <c r="AI239" s="55"/>
      <c r="AJ239" s="153"/>
    </row>
    <row r="240" spans="1:36" x14ac:dyDescent="0.25">
      <c r="A240" s="22"/>
      <c r="B240" s="13"/>
      <c r="C240" s="12"/>
      <c r="D240" s="13"/>
      <c r="E240" s="13"/>
      <c r="F240" s="46"/>
      <c r="G240" s="163"/>
      <c r="H240" s="13"/>
      <c r="I240" s="13"/>
      <c r="J240" s="13"/>
      <c r="K240" s="12"/>
      <c r="L240" s="12"/>
      <c r="M240" s="46"/>
      <c r="N240" s="65"/>
      <c r="O240" s="65"/>
      <c r="P240" s="59"/>
      <c r="Q240" s="24"/>
      <c r="R240" s="24"/>
      <c r="S240" s="16"/>
      <c r="T240" s="12"/>
      <c r="U240" s="13"/>
      <c r="V240" s="23"/>
      <c r="W240" s="23"/>
      <c r="X240" s="23"/>
      <c r="Y240" s="13"/>
      <c r="Z240" s="14"/>
      <c r="AA240" s="12"/>
      <c r="AB240" s="12"/>
      <c r="AC240" s="12"/>
      <c r="AD240" s="14"/>
      <c r="AE240" s="12"/>
      <c r="AF240" s="12"/>
      <c r="AG240" s="13"/>
      <c r="AH240" s="13"/>
      <c r="AI240" s="55"/>
      <c r="AJ240" s="153"/>
    </row>
    <row r="241" spans="1:36" x14ac:dyDescent="0.25">
      <c r="A241" s="22"/>
      <c r="B241" s="13"/>
      <c r="C241" s="12"/>
      <c r="D241" s="13"/>
      <c r="E241" s="13"/>
      <c r="F241" s="46"/>
      <c r="G241" s="163"/>
      <c r="H241" s="13"/>
      <c r="I241" s="13"/>
      <c r="J241" s="13"/>
      <c r="K241" s="12"/>
      <c r="L241" s="12"/>
      <c r="M241" s="46"/>
      <c r="N241" s="65"/>
      <c r="O241" s="65"/>
      <c r="P241" s="59"/>
      <c r="Q241" s="24"/>
      <c r="R241" s="24"/>
      <c r="S241" s="16"/>
      <c r="T241" s="12"/>
      <c r="U241" s="13"/>
      <c r="V241" s="23"/>
      <c r="W241" s="23"/>
      <c r="X241" s="23"/>
      <c r="Y241" s="13"/>
      <c r="Z241" s="14"/>
      <c r="AA241" s="12"/>
      <c r="AB241" s="12"/>
      <c r="AC241" s="12"/>
      <c r="AD241" s="14"/>
      <c r="AE241" s="12"/>
      <c r="AF241" s="12"/>
      <c r="AG241" s="13"/>
      <c r="AH241" s="13"/>
      <c r="AI241" s="55"/>
      <c r="AJ241" s="153"/>
    </row>
    <row r="242" spans="1:36" x14ac:dyDescent="0.25">
      <c r="A242" s="22"/>
      <c r="B242" s="13"/>
      <c r="C242" s="12"/>
      <c r="D242" s="13"/>
      <c r="E242" s="13"/>
      <c r="F242" s="46"/>
      <c r="G242" s="163"/>
      <c r="H242" s="13"/>
      <c r="I242" s="13"/>
      <c r="J242" s="13"/>
      <c r="K242" s="12"/>
      <c r="L242" s="12"/>
      <c r="M242" s="46"/>
      <c r="N242" s="65"/>
      <c r="O242" s="65"/>
      <c r="P242" s="59"/>
      <c r="Q242" s="24"/>
      <c r="R242" s="24"/>
      <c r="S242" s="16"/>
      <c r="T242" s="12"/>
      <c r="U242" s="13"/>
      <c r="V242" s="23"/>
      <c r="W242" s="23"/>
      <c r="X242" s="23"/>
      <c r="Y242" s="13"/>
      <c r="Z242" s="14"/>
      <c r="AA242" s="12"/>
      <c r="AB242" s="12"/>
      <c r="AC242" s="12"/>
      <c r="AD242" s="14"/>
      <c r="AE242" s="12"/>
      <c r="AF242" s="12"/>
      <c r="AG242" s="13"/>
      <c r="AH242" s="13"/>
      <c r="AI242" s="55"/>
      <c r="AJ242" s="153"/>
    </row>
    <row r="243" spans="1:36" x14ac:dyDescent="0.25">
      <c r="A243" s="22"/>
      <c r="B243" s="13"/>
      <c r="C243" s="12"/>
      <c r="D243" s="13"/>
      <c r="E243" s="13"/>
      <c r="F243" s="46"/>
      <c r="G243" s="163"/>
      <c r="H243" s="13"/>
      <c r="I243" s="13"/>
      <c r="J243" s="13"/>
      <c r="K243" s="12"/>
      <c r="L243" s="12"/>
      <c r="M243" s="46"/>
      <c r="N243" s="65"/>
      <c r="O243" s="65"/>
      <c r="P243" s="59"/>
      <c r="Q243" s="24"/>
      <c r="R243" s="24"/>
      <c r="S243" s="16"/>
      <c r="T243" s="12"/>
      <c r="U243" s="13"/>
      <c r="V243" s="23"/>
      <c r="W243" s="23"/>
      <c r="X243" s="23"/>
      <c r="Y243" s="13"/>
      <c r="Z243" s="14"/>
      <c r="AA243" s="12"/>
      <c r="AB243" s="12"/>
      <c r="AC243" s="12"/>
      <c r="AD243" s="14"/>
      <c r="AE243" s="12"/>
      <c r="AF243" s="12"/>
      <c r="AG243" s="13"/>
      <c r="AH243" s="13"/>
      <c r="AI243" s="55"/>
      <c r="AJ243" s="153"/>
    </row>
    <row r="244" spans="1:36" x14ac:dyDescent="0.25">
      <c r="A244" s="22"/>
      <c r="B244" s="13"/>
      <c r="C244" s="12"/>
      <c r="D244" s="13"/>
      <c r="E244" s="13"/>
      <c r="F244" s="46"/>
      <c r="G244" s="163"/>
      <c r="H244" s="13"/>
      <c r="I244" s="13"/>
      <c r="J244" s="13"/>
      <c r="K244" s="12"/>
      <c r="L244" s="12"/>
      <c r="M244" s="46"/>
      <c r="N244" s="65"/>
      <c r="O244" s="65"/>
      <c r="P244" s="59"/>
      <c r="Q244" s="24"/>
      <c r="R244" s="24"/>
      <c r="S244" s="16"/>
      <c r="T244" s="12"/>
      <c r="U244" s="13"/>
      <c r="V244" s="23"/>
      <c r="W244" s="23"/>
      <c r="X244" s="23"/>
      <c r="Y244" s="13"/>
      <c r="Z244" s="14"/>
      <c r="AA244" s="12"/>
      <c r="AB244" s="12"/>
      <c r="AC244" s="12"/>
      <c r="AD244" s="14"/>
      <c r="AE244" s="12"/>
      <c r="AF244" s="12"/>
      <c r="AG244" s="13"/>
      <c r="AH244" s="13"/>
      <c r="AI244" s="55"/>
      <c r="AJ244" s="153"/>
    </row>
    <row r="245" spans="1:36" x14ac:dyDescent="0.25">
      <c r="A245" s="22"/>
      <c r="B245" s="13"/>
      <c r="C245" s="12"/>
      <c r="D245" s="13"/>
      <c r="E245" s="13"/>
      <c r="F245" s="46"/>
      <c r="G245" s="163"/>
      <c r="H245" s="13"/>
      <c r="I245" s="13"/>
      <c r="J245" s="13"/>
      <c r="K245" s="12"/>
      <c r="L245" s="12"/>
      <c r="M245" s="46"/>
      <c r="N245" s="65"/>
      <c r="O245" s="65"/>
      <c r="P245" s="59"/>
      <c r="Q245" s="24"/>
      <c r="R245" s="24"/>
      <c r="S245" s="16"/>
      <c r="T245" s="12"/>
      <c r="U245" s="13"/>
      <c r="V245" s="23"/>
      <c r="W245" s="23"/>
      <c r="X245" s="23"/>
      <c r="Y245" s="13"/>
      <c r="Z245" s="14"/>
      <c r="AA245" s="12"/>
      <c r="AB245" s="12"/>
      <c r="AC245" s="12"/>
      <c r="AD245" s="14"/>
      <c r="AE245" s="12"/>
      <c r="AF245" s="12"/>
      <c r="AG245" s="13"/>
      <c r="AH245" s="13"/>
      <c r="AI245" s="55"/>
      <c r="AJ245" s="153"/>
    </row>
    <row r="246" spans="1:36" x14ac:dyDescent="0.25">
      <c r="A246" s="22"/>
      <c r="B246" s="13"/>
      <c r="C246" s="12"/>
      <c r="D246" s="13"/>
      <c r="E246" s="13"/>
      <c r="F246" s="46"/>
      <c r="G246" s="163"/>
      <c r="H246" s="13"/>
      <c r="I246" s="13"/>
      <c r="J246" s="13"/>
      <c r="K246" s="12"/>
      <c r="L246" s="12"/>
      <c r="M246" s="46"/>
      <c r="N246" s="65"/>
      <c r="O246" s="65"/>
      <c r="P246" s="59"/>
      <c r="Q246" s="24"/>
      <c r="R246" s="24"/>
      <c r="S246" s="16"/>
      <c r="T246" s="12"/>
      <c r="U246" s="13"/>
      <c r="V246" s="23"/>
      <c r="W246" s="23"/>
      <c r="X246" s="23"/>
      <c r="Y246" s="13"/>
      <c r="Z246" s="14"/>
      <c r="AA246" s="12"/>
      <c r="AB246" s="12"/>
      <c r="AC246" s="12"/>
      <c r="AD246" s="14"/>
      <c r="AE246" s="12"/>
      <c r="AF246" s="12"/>
      <c r="AG246" s="13"/>
      <c r="AH246" s="13"/>
      <c r="AI246" s="55"/>
      <c r="AJ246" s="153"/>
    </row>
    <row r="247" spans="1:36" x14ac:dyDescent="0.25">
      <c r="A247" s="22"/>
      <c r="B247" s="13"/>
      <c r="C247" s="12"/>
      <c r="D247" s="13"/>
      <c r="E247" s="13"/>
      <c r="F247" s="46"/>
      <c r="G247" s="163"/>
      <c r="H247" s="13"/>
      <c r="I247" s="13"/>
      <c r="J247" s="13"/>
      <c r="K247" s="12"/>
      <c r="L247" s="12"/>
      <c r="M247" s="46"/>
      <c r="N247" s="65"/>
      <c r="O247" s="65"/>
      <c r="P247" s="59"/>
      <c r="Q247" s="24"/>
      <c r="R247" s="24"/>
      <c r="S247" s="16"/>
      <c r="T247" s="12"/>
      <c r="U247" s="13"/>
      <c r="V247" s="23"/>
      <c r="W247" s="23"/>
      <c r="X247" s="23"/>
      <c r="Y247" s="13"/>
      <c r="Z247" s="14"/>
      <c r="AA247" s="12"/>
      <c r="AB247" s="12"/>
      <c r="AC247" s="12"/>
      <c r="AD247" s="14"/>
      <c r="AE247" s="12"/>
      <c r="AF247" s="12"/>
      <c r="AG247" s="13"/>
      <c r="AH247" s="13"/>
      <c r="AI247" s="55"/>
      <c r="AJ247" s="153"/>
    </row>
    <row r="248" spans="1:36" x14ac:dyDescent="0.25">
      <c r="A248" s="22"/>
      <c r="B248" s="13"/>
      <c r="C248" s="12"/>
      <c r="D248" s="13"/>
      <c r="E248" s="13"/>
      <c r="F248" s="46"/>
      <c r="G248" s="163"/>
      <c r="H248" s="13"/>
      <c r="I248" s="13"/>
      <c r="J248" s="13"/>
      <c r="K248" s="12"/>
      <c r="L248" s="12"/>
      <c r="M248" s="46"/>
      <c r="N248" s="65"/>
      <c r="O248" s="65"/>
      <c r="P248" s="59"/>
      <c r="Q248" s="24"/>
      <c r="R248" s="24"/>
      <c r="S248" s="16"/>
      <c r="T248" s="12"/>
      <c r="U248" s="13"/>
      <c r="V248" s="23"/>
      <c r="W248" s="23"/>
      <c r="X248" s="23"/>
      <c r="Y248" s="13"/>
      <c r="Z248" s="14"/>
      <c r="AA248" s="12"/>
      <c r="AB248" s="12"/>
      <c r="AC248" s="12"/>
      <c r="AD248" s="14"/>
      <c r="AE248" s="12"/>
      <c r="AF248" s="12"/>
      <c r="AG248" s="13"/>
      <c r="AH248" s="13"/>
      <c r="AI248" s="55"/>
      <c r="AJ248" s="153"/>
    </row>
    <row r="249" spans="1:36" x14ac:dyDescent="0.25">
      <c r="A249" s="22"/>
      <c r="B249" s="13"/>
      <c r="C249" s="12"/>
      <c r="D249" s="13"/>
      <c r="E249" s="13"/>
      <c r="F249" s="46"/>
      <c r="G249" s="163"/>
      <c r="H249" s="13"/>
      <c r="I249" s="13"/>
      <c r="J249" s="13"/>
      <c r="K249" s="12"/>
      <c r="L249" s="12"/>
      <c r="M249" s="46"/>
      <c r="N249" s="65"/>
      <c r="O249" s="65"/>
      <c r="P249" s="59"/>
      <c r="Q249" s="24"/>
      <c r="R249" s="24"/>
      <c r="S249" s="16"/>
      <c r="T249" s="12"/>
      <c r="U249" s="13"/>
      <c r="V249" s="23"/>
      <c r="W249" s="23"/>
      <c r="X249" s="23"/>
      <c r="Y249" s="13"/>
      <c r="Z249" s="14"/>
      <c r="AA249" s="12"/>
      <c r="AB249" s="12"/>
      <c r="AC249" s="12"/>
      <c r="AD249" s="14"/>
      <c r="AE249" s="12"/>
      <c r="AF249" s="12"/>
      <c r="AG249" s="13"/>
      <c r="AH249" s="13"/>
      <c r="AI249" s="55"/>
      <c r="AJ249" s="153"/>
    </row>
    <row r="250" spans="1:36" x14ac:dyDescent="0.25">
      <c r="A250" s="22"/>
      <c r="B250" s="13"/>
      <c r="C250" s="12"/>
      <c r="D250" s="13"/>
      <c r="E250" s="13"/>
      <c r="F250" s="46"/>
      <c r="G250" s="163"/>
      <c r="H250" s="13"/>
      <c r="I250" s="13"/>
      <c r="J250" s="13"/>
      <c r="K250" s="12"/>
      <c r="L250" s="12"/>
      <c r="M250" s="46"/>
      <c r="N250" s="65"/>
      <c r="O250" s="65"/>
      <c r="P250" s="59"/>
      <c r="Q250" s="24"/>
      <c r="R250" s="24"/>
      <c r="S250" s="16"/>
      <c r="T250" s="12"/>
      <c r="U250" s="13"/>
      <c r="V250" s="23"/>
      <c r="W250" s="23"/>
      <c r="X250" s="23"/>
      <c r="Y250" s="13"/>
      <c r="Z250" s="14"/>
      <c r="AA250" s="12"/>
      <c r="AB250" s="12"/>
      <c r="AC250" s="12"/>
      <c r="AD250" s="14"/>
      <c r="AE250" s="12"/>
      <c r="AF250" s="12"/>
      <c r="AG250" s="13"/>
      <c r="AH250" s="13"/>
      <c r="AI250" s="55"/>
      <c r="AJ250" s="153"/>
    </row>
    <row r="251" spans="1:36" x14ac:dyDescent="0.25">
      <c r="A251" s="22"/>
      <c r="B251" s="13"/>
      <c r="C251" s="12"/>
      <c r="D251" s="13"/>
      <c r="E251" s="13"/>
      <c r="F251" s="46"/>
      <c r="G251" s="163"/>
      <c r="H251" s="13"/>
      <c r="I251" s="13"/>
      <c r="J251" s="13"/>
      <c r="K251" s="12"/>
      <c r="L251" s="12"/>
      <c r="M251" s="46"/>
      <c r="N251" s="65"/>
      <c r="O251" s="65"/>
      <c r="P251" s="59"/>
      <c r="Q251" s="24"/>
      <c r="R251" s="24"/>
      <c r="S251" s="16"/>
      <c r="T251" s="12"/>
      <c r="U251" s="13"/>
      <c r="V251" s="23"/>
      <c r="W251" s="23"/>
      <c r="X251" s="23"/>
      <c r="Y251" s="13"/>
      <c r="Z251" s="14"/>
      <c r="AA251" s="12"/>
      <c r="AB251" s="12"/>
      <c r="AC251" s="12"/>
      <c r="AD251" s="14"/>
      <c r="AE251" s="12"/>
      <c r="AF251" s="12"/>
      <c r="AG251" s="13"/>
      <c r="AH251" s="13"/>
      <c r="AI251" s="55"/>
      <c r="AJ251" s="153"/>
    </row>
    <row r="252" spans="1:36" x14ac:dyDescent="0.25">
      <c r="A252" s="22"/>
      <c r="B252" s="13"/>
      <c r="C252" s="12"/>
      <c r="D252" s="13"/>
      <c r="E252" s="13"/>
      <c r="F252" s="46"/>
      <c r="G252" s="163"/>
      <c r="H252" s="13"/>
      <c r="I252" s="13"/>
      <c r="J252" s="13"/>
      <c r="K252" s="12"/>
      <c r="L252" s="12"/>
      <c r="M252" s="46"/>
      <c r="N252" s="65"/>
      <c r="O252" s="65"/>
      <c r="P252" s="59"/>
      <c r="Q252" s="24"/>
      <c r="R252" s="24"/>
      <c r="S252" s="16"/>
      <c r="T252" s="12"/>
      <c r="U252" s="13"/>
      <c r="V252" s="23"/>
      <c r="W252" s="23"/>
      <c r="X252" s="23"/>
      <c r="Y252" s="13"/>
      <c r="Z252" s="14"/>
      <c r="AA252" s="12"/>
      <c r="AB252" s="12"/>
      <c r="AC252" s="12"/>
      <c r="AD252" s="14"/>
      <c r="AE252" s="12"/>
      <c r="AF252" s="12"/>
      <c r="AG252" s="13"/>
      <c r="AH252" s="13"/>
      <c r="AI252" s="55"/>
      <c r="AJ252" s="153"/>
    </row>
    <row r="253" spans="1:36" x14ac:dyDescent="0.25">
      <c r="A253" s="22"/>
      <c r="B253" s="13"/>
      <c r="C253" s="12"/>
      <c r="D253" s="13"/>
      <c r="E253" s="13"/>
      <c r="F253" s="46"/>
      <c r="G253" s="163"/>
      <c r="H253" s="13"/>
      <c r="I253" s="13"/>
      <c r="J253" s="13"/>
      <c r="K253" s="12"/>
      <c r="L253" s="12"/>
      <c r="M253" s="46"/>
      <c r="N253" s="65"/>
      <c r="O253" s="65"/>
      <c r="P253" s="59"/>
      <c r="Q253" s="24"/>
      <c r="R253" s="24"/>
      <c r="S253" s="16"/>
      <c r="T253" s="12"/>
      <c r="U253" s="13"/>
      <c r="V253" s="23"/>
      <c r="W253" s="23"/>
      <c r="X253" s="23"/>
      <c r="Y253" s="13"/>
      <c r="Z253" s="14"/>
      <c r="AA253" s="12"/>
      <c r="AB253" s="12"/>
      <c r="AC253" s="12"/>
      <c r="AD253" s="14"/>
      <c r="AE253" s="12"/>
      <c r="AF253" s="12"/>
      <c r="AG253" s="13"/>
      <c r="AH253" s="13"/>
      <c r="AI253" s="55"/>
      <c r="AJ253" s="153"/>
    </row>
    <row r="254" spans="1:36" x14ac:dyDescent="0.25">
      <c r="A254" s="22"/>
      <c r="B254" s="13"/>
      <c r="C254" s="12"/>
      <c r="D254" s="13"/>
      <c r="E254" s="13"/>
      <c r="F254" s="46"/>
      <c r="G254" s="163"/>
      <c r="H254" s="13"/>
      <c r="I254" s="13"/>
      <c r="J254" s="13"/>
      <c r="K254" s="12"/>
      <c r="L254" s="12"/>
      <c r="M254" s="46"/>
      <c r="N254" s="65"/>
      <c r="O254" s="65"/>
      <c r="P254" s="59"/>
      <c r="Q254" s="24"/>
      <c r="R254" s="24"/>
      <c r="S254" s="16"/>
      <c r="T254" s="12"/>
      <c r="U254" s="13"/>
      <c r="V254" s="23"/>
      <c r="W254" s="23"/>
      <c r="X254" s="23"/>
      <c r="Y254" s="13"/>
      <c r="Z254" s="14"/>
      <c r="AA254" s="12"/>
      <c r="AB254" s="12"/>
      <c r="AC254" s="12"/>
      <c r="AD254" s="14"/>
      <c r="AE254" s="12"/>
      <c r="AF254" s="12"/>
      <c r="AG254" s="13"/>
      <c r="AH254" s="13"/>
      <c r="AI254" s="55"/>
      <c r="AJ254" s="153"/>
    </row>
    <row r="255" spans="1:36" x14ac:dyDescent="0.25">
      <c r="A255" s="22"/>
      <c r="B255" s="13"/>
      <c r="C255" s="12"/>
      <c r="D255" s="13"/>
      <c r="E255" s="13"/>
      <c r="F255" s="46"/>
      <c r="G255" s="163"/>
      <c r="H255" s="13"/>
      <c r="I255" s="13"/>
      <c r="J255" s="13"/>
      <c r="K255" s="12"/>
      <c r="L255" s="12"/>
      <c r="M255" s="46"/>
      <c r="N255" s="65"/>
      <c r="O255" s="65"/>
      <c r="P255" s="59"/>
      <c r="Q255" s="24"/>
      <c r="R255" s="24"/>
      <c r="S255" s="16"/>
      <c r="T255" s="12"/>
      <c r="U255" s="13"/>
      <c r="V255" s="23"/>
      <c r="W255" s="23"/>
      <c r="X255" s="23"/>
      <c r="Y255" s="13"/>
      <c r="Z255" s="14"/>
      <c r="AA255" s="12"/>
      <c r="AB255" s="12"/>
      <c r="AC255" s="12"/>
      <c r="AD255" s="14"/>
      <c r="AE255" s="12"/>
      <c r="AF255" s="12"/>
      <c r="AG255" s="13"/>
      <c r="AH255" s="13"/>
      <c r="AI255" s="55"/>
      <c r="AJ255" s="153"/>
    </row>
    <row r="256" spans="1:36" x14ac:dyDescent="0.25">
      <c r="A256" s="22"/>
      <c r="B256" s="13"/>
      <c r="C256" s="12"/>
      <c r="D256" s="13"/>
      <c r="E256" s="13"/>
      <c r="F256" s="46"/>
      <c r="G256" s="163"/>
      <c r="H256" s="13"/>
      <c r="I256" s="13"/>
      <c r="J256" s="13"/>
      <c r="K256" s="12"/>
      <c r="L256" s="12"/>
      <c r="M256" s="46"/>
      <c r="N256" s="65"/>
      <c r="O256" s="65"/>
      <c r="P256" s="59"/>
      <c r="Q256" s="24"/>
      <c r="R256" s="24"/>
      <c r="S256" s="16"/>
      <c r="T256" s="12"/>
      <c r="U256" s="13"/>
      <c r="V256" s="23"/>
      <c r="W256" s="23"/>
      <c r="X256" s="23"/>
      <c r="Y256" s="13"/>
      <c r="Z256" s="14"/>
      <c r="AA256" s="12"/>
      <c r="AB256" s="12"/>
      <c r="AC256" s="12"/>
      <c r="AD256" s="14"/>
      <c r="AE256" s="12"/>
      <c r="AF256" s="12"/>
      <c r="AG256" s="13"/>
      <c r="AH256" s="13"/>
      <c r="AI256" s="55"/>
      <c r="AJ256" s="153"/>
    </row>
    <row r="257" spans="1:36" x14ac:dyDescent="0.25">
      <c r="A257" s="22"/>
      <c r="B257" s="13"/>
      <c r="C257" s="12"/>
      <c r="D257" s="13"/>
      <c r="E257" s="13"/>
      <c r="F257" s="46"/>
      <c r="G257" s="163"/>
      <c r="H257" s="13"/>
      <c r="I257" s="13"/>
      <c r="J257" s="13"/>
      <c r="K257" s="12"/>
      <c r="L257" s="12"/>
      <c r="M257" s="46"/>
      <c r="N257" s="65"/>
      <c r="O257" s="65"/>
      <c r="P257" s="59"/>
      <c r="Q257" s="24"/>
      <c r="R257" s="24"/>
      <c r="S257" s="16"/>
      <c r="T257" s="12"/>
      <c r="U257" s="13"/>
      <c r="V257" s="23"/>
      <c r="W257" s="23"/>
      <c r="X257" s="23"/>
      <c r="Y257" s="13"/>
      <c r="Z257" s="14"/>
      <c r="AA257" s="12"/>
      <c r="AB257" s="12"/>
      <c r="AC257" s="12"/>
      <c r="AD257" s="14"/>
      <c r="AE257" s="12"/>
      <c r="AF257" s="12"/>
      <c r="AG257" s="13"/>
      <c r="AH257" s="13"/>
      <c r="AI257" s="55"/>
      <c r="AJ257" s="153"/>
    </row>
    <row r="258" spans="1:36" x14ac:dyDescent="0.25">
      <c r="A258" s="22"/>
      <c r="B258" s="13"/>
      <c r="C258" s="12"/>
      <c r="D258" s="13"/>
      <c r="E258" s="13"/>
      <c r="F258" s="46"/>
      <c r="G258" s="163"/>
      <c r="H258" s="13"/>
      <c r="I258" s="13"/>
      <c r="J258" s="13"/>
      <c r="K258" s="12"/>
      <c r="L258" s="12"/>
      <c r="M258" s="46"/>
      <c r="N258" s="65"/>
      <c r="O258" s="65"/>
      <c r="P258" s="59"/>
      <c r="Q258" s="24"/>
      <c r="R258" s="24"/>
      <c r="S258" s="16"/>
      <c r="T258" s="12"/>
      <c r="U258" s="13"/>
      <c r="V258" s="23"/>
      <c r="W258" s="23"/>
      <c r="X258" s="23"/>
      <c r="Y258" s="13"/>
      <c r="Z258" s="14"/>
      <c r="AA258" s="12"/>
      <c r="AB258" s="12"/>
      <c r="AC258" s="12"/>
      <c r="AD258" s="14"/>
      <c r="AE258" s="12"/>
      <c r="AF258" s="12"/>
      <c r="AG258" s="13"/>
      <c r="AH258" s="13"/>
      <c r="AI258" s="55"/>
      <c r="AJ258" s="153"/>
    </row>
    <row r="259" spans="1:36" x14ac:dyDescent="0.25">
      <c r="A259" s="22"/>
      <c r="B259" s="13"/>
      <c r="C259" s="12"/>
      <c r="D259" s="13"/>
      <c r="E259" s="13"/>
      <c r="F259" s="46"/>
      <c r="G259" s="163"/>
      <c r="H259" s="13"/>
      <c r="I259" s="13"/>
      <c r="J259" s="13"/>
      <c r="K259" s="12"/>
      <c r="L259" s="12"/>
      <c r="M259" s="46"/>
      <c r="N259" s="65"/>
      <c r="O259" s="65"/>
      <c r="P259" s="59"/>
      <c r="Q259" s="24"/>
      <c r="R259" s="24"/>
      <c r="S259" s="16"/>
      <c r="T259" s="12"/>
      <c r="U259" s="13"/>
      <c r="V259" s="23"/>
      <c r="W259" s="23"/>
      <c r="X259" s="23"/>
      <c r="Y259" s="13"/>
      <c r="Z259" s="14"/>
      <c r="AA259" s="12"/>
      <c r="AB259" s="12"/>
      <c r="AC259" s="12"/>
      <c r="AD259" s="14"/>
      <c r="AE259" s="12"/>
      <c r="AF259" s="12"/>
      <c r="AG259" s="13"/>
      <c r="AH259" s="13"/>
      <c r="AI259" s="55"/>
      <c r="AJ259" s="153"/>
    </row>
    <row r="260" spans="1:36" x14ac:dyDescent="0.25">
      <c r="A260" s="22"/>
      <c r="B260" s="13"/>
      <c r="C260" s="12"/>
      <c r="D260" s="13"/>
      <c r="E260" s="13"/>
      <c r="F260" s="46"/>
      <c r="G260" s="163"/>
      <c r="H260" s="13"/>
      <c r="I260" s="13"/>
      <c r="J260" s="13"/>
      <c r="K260" s="12"/>
      <c r="L260" s="12"/>
      <c r="M260" s="46"/>
      <c r="N260" s="65"/>
      <c r="O260" s="65"/>
      <c r="P260" s="59"/>
      <c r="Q260" s="24"/>
      <c r="R260" s="24"/>
      <c r="S260" s="16"/>
      <c r="T260" s="12"/>
      <c r="U260" s="13"/>
      <c r="V260" s="23"/>
      <c r="W260" s="23"/>
      <c r="X260" s="23"/>
      <c r="Y260" s="13"/>
      <c r="Z260" s="14"/>
      <c r="AA260" s="12"/>
      <c r="AB260" s="12"/>
      <c r="AC260" s="12"/>
      <c r="AD260" s="14"/>
      <c r="AE260" s="12"/>
      <c r="AF260" s="12"/>
      <c r="AG260" s="13"/>
      <c r="AH260" s="13"/>
      <c r="AI260" s="55"/>
      <c r="AJ260" s="153"/>
    </row>
    <row r="261" spans="1:36" x14ac:dyDescent="0.25">
      <c r="A261" s="22"/>
      <c r="B261" s="13"/>
      <c r="C261" s="12"/>
      <c r="D261" s="13"/>
      <c r="E261" s="13"/>
      <c r="F261" s="46"/>
      <c r="G261" s="163"/>
      <c r="H261" s="13"/>
      <c r="I261" s="13"/>
      <c r="J261" s="13"/>
      <c r="K261" s="12"/>
      <c r="L261" s="12"/>
      <c r="M261" s="46"/>
      <c r="N261" s="65"/>
      <c r="O261" s="65"/>
      <c r="P261" s="59"/>
      <c r="Q261" s="24"/>
      <c r="R261" s="24"/>
      <c r="S261" s="16"/>
      <c r="T261" s="12"/>
      <c r="U261" s="13"/>
      <c r="V261" s="23"/>
      <c r="W261" s="23"/>
      <c r="X261" s="23"/>
      <c r="Y261" s="13"/>
      <c r="Z261" s="14"/>
      <c r="AA261" s="12"/>
      <c r="AB261" s="12"/>
      <c r="AC261" s="12"/>
      <c r="AD261" s="14"/>
      <c r="AE261" s="12"/>
      <c r="AF261" s="12"/>
      <c r="AG261" s="13"/>
      <c r="AH261" s="13"/>
      <c r="AI261" s="55"/>
      <c r="AJ261" s="153"/>
    </row>
    <row r="262" spans="1:36" x14ac:dyDescent="0.25">
      <c r="A262" s="22"/>
      <c r="B262" s="13"/>
      <c r="C262" s="12"/>
      <c r="D262" s="13"/>
      <c r="E262" s="13"/>
      <c r="F262" s="46"/>
      <c r="G262" s="163"/>
      <c r="H262" s="13"/>
      <c r="I262" s="13"/>
      <c r="J262" s="13"/>
      <c r="K262" s="12"/>
      <c r="L262" s="12"/>
      <c r="M262" s="46"/>
      <c r="N262" s="65"/>
      <c r="O262" s="65"/>
      <c r="P262" s="59"/>
      <c r="Q262" s="24"/>
      <c r="R262" s="24"/>
      <c r="S262" s="16"/>
      <c r="T262" s="12"/>
      <c r="U262" s="13"/>
      <c r="V262" s="23"/>
      <c r="W262" s="23"/>
      <c r="X262" s="23"/>
      <c r="Y262" s="13"/>
      <c r="Z262" s="14"/>
      <c r="AA262" s="12"/>
      <c r="AB262" s="12"/>
      <c r="AC262" s="12"/>
      <c r="AD262" s="14"/>
      <c r="AE262" s="12"/>
      <c r="AF262" s="12"/>
      <c r="AG262" s="13"/>
      <c r="AH262" s="13"/>
      <c r="AI262" s="55"/>
      <c r="AJ262" s="153"/>
    </row>
    <row r="263" spans="1:36" x14ac:dyDescent="0.25">
      <c r="A263" s="22"/>
      <c r="B263" s="13"/>
      <c r="C263" s="12"/>
      <c r="D263" s="13"/>
      <c r="E263" s="13"/>
      <c r="F263" s="46"/>
      <c r="G263" s="163"/>
      <c r="H263" s="13"/>
      <c r="I263" s="13"/>
      <c r="J263" s="13"/>
      <c r="K263" s="12"/>
      <c r="L263" s="12"/>
      <c r="M263" s="46"/>
      <c r="N263" s="65"/>
      <c r="O263" s="65"/>
      <c r="P263" s="59"/>
      <c r="Q263" s="24"/>
      <c r="R263" s="24"/>
      <c r="S263" s="16"/>
      <c r="T263" s="12"/>
      <c r="U263" s="13"/>
      <c r="V263" s="23"/>
      <c r="W263" s="23"/>
      <c r="X263" s="23"/>
      <c r="Y263" s="13"/>
      <c r="Z263" s="14"/>
      <c r="AA263" s="12"/>
      <c r="AB263" s="12"/>
      <c r="AC263" s="12"/>
      <c r="AD263" s="14"/>
      <c r="AE263" s="12"/>
      <c r="AF263" s="12"/>
      <c r="AG263" s="13"/>
      <c r="AH263" s="13"/>
      <c r="AI263" s="55"/>
      <c r="AJ263" s="153"/>
    </row>
    <row r="264" spans="1:36" x14ac:dyDescent="0.25">
      <c r="A264" s="22"/>
      <c r="B264" s="13"/>
      <c r="C264" s="12"/>
      <c r="D264" s="13"/>
      <c r="E264" s="13"/>
      <c r="F264" s="46"/>
      <c r="G264" s="163"/>
      <c r="H264" s="13"/>
      <c r="I264" s="13"/>
      <c r="J264" s="13"/>
      <c r="K264" s="12"/>
      <c r="L264" s="12"/>
      <c r="M264" s="46"/>
      <c r="N264" s="65"/>
      <c r="O264" s="65"/>
      <c r="P264" s="59"/>
      <c r="Q264" s="24"/>
      <c r="R264" s="24"/>
      <c r="S264" s="16"/>
      <c r="T264" s="12"/>
      <c r="U264" s="13"/>
      <c r="V264" s="23"/>
      <c r="W264" s="23"/>
      <c r="X264" s="23"/>
      <c r="Y264" s="13"/>
      <c r="Z264" s="14"/>
      <c r="AA264" s="12"/>
      <c r="AB264" s="12"/>
      <c r="AC264" s="12"/>
      <c r="AD264" s="14"/>
      <c r="AE264" s="12"/>
      <c r="AF264" s="12"/>
      <c r="AG264" s="13"/>
      <c r="AH264" s="13"/>
      <c r="AI264" s="55"/>
      <c r="AJ264" s="153"/>
    </row>
    <row r="265" spans="1:36" x14ac:dyDescent="0.25">
      <c r="A265" s="22"/>
      <c r="B265" s="13"/>
      <c r="C265" s="12"/>
      <c r="D265" s="13"/>
      <c r="E265" s="13"/>
      <c r="F265" s="46"/>
      <c r="G265" s="163"/>
      <c r="H265" s="13"/>
      <c r="I265" s="13"/>
      <c r="J265" s="13"/>
      <c r="K265" s="12"/>
      <c r="L265" s="12"/>
      <c r="M265" s="46"/>
      <c r="N265" s="65"/>
      <c r="O265" s="65"/>
      <c r="P265" s="59"/>
      <c r="Q265" s="24"/>
      <c r="R265" s="24"/>
      <c r="S265" s="16"/>
      <c r="T265" s="12"/>
      <c r="U265" s="13"/>
      <c r="V265" s="23"/>
      <c r="W265" s="23"/>
      <c r="X265" s="23"/>
      <c r="Y265" s="13"/>
      <c r="Z265" s="14"/>
      <c r="AA265" s="12"/>
      <c r="AB265" s="12"/>
      <c r="AC265" s="12"/>
      <c r="AD265" s="14"/>
      <c r="AE265" s="12"/>
      <c r="AF265" s="12"/>
      <c r="AG265" s="13"/>
      <c r="AH265" s="13"/>
      <c r="AI265" s="55"/>
      <c r="AJ265" s="153"/>
    </row>
    <row r="266" spans="1:36" x14ac:dyDescent="0.25">
      <c r="A266" s="22"/>
      <c r="B266" s="13"/>
      <c r="C266" s="12"/>
      <c r="D266" s="13"/>
      <c r="E266" s="13"/>
      <c r="F266" s="46"/>
      <c r="G266" s="163"/>
      <c r="H266" s="13"/>
      <c r="I266" s="13"/>
      <c r="J266" s="13"/>
      <c r="K266" s="12"/>
      <c r="L266" s="12"/>
      <c r="M266" s="46"/>
      <c r="N266" s="65"/>
      <c r="O266" s="65"/>
      <c r="P266" s="59"/>
      <c r="Q266" s="24"/>
      <c r="R266" s="24"/>
      <c r="S266" s="16"/>
      <c r="T266" s="12"/>
      <c r="U266" s="13"/>
      <c r="V266" s="23"/>
      <c r="W266" s="23"/>
      <c r="X266" s="23"/>
      <c r="Y266" s="13"/>
      <c r="Z266" s="14"/>
      <c r="AA266" s="12"/>
      <c r="AB266" s="12"/>
      <c r="AC266" s="12"/>
      <c r="AD266" s="14"/>
      <c r="AE266" s="12"/>
      <c r="AF266" s="12"/>
      <c r="AG266" s="13"/>
      <c r="AH266" s="13"/>
      <c r="AI266" s="55"/>
      <c r="AJ266" s="153"/>
    </row>
    <row r="267" spans="1:36" x14ac:dyDescent="0.25">
      <c r="A267" s="22"/>
      <c r="B267" s="13"/>
      <c r="C267" s="12"/>
      <c r="D267" s="13"/>
      <c r="E267" s="13"/>
      <c r="F267" s="46"/>
      <c r="G267" s="163"/>
      <c r="H267" s="13"/>
      <c r="I267" s="13"/>
      <c r="J267" s="13"/>
      <c r="K267" s="12"/>
      <c r="L267" s="12"/>
      <c r="M267" s="46"/>
      <c r="N267" s="65"/>
      <c r="O267" s="65"/>
      <c r="P267" s="59"/>
      <c r="Q267" s="24"/>
      <c r="R267" s="24"/>
      <c r="S267" s="16"/>
      <c r="T267" s="12"/>
      <c r="U267" s="13"/>
      <c r="V267" s="23"/>
      <c r="W267" s="23"/>
      <c r="X267" s="23"/>
      <c r="Y267" s="13"/>
      <c r="Z267" s="14"/>
      <c r="AA267" s="12"/>
      <c r="AB267" s="12"/>
      <c r="AC267" s="12"/>
      <c r="AD267" s="14"/>
      <c r="AE267" s="12"/>
      <c r="AF267" s="12"/>
      <c r="AG267" s="13"/>
      <c r="AH267" s="13"/>
      <c r="AI267" s="55"/>
      <c r="AJ267" s="153"/>
    </row>
    <row r="268" spans="1:36" x14ac:dyDescent="0.25">
      <c r="A268" s="22"/>
      <c r="B268" s="13"/>
      <c r="C268" s="12"/>
      <c r="D268" s="13"/>
      <c r="E268" s="13"/>
      <c r="F268" s="46"/>
      <c r="G268" s="163"/>
      <c r="H268" s="13"/>
      <c r="I268" s="13"/>
      <c r="J268" s="13"/>
      <c r="K268" s="12"/>
      <c r="L268" s="12"/>
      <c r="M268" s="46"/>
      <c r="N268" s="65"/>
      <c r="O268" s="65"/>
      <c r="P268" s="59"/>
      <c r="Q268" s="24"/>
      <c r="R268" s="24"/>
      <c r="S268" s="16"/>
      <c r="T268" s="12"/>
      <c r="U268" s="13"/>
      <c r="V268" s="23"/>
      <c r="W268" s="23"/>
      <c r="X268" s="23"/>
      <c r="Y268" s="13"/>
      <c r="Z268" s="14"/>
      <c r="AA268" s="12"/>
      <c r="AB268" s="12"/>
      <c r="AC268" s="12"/>
      <c r="AD268" s="14"/>
      <c r="AE268" s="12"/>
      <c r="AF268" s="12"/>
      <c r="AG268" s="13"/>
      <c r="AH268" s="13"/>
      <c r="AI268" s="55"/>
      <c r="AJ268" s="153"/>
    </row>
    <row r="269" spans="1:36" x14ac:dyDescent="0.25">
      <c r="A269" s="22"/>
      <c r="B269" s="13"/>
      <c r="C269" s="12"/>
      <c r="D269" s="13"/>
      <c r="E269" s="13"/>
      <c r="F269" s="46"/>
      <c r="G269" s="163"/>
      <c r="H269" s="13"/>
      <c r="I269" s="13"/>
      <c r="J269" s="13"/>
      <c r="K269" s="12"/>
      <c r="L269" s="12"/>
      <c r="M269" s="46"/>
      <c r="N269" s="65"/>
      <c r="O269" s="65"/>
      <c r="P269" s="59"/>
      <c r="Q269" s="24"/>
      <c r="R269" s="24"/>
      <c r="S269" s="16"/>
      <c r="T269" s="12"/>
      <c r="U269" s="13"/>
      <c r="V269" s="23"/>
      <c r="W269" s="23"/>
      <c r="X269" s="23"/>
      <c r="Y269" s="13"/>
      <c r="Z269" s="14"/>
      <c r="AA269" s="12"/>
      <c r="AB269" s="12"/>
      <c r="AC269" s="12"/>
      <c r="AD269" s="14"/>
      <c r="AE269" s="12"/>
      <c r="AF269" s="12"/>
      <c r="AG269" s="13"/>
      <c r="AH269" s="13"/>
      <c r="AI269" s="55"/>
      <c r="AJ269" s="153"/>
    </row>
    <row r="270" spans="1:36" x14ac:dyDescent="0.25">
      <c r="A270" s="22"/>
      <c r="B270" s="13"/>
      <c r="C270" s="12"/>
      <c r="D270" s="13"/>
      <c r="E270" s="13"/>
      <c r="F270" s="46"/>
      <c r="G270" s="163"/>
      <c r="H270" s="13"/>
      <c r="I270" s="13"/>
      <c r="J270" s="13"/>
      <c r="K270" s="12"/>
      <c r="L270" s="12"/>
      <c r="M270" s="46"/>
      <c r="N270" s="65"/>
      <c r="O270" s="65"/>
      <c r="P270" s="59"/>
      <c r="Q270" s="24"/>
      <c r="R270" s="24"/>
      <c r="S270" s="16"/>
      <c r="T270" s="12"/>
      <c r="U270" s="13"/>
      <c r="V270" s="23"/>
      <c r="W270" s="23"/>
      <c r="X270" s="23"/>
      <c r="Y270" s="13"/>
      <c r="Z270" s="14"/>
      <c r="AA270" s="12"/>
      <c r="AB270" s="12"/>
      <c r="AC270" s="12"/>
      <c r="AD270" s="14"/>
      <c r="AE270" s="12"/>
      <c r="AF270" s="12"/>
      <c r="AG270" s="13"/>
      <c r="AH270" s="13"/>
      <c r="AI270" s="55"/>
      <c r="AJ270" s="153"/>
    </row>
    <row r="271" spans="1:36" x14ac:dyDescent="0.25">
      <c r="A271" s="22"/>
      <c r="B271" s="13"/>
      <c r="C271" s="12"/>
      <c r="D271" s="13"/>
      <c r="E271" s="13"/>
      <c r="F271" s="46"/>
      <c r="G271" s="163"/>
      <c r="H271" s="13"/>
      <c r="I271" s="13"/>
      <c r="J271" s="13"/>
      <c r="K271" s="12"/>
      <c r="L271" s="12"/>
      <c r="M271" s="46"/>
      <c r="N271" s="65"/>
      <c r="O271" s="65"/>
      <c r="P271" s="59"/>
      <c r="Q271" s="24"/>
      <c r="R271" s="24"/>
      <c r="S271" s="16"/>
      <c r="T271" s="12"/>
      <c r="U271" s="13"/>
      <c r="V271" s="23"/>
      <c r="W271" s="23"/>
      <c r="X271" s="23"/>
      <c r="Y271" s="13"/>
      <c r="Z271" s="14"/>
      <c r="AA271" s="12"/>
      <c r="AB271" s="12"/>
      <c r="AC271" s="12"/>
      <c r="AD271" s="14"/>
      <c r="AE271" s="12"/>
      <c r="AF271" s="12"/>
      <c r="AG271" s="13"/>
      <c r="AH271" s="13"/>
      <c r="AI271" s="55"/>
      <c r="AJ271" s="153"/>
    </row>
    <row r="272" spans="1:36" x14ac:dyDescent="0.25">
      <c r="A272" s="22"/>
      <c r="B272" s="13"/>
      <c r="C272" s="12"/>
      <c r="D272" s="13"/>
      <c r="E272" s="13"/>
      <c r="F272" s="46"/>
      <c r="G272" s="163"/>
      <c r="H272" s="13"/>
      <c r="I272" s="13"/>
      <c r="J272" s="13"/>
      <c r="K272" s="12"/>
      <c r="L272" s="12"/>
      <c r="M272" s="46"/>
      <c r="N272" s="65"/>
      <c r="O272" s="65"/>
      <c r="P272" s="59"/>
      <c r="Q272" s="24"/>
      <c r="R272" s="24"/>
      <c r="S272" s="16"/>
      <c r="T272" s="12"/>
      <c r="U272" s="13"/>
      <c r="V272" s="23"/>
      <c r="W272" s="23"/>
      <c r="X272" s="23"/>
      <c r="Y272" s="13"/>
      <c r="Z272" s="14"/>
      <c r="AA272" s="12"/>
      <c r="AB272" s="12"/>
      <c r="AC272" s="12"/>
      <c r="AD272" s="14"/>
      <c r="AE272" s="12"/>
      <c r="AF272" s="12"/>
      <c r="AG272" s="13"/>
      <c r="AH272" s="13"/>
      <c r="AI272" s="55"/>
      <c r="AJ272" s="153"/>
    </row>
    <row r="273" spans="1:36" x14ac:dyDescent="0.25">
      <c r="A273" s="22"/>
      <c r="B273" s="13"/>
      <c r="C273" s="12"/>
      <c r="D273" s="13"/>
      <c r="E273" s="13"/>
      <c r="F273" s="46"/>
      <c r="G273" s="163"/>
      <c r="H273" s="13"/>
      <c r="I273" s="13"/>
      <c r="J273" s="13"/>
      <c r="K273" s="12"/>
      <c r="L273" s="12"/>
      <c r="M273" s="46"/>
      <c r="N273" s="65"/>
      <c r="O273" s="65"/>
      <c r="P273" s="59"/>
      <c r="Q273" s="24"/>
      <c r="R273" s="24"/>
      <c r="S273" s="16"/>
      <c r="T273" s="12"/>
      <c r="U273" s="13"/>
      <c r="V273" s="23"/>
      <c r="W273" s="23"/>
      <c r="X273" s="23"/>
      <c r="Y273" s="13"/>
      <c r="Z273" s="14"/>
      <c r="AA273" s="12"/>
      <c r="AB273" s="12"/>
      <c r="AC273" s="12"/>
      <c r="AD273" s="14"/>
      <c r="AE273" s="12"/>
      <c r="AF273" s="12"/>
      <c r="AG273" s="13"/>
      <c r="AH273" s="13"/>
      <c r="AI273" s="55"/>
      <c r="AJ273" s="153"/>
    </row>
    <row r="274" spans="1:36" x14ac:dyDescent="0.25">
      <c r="A274" s="22"/>
      <c r="B274" s="13"/>
      <c r="C274" s="12"/>
      <c r="D274" s="13"/>
      <c r="E274" s="13"/>
      <c r="F274" s="46"/>
      <c r="G274" s="163"/>
      <c r="H274" s="13"/>
      <c r="I274" s="13"/>
      <c r="J274" s="13"/>
      <c r="K274" s="12"/>
      <c r="L274" s="12"/>
      <c r="M274" s="46"/>
      <c r="N274" s="65"/>
      <c r="O274" s="65"/>
      <c r="P274" s="59"/>
      <c r="Q274" s="24"/>
      <c r="R274" s="24"/>
      <c r="S274" s="16"/>
      <c r="T274" s="12"/>
      <c r="U274" s="13"/>
      <c r="V274" s="23"/>
      <c r="W274" s="23"/>
      <c r="X274" s="23"/>
      <c r="Y274" s="13"/>
      <c r="Z274" s="14"/>
      <c r="AA274" s="12"/>
      <c r="AB274" s="12"/>
      <c r="AC274" s="12"/>
      <c r="AD274" s="14"/>
      <c r="AE274" s="12"/>
      <c r="AF274" s="12"/>
      <c r="AG274" s="13"/>
      <c r="AH274" s="13"/>
      <c r="AI274" s="55"/>
      <c r="AJ274" s="153"/>
    </row>
    <row r="275" spans="1:36" x14ac:dyDescent="0.25">
      <c r="A275" s="22"/>
      <c r="B275" s="13"/>
      <c r="C275" s="12"/>
      <c r="D275" s="13"/>
      <c r="E275" s="13"/>
      <c r="F275" s="46"/>
      <c r="G275" s="163"/>
      <c r="H275" s="13"/>
      <c r="I275" s="13"/>
      <c r="J275" s="13"/>
      <c r="K275" s="12"/>
      <c r="L275" s="12"/>
      <c r="M275" s="46"/>
      <c r="N275" s="65"/>
      <c r="O275" s="65"/>
      <c r="P275" s="59"/>
      <c r="Q275" s="24"/>
      <c r="R275" s="24"/>
      <c r="S275" s="16"/>
      <c r="T275" s="12"/>
      <c r="U275" s="13"/>
      <c r="V275" s="23"/>
      <c r="W275" s="23"/>
      <c r="X275" s="23"/>
      <c r="Y275" s="13"/>
      <c r="Z275" s="14"/>
      <c r="AA275" s="12"/>
      <c r="AB275" s="12"/>
      <c r="AC275" s="12"/>
      <c r="AD275" s="14"/>
      <c r="AE275" s="12"/>
      <c r="AF275" s="12"/>
      <c r="AG275" s="13"/>
      <c r="AH275" s="13"/>
      <c r="AI275" s="55"/>
      <c r="AJ275" s="153"/>
    </row>
    <row r="276" spans="1:36" x14ac:dyDescent="0.25">
      <c r="A276" s="22"/>
      <c r="B276" s="13"/>
      <c r="C276" s="12"/>
      <c r="D276" s="13"/>
      <c r="E276" s="13"/>
      <c r="F276" s="46"/>
      <c r="G276" s="163"/>
      <c r="H276" s="13"/>
      <c r="I276" s="13"/>
      <c r="J276" s="13"/>
      <c r="K276" s="12"/>
      <c r="L276" s="12"/>
      <c r="M276" s="46"/>
      <c r="N276" s="65"/>
      <c r="O276" s="65"/>
      <c r="P276" s="59"/>
      <c r="Q276" s="24"/>
      <c r="R276" s="24"/>
      <c r="S276" s="16"/>
      <c r="T276" s="12"/>
      <c r="U276" s="13"/>
      <c r="V276" s="23"/>
      <c r="W276" s="23"/>
      <c r="X276" s="23"/>
      <c r="Y276" s="13"/>
      <c r="Z276" s="14"/>
      <c r="AA276" s="12"/>
      <c r="AB276" s="12"/>
      <c r="AC276" s="12"/>
      <c r="AD276" s="14"/>
      <c r="AE276" s="12"/>
      <c r="AF276" s="12"/>
      <c r="AG276" s="13"/>
      <c r="AH276" s="13"/>
      <c r="AI276" s="55"/>
      <c r="AJ276" s="153"/>
    </row>
    <row r="277" spans="1:36" x14ac:dyDescent="0.25">
      <c r="A277" s="22"/>
      <c r="B277" s="13"/>
      <c r="C277" s="12"/>
      <c r="D277" s="13"/>
      <c r="E277" s="13"/>
      <c r="F277" s="46"/>
      <c r="G277" s="163"/>
      <c r="H277" s="13"/>
      <c r="I277" s="13"/>
      <c r="J277" s="13"/>
      <c r="K277" s="12"/>
      <c r="L277" s="12"/>
      <c r="M277" s="46"/>
      <c r="N277" s="65"/>
      <c r="O277" s="65"/>
      <c r="P277" s="59"/>
      <c r="Q277" s="24"/>
      <c r="R277" s="24"/>
      <c r="S277" s="16"/>
      <c r="T277" s="12"/>
      <c r="U277" s="13"/>
      <c r="V277" s="23"/>
      <c r="W277" s="23"/>
      <c r="X277" s="23"/>
      <c r="Y277" s="13"/>
      <c r="Z277" s="14"/>
      <c r="AA277" s="12"/>
      <c r="AB277" s="12"/>
      <c r="AC277" s="12"/>
      <c r="AD277" s="14"/>
      <c r="AE277" s="12"/>
      <c r="AF277" s="12"/>
      <c r="AG277" s="13"/>
      <c r="AH277" s="13"/>
      <c r="AI277" s="55"/>
      <c r="AJ277" s="153"/>
    </row>
    <row r="278" spans="1:36" x14ac:dyDescent="0.25">
      <c r="A278" s="22"/>
      <c r="B278" s="13"/>
      <c r="C278" s="12"/>
      <c r="D278" s="13"/>
      <c r="E278" s="13"/>
      <c r="F278" s="46"/>
      <c r="G278" s="163"/>
      <c r="H278" s="13"/>
      <c r="I278" s="13"/>
      <c r="J278" s="13"/>
      <c r="K278" s="12"/>
      <c r="L278" s="12"/>
      <c r="M278" s="46"/>
      <c r="N278" s="65"/>
      <c r="O278" s="65"/>
      <c r="P278" s="59"/>
      <c r="Q278" s="24"/>
      <c r="R278" s="24"/>
      <c r="S278" s="16"/>
      <c r="T278" s="12"/>
      <c r="U278" s="13"/>
      <c r="V278" s="23"/>
      <c r="W278" s="23"/>
      <c r="X278" s="23"/>
      <c r="Y278" s="13"/>
      <c r="Z278" s="14"/>
      <c r="AA278" s="12"/>
      <c r="AB278" s="12"/>
      <c r="AC278" s="12"/>
      <c r="AD278" s="14"/>
      <c r="AE278" s="12"/>
      <c r="AF278" s="12"/>
      <c r="AG278" s="13"/>
      <c r="AH278" s="13"/>
      <c r="AI278" s="55"/>
      <c r="AJ278" s="153"/>
    </row>
    <row r="279" spans="1:36" x14ac:dyDescent="0.25">
      <c r="A279" s="22"/>
      <c r="B279" s="13"/>
      <c r="C279" s="12"/>
      <c r="D279" s="13"/>
      <c r="E279" s="13"/>
      <c r="F279" s="46"/>
      <c r="G279" s="163"/>
      <c r="H279" s="13"/>
      <c r="I279" s="13"/>
      <c r="J279" s="13"/>
      <c r="K279" s="12"/>
      <c r="L279" s="12"/>
      <c r="M279" s="46"/>
      <c r="N279" s="65"/>
      <c r="O279" s="65"/>
      <c r="P279" s="59"/>
      <c r="Q279" s="24"/>
      <c r="R279" s="24"/>
      <c r="S279" s="16"/>
      <c r="T279" s="12"/>
      <c r="U279" s="13"/>
      <c r="V279" s="23"/>
      <c r="W279" s="23"/>
      <c r="X279" s="23"/>
      <c r="Y279" s="13"/>
      <c r="Z279" s="14"/>
      <c r="AA279" s="12"/>
      <c r="AB279" s="12"/>
      <c r="AC279" s="12"/>
      <c r="AD279" s="14"/>
      <c r="AE279" s="12"/>
      <c r="AF279" s="12"/>
      <c r="AG279" s="13"/>
      <c r="AH279" s="13"/>
      <c r="AI279" s="55"/>
      <c r="AJ279" s="153"/>
    </row>
    <row r="280" spans="1:36" x14ac:dyDescent="0.25">
      <c r="A280" s="22"/>
      <c r="B280" s="13"/>
      <c r="C280" s="12"/>
      <c r="D280" s="13"/>
      <c r="E280" s="13"/>
      <c r="F280" s="46"/>
      <c r="G280" s="163"/>
      <c r="H280" s="13"/>
      <c r="I280" s="13"/>
      <c r="J280" s="13"/>
      <c r="K280" s="12"/>
      <c r="L280" s="12"/>
      <c r="M280" s="46"/>
      <c r="N280" s="65"/>
      <c r="O280" s="65"/>
      <c r="P280" s="59"/>
      <c r="Q280" s="24"/>
      <c r="R280" s="24"/>
      <c r="S280" s="16"/>
      <c r="T280" s="12"/>
      <c r="U280" s="13"/>
      <c r="V280" s="23"/>
      <c r="W280" s="23"/>
      <c r="X280" s="23"/>
      <c r="Y280" s="13"/>
      <c r="Z280" s="14"/>
      <c r="AA280" s="12"/>
      <c r="AB280" s="12"/>
      <c r="AC280" s="12"/>
      <c r="AD280" s="14"/>
      <c r="AE280" s="12"/>
      <c r="AF280" s="12"/>
      <c r="AG280" s="13"/>
      <c r="AH280" s="13"/>
      <c r="AI280" s="55"/>
      <c r="AJ280" s="153"/>
    </row>
    <row r="281" spans="1:36" x14ac:dyDescent="0.25">
      <c r="A281" s="22"/>
      <c r="B281" s="13"/>
      <c r="C281" s="12"/>
      <c r="D281" s="13"/>
      <c r="E281" s="13"/>
      <c r="F281" s="46"/>
      <c r="G281" s="163"/>
      <c r="H281" s="13"/>
      <c r="I281" s="13"/>
      <c r="J281" s="13"/>
      <c r="K281" s="12"/>
      <c r="L281" s="12"/>
      <c r="M281" s="46"/>
      <c r="N281" s="65"/>
      <c r="O281" s="65"/>
      <c r="P281" s="59"/>
      <c r="Q281" s="24"/>
      <c r="R281" s="24"/>
      <c r="S281" s="16"/>
      <c r="T281" s="12"/>
      <c r="U281" s="13"/>
      <c r="V281" s="23"/>
      <c r="W281" s="23"/>
      <c r="X281" s="23"/>
      <c r="Y281" s="13"/>
      <c r="Z281" s="14"/>
      <c r="AA281" s="12"/>
      <c r="AB281" s="12"/>
      <c r="AC281" s="12"/>
      <c r="AD281" s="14"/>
      <c r="AE281" s="12"/>
      <c r="AF281" s="12"/>
      <c r="AG281" s="13"/>
      <c r="AH281" s="13"/>
      <c r="AI281" s="55"/>
      <c r="AJ281" s="153"/>
    </row>
    <row r="282" spans="1:36" x14ac:dyDescent="0.25">
      <c r="A282" s="22"/>
      <c r="B282" s="13"/>
      <c r="C282" s="12"/>
      <c r="D282" s="13"/>
      <c r="E282" s="13"/>
      <c r="F282" s="46"/>
      <c r="G282" s="163"/>
      <c r="H282" s="13"/>
      <c r="I282" s="13"/>
      <c r="J282" s="13"/>
      <c r="K282" s="12"/>
      <c r="L282" s="12"/>
      <c r="M282" s="46"/>
      <c r="N282" s="65"/>
      <c r="O282" s="65"/>
      <c r="P282" s="59"/>
      <c r="Q282" s="24"/>
      <c r="R282" s="24"/>
      <c r="S282" s="16"/>
      <c r="T282" s="12"/>
      <c r="U282" s="13"/>
      <c r="V282" s="23"/>
      <c r="W282" s="23"/>
      <c r="X282" s="23"/>
      <c r="Y282" s="13"/>
      <c r="Z282" s="14"/>
      <c r="AA282" s="12"/>
      <c r="AB282" s="12"/>
      <c r="AC282" s="12"/>
      <c r="AD282" s="14"/>
      <c r="AE282" s="12"/>
      <c r="AF282" s="12"/>
      <c r="AG282" s="13"/>
      <c r="AH282" s="13"/>
      <c r="AI282" s="55"/>
      <c r="AJ282" s="153"/>
    </row>
    <row r="283" spans="1:36" x14ac:dyDescent="0.25">
      <c r="A283" s="22"/>
      <c r="B283" s="13"/>
      <c r="C283" s="12"/>
      <c r="D283" s="13"/>
      <c r="E283" s="13"/>
      <c r="F283" s="46"/>
      <c r="G283" s="163"/>
      <c r="H283" s="13"/>
      <c r="I283" s="13"/>
      <c r="J283" s="13"/>
      <c r="K283" s="12"/>
      <c r="L283" s="12"/>
      <c r="M283" s="46"/>
      <c r="N283" s="65"/>
      <c r="O283" s="65"/>
      <c r="P283" s="59"/>
      <c r="Q283" s="24"/>
      <c r="R283" s="24"/>
      <c r="S283" s="16"/>
      <c r="T283" s="12"/>
      <c r="U283" s="13"/>
      <c r="V283" s="23"/>
      <c r="W283" s="23"/>
      <c r="X283" s="23"/>
      <c r="Y283" s="13"/>
      <c r="Z283" s="14"/>
      <c r="AA283" s="12"/>
      <c r="AB283" s="12"/>
      <c r="AC283" s="12"/>
      <c r="AD283" s="14"/>
      <c r="AE283" s="12"/>
      <c r="AF283" s="12"/>
      <c r="AG283" s="13"/>
      <c r="AH283" s="13"/>
      <c r="AI283" s="55"/>
      <c r="AJ283" s="153"/>
    </row>
    <row r="284" spans="1:36" x14ac:dyDescent="0.25">
      <c r="A284" s="22"/>
      <c r="B284" s="13"/>
      <c r="C284" s="12"/>
      <c r="D284" s="13"/>
      <c r="E284" s="13"/>
      <c r="F284" s="46"/>
      <c r="G284" s="163"/>
      <c r="H284" s="13"/>
      <c r="I284" s="13"/>
      <c r="J284" s="13"/>
      <c r="K284" s="12"/>
      <c r="L284" s="12"/>
      <c r="M284" s="46"/>
      <c r="N284" s="65"/>
      <c r="O284" s="65"/>
      <c r="P284" s="59"/>
      <c r="Q284" s="24"/>
      <c r="R284" s="24"/>
      <c r="S284" s="16"/>
      <c r="T284" s="12"/>
      <c r="U284" s="13"/>
      <c r="V284" s="23"/>
      <c r="W284" s="23"/>
      <c r="X284" s="23"/>
      <c r="Y284" s="13"/>
      <c r="Z284" s="14"/>
      <c r="AA284" s="12"/>
      <c r="AB284" s="12"/>
      <c r="AC284" s="12"/>
      <c r="AD284" s="14"/>
      <c r="AE284" s="12"/>
      <c r="AF284" s="12"/>
      <c r="AG284" s="13"/>
      <c r="AH284" s="13"/>
      <c r="AI284" s="55"/>
      <c r="AJ284" s="153"/>
    </row>
    <row r="285" spans="1:36" x14ac:dyDescent="0.25">
      <c r="A285" s="22"/>
      <c r="B285" s="13"/>
      <c r="C285" s="12"/>
      <c r="D285" s="13"/>
      <c r="E285" s="13"/>
      <c r="F285" s="46"/>
      <c r="G285" s="163"/>
      <c r="H285" s="13"/>
      <c r="I285" s="13"/>
      <c r="J285" s="13"/>
      <c r="K285" s="12"/>
      <c r="L285" s="12"/>
      <c r="M285" s="46"/>
      <c r="N285" s="65"/>
      <c r="O285" s="65"/>
      <c r="P285" s="59"/>
      <c r="Q285" s="24"/>
      <c r="R285" s="24"/>
      <c r="S285" s="16"/>
      <c r="T285" s="12"/>
      <c r="U285" s="13"/>
      <c r="V285" s="23"/>
      <c r="W285" s="23"/>
      <c r="X285" s="23"/>
      <c r="Y285" s="13"/>
      <c r="Z285" s="14"/>
      <c r="AA285" s="12"/>
      <c r="AB285" s="12"/>
      <c r="AC285" s="12"/>
      <c r="AD285" s="14"/>
      <c r="AE285" s="12"/>
      <c r="AF285" s="12"/>
      <c r="AG285" s="13"/>
      <c r="AH285" s="13"/>
      <c r="AI285" s="55"/>
      <c r="AJ285" s="153"/>
    </row>
    <row r="286" spans="1:36" x14ac:dyDescent="0.25">
      <c r="A286" s="22"/>
      <c r="B286" s="13"/>
      <c r="C286" s="12"/>
      <c r="D286" s="13"/>
      <c r="E286" s="13"/>
      <c r="F286" s="46"/>
      <c r="G286" s="163"/>
      <c r="H286" s="13"/>
      <c r="I286" s="13"/>
      <c r="J286" s="13"/>
      <c r="K286" s="12"/>
      <c r="L286" s="12"/>
      <c r="M286" s="46"/>
      <c r="N286" s="65"/>
      <c r="O286" s="65"/>
      <c r="P286" s="59"/>
      <c r="Q286" s="24"/>
      <c r="R286" s="24"/>
      <c r="S286" s="16"/>
      <c r="T286" s="12"/>
      <c r="U286" s="13"/>
      <c r="V286" s="23"/>
      <c r="W286" s="23"/>
      <c r="X286" s="23"/>
      <c r="Y286" s="13"/>
      <c r="Z286" s="14"/>
      <c r="AA286" s="12"/>
      <c r="AB286" s="12"/>
      <c r="AC286" s="12"/>
      <c r="AD286" s="14"/>
      <c r="AE286" s="12"/>
      <c r="AF286" s="12"/>
      <c r="AG286" s="13"/>
      <c r="AH286" s="13"/>
      <c r="AI286" s="55"/>
      <c r="AJ286" s="153"/>
    </row>
    <row r="287" spans="1:36" x14ac:dyDescent="0.25">
      <c r="A287" s="22"/>
      <c r="B287" s="13"/>
      <c r="C287" s="12"/>
      <c r="D287" s="13"/>
      <c r="E287" s="13"/>
      <c r="F287" s="46"/>
      <c r="G287" s="163"/>
      <c r="H287" s="13"/>
      <c r="I287" s="13"/>
      <c r="J287" s="13"/>
      <c r="K287" s="12"/>
      <c r="L287" s="12"/>
      <c r="M287" s="46"/>
      <c r="N287" s="65"/>
      <c r="O287" s="65"/>
      <c r="P287" s="59"/>
      <c r="Q287" s="24"/>
      <c r="R287" s="24"/>
      <c r="S287" s="16"/>
      <c r="T287" s="12"/>
      <c r="U287" s="13"/>
      <c r="V287" s="23"/>
      <c r="W287" s="23"/>
      <c r="X287" s="23"/>
      <c r="Y287" s="13"/>
      <c r="Z287" s="14"/>
      <c r="AA287" s="12"/>
      <c r="AB287" s="12"/>
      <c r="AC287" s="12"/>
      <c r="AD287" s="14"/>
      <c r="AE287" s="12"/>
      <c r="AF287" s="12"/>
      <c r="AG287" s="13"/>
      <c r="AH287" s="13"/>
      <c r="AI287" s="55"/>
      <c r="AJ287" s="153"/>
    </row>
    <row r="288" spans="1:36" x14ac:dyDescent="0.25">
      <c r="A288" s="22"/>
      <c r="B288" s="13"/>
      <c r="C288" s="12"/>
      <c r="D288" s="13"/>
      <c r="E288" s="13"/>
      <c r="F288" s="46"/>
      <c r="G288" s="163"/>
      <c r="H288" s="13"/>
      <c r="I288" s="13"/>
      <c r="J288" s="13"/>
      <c r="K288" s="12"/>
      <c r="L288" s="12"/>
      <c r="M288" s="46"/>
      <c r="N288" s="65"/>
      <c r="O288" s="65"/>
      <c r="P288" s="59"/>
      <c r="Q288" s="24"/>
      <c r="R288" s="24"/>
      <c r="S288" s="16"/>
      <c r="T288" s="12"/>
      <c r="U288" s="13"/>
      <c r="V288" s="23"/>
      <c r="W288" s="23"/>
      <c r="X288" s="23"/>
      <c r="Y288" s="13"/>
      <c r="Z288" s="14"/>
      <c r="AA288" s="12"/>
      <c r="AB288" s="12"/>
      <c r="AC288" s="12"/>
      <c r="AD288" s="14"/>
      <c r="AE288" s="12"/>
      <c r="AF288" s="12"/>
      <c r="AG288" s="13"/>
      <c r="AH288" s="13"/>
      <c r="AI288" s="55"/>
      <c r="AJ288" s="153"/>
    </row>
    <row r="289" spans="1:36" x14ac:dyDescent="0.25">
      <c r="A289" s="22"/>
      <c r="B289" s="13"/>
      <c r="C289" s="12"/>
      <c r="D289" s="13"/>
      <c r="E289" s="13"/>
      <c r="F289" s="46"/>
      <c r="G289" s="163"/>
      <c r="H289" s="13"/>
      <c r="I289" s="13"/>
      <c r="J289" s="13"/>
      <c r="K289" s="12"/>
      <c r="L289" s="12"/>
      <c r="M289" s="46"/>
      <c r="N289" s="65"/>
      <c r="O289" s="65"/>
      <c r="P289" s="59"/>
      <c r="Q289" s="24"/>
      <c r="R289" s="24"/>
      <c r="S289" s="16"/>
      <c r="T289" s="12"/>
      <c r="U289" s="13"/>
      <c r="V289" s="23"/>
      <c r="W289" s="23"/>
      <c r="X289" s="23"/>
      <c r="Y289" s="13"/>
      <c r="Z289" s="14"/>
      <c r="AA289" s="12"/>
      <c r="AB289" s="12"/>
      <c r="AC289" s="12"/>
      <c r="AD289" s="14"/>
      <c r="AE289" s="12"/>
      <c r="AF289" s="12"/>
      <c r="AG289" s="13"/>
      <c r="AH289" s="13"/>
      <c r="AI289" s="55"/>
      <c r="AJ289" s="153"/>
    </row>
    <row r="290" spans="1:36" x14ac:dyDescent="0.25">
      <c r="A290" s="22"/>
      <c r="B290" s="13"/>
      <c r="C290" s="12"/>
      <c r="D290" s="13"/>
      <c r="E290" s="13"/>
      <c r="F290" s="46"/>
      <c r="G290" s="163"/>
      <c r="H290" s="13"/>
      <c r="I290" s="13"/>
      <c r="J290" s="13"/>
      <c r="K290" s="12"/>
      <c r="L290" s="12"/>
      <c r="M290" s="46"/>
      <c r="N290" s="65"/>
      <c r="O290" s="65"/>
      <c r="P290" s="59"/>
      <c r="Q290" s="24"/>
      <c r="R290" s="24"/>
      <c r="S290" s="16"/>
      <c r="T290" s="12"/>
      <c r="U290" s="13"/>
      <c r="V290" s="23"/>
      <c r="W290" s="23"/>
      <c r="X290" s="23"/>
      <c r="Y290" s="13"/>
      <c r="Z290" s="14"/>
      <c r="AA290" s="12"/>
      <c r="AB290" s="12"/>
      <c r="AC290" s="12"/>
      <c r="AD290" s="14"/>
      <c r="AE290" s="12"/>
      <c r="AF290" s="12"/>
      <c r="AG290" s="13"/>
      <c r="AH290" s="13"/>
      <c r="AI290" s="55"/>
      <c r="AJ290" s="153"/>
    </row>
    <row r="291" spans="1:36" x14ac:dyDescent="0.25">
      <c r="A291" s="22"/>
      <c r="B291" s="13"/>
      <c r="C291" s="12"/>
      <c r="D291" s="13"/>
      <c r="E291" s="13"/>
      <c r="F291" s="46"/>
      <c r="G291" s="163"/>
      <c r="H291" s="13"/>
      <c r="I291" s="13"/>
      <c r="J291" s="13"/>
      <c r="K291" s="12"/>
      <c r="L291" s="12"/>
      <c r="M291" s="46"/>
      <c r="N291" s="65"/>
      <c r="O291" s="65"/>
      <c r="P291" s="59"/>
      <c r="Q291" s="24"/>
      <c r="R291" s="24"/>
      <c r="S291" s="16"/>
      <c r="T291" s="12"/>
      <c r="U291" s="13"/>
      <c r="V291" s="23"/>
      <c r="W291" s="23"/>
      <c r="X291" s="23"/>
      <c r="Y291" s="13"/>
      <c r="Z291" s="14"/>
      <c r="AA291" s="12"/>
      <c r="AB291" s="12"/>
      <c r="AC291" s="12"/>
      <c r="AD291" s="14"/>
      <c r="AE291" s="12"/>
      <c r="AF291" s="12"/>
      <c r="AG291" s="13"/>
      <c r="AH291" s="13"/>
      <c r="AI291" s="55"/>
      <c r="AJ291" s="153"/>
    </row>
    <row r="292" spans="1:36" x14ac:dyDescent="0.25">
      <c r="A292" s="22"/>
      <c r="B292" s="13"/>
      <c r="C292" s="12"/>
      <c r="D292" s="13"/>
      <c r="E292" s="13"/>
      <c r="F292" s="46"/>
      <c r="G292" s="163"/>
      <c r="H292" s="13"/>
      <c r="I292" s="13"/>
      <c r="J292" s="13"/>
      <c r="K292" s="12"/>
      <c r="L292" s="12"/>
      <c r="M292" s="46"/>
      <c r="N292" s="65"/>
      <c r="O292" s="65"/>
      <c r="P292" s="59"/>
      <c r="Q292" s="24"/>
      <c r="R292" s="24"/>
      <c r="S292" s="16"/>
      <c r="T292" s="12"/>
      <c r="U292" s="13"/>
      <c r="V292" s="23"/>
      <c r="W292" s="23"/>
      <c r="X292" s="23"/>
      <c r="Y292" s="13"/>
      <c r="Z292" s="14"/>
      <c r="AA292" s="12"/>
      <c r="AB292" s="12"/>
      <c r="AC292" s="12"/>
      <c r="AD292" s="14"/>
      <c r="AE292" s="12"/>
      <c r="AF292" s="12"/>
      <c r="AG292" s="13"/>
      <c r="AH292" s="13"/>
      <c r="AI292" s="55"/>
      <c r="AJ292" s="153"/>
    </row>
    <row r="293" spans="1:36" x14ac:dyDescent="0.25">
      <c r="A293" s="22"/>
      <c r="B293" s="13"/>
      <c r="C293" s="12"/>
      <c r="D293" s="13"/>
      <c r="E293" s="13"/>
      <c r="F293" s="46"/>
      <c r="G293" s="163"/>
      <c r="H293" s="13"/>
      <c r="I293" s="13"/>
      <c r="J293" s="13"/>
      <c r="K293" s="12"/>
      <c r="L293" s="12"/>
      <c r="M293" s="46"/>
      <c r="N293" s="65"/>
      <c r="O293" s="65"/>
      <c r="P293" s="59"/>
      <c r="Q293" s="24"/>
      <c r="R293" s="24"/>
      <c r="S293" s="16"/>
      <c r="T293" s="12"/>
      <c r="U293" s="13"/>
      <c r="V293" s="23"/>
      <c r="W293" s="23"/>
      <c r="X293" s="23"/>
      <c r="Y293" s="13"/>
      <c r="Z293" s="14"/>
      <c r="AA293" s="12"/>
      <c r="AB293" s="12"/>
      <c r="AC293" s="12"/>
      <c r="AD293" s="14"/>
      <c r="AE293" s="12"/>
      <c r="AF293" s="12"/>
      <c r="AG293" s="13"/>
      <c r="AH293" s="13"/>
      <c r="AI293" s="55"/>
      <c r="AJ293" s="153"/>
    </row>
    <row r="294" spans="1:36" x14ac:dyDescent="0.25">
      <c r="A294" s="22"/>
      <c r="B294" s="13"/>
      <c r="C294" s="12"/>
      <c r="D294" s="13"/>
      <c r="E294" s="13"/>
      <c r="F294" s="46"/>
      <c r="G294" s="163"/>
      <c r="H294" s="13"/>
      <c r="I294" s="13"/>
      <c r="J294" s="13"/>
      <c r="K294" s="12"/>
      <c r="L294" s="12"/>
      <c r="M294" s="46"/>
      <c r="N294" s="65"/>
      <c r="O294" s="65"/>
      <c r="P294" s="59"/>
      <c r="Q294" s="24"/>
      <c r="R294" s="24"/>
      <c r="S294" s="16"/>
      <c r="T294" s="12"/>
      <c r="U294" s="13"/>
      <c r="V294" s="23"/>
      <c r="W294" s="23"/>
      <c r="X294" s="23"/>
      <c r="Y294" s="13"/>
      <c r="Z294" s="14"/>
      <c r="AA294" s="12"/>
      <c r="AB294" s="12"/>
      <c r="AC294" s="12"/>
      <c r="AD294" s="14"/>
      <c r="AE294" s="12"/>
      <c r="AF294" s="12"/>
      <c r="AG294" s="13"/>
      <c r="AH294" s="13"/>
      <c r="AI294" s="55"/>
      <c r="AJ294" s="153"/>
    </row>
    <row r="295" spans="1:36" x14ac:dyDescent="0.25">
      <c r="A295" s="22"/>
      <c r="B295" s="13"/>
      <c r="C295" s="12"/>
      <c r="D295" s="13"/>
      <c r="E295" s="13"/>
      <c r="F295" s="46"/>
      <c r="G295" s="163"/>
      <c r="H295" s="13"/>
      <c r="I295" s="13"/>
      <c r="J295" s="13"/>
      <c r="K295" s="12"/>
      <c r="L295" s="12"/>
      <c r="M295" s="46"/>
      <c r="N295" s="65"/>
      <c r="O295" s="65"/>
      <c r="P295" s="59"/>
      <c r="Q295" s="24"/>
      <c r="R295" s="24"/>
      <c r="S295" s="16"/>
      <c r="T295" s="12"/>
      <c r="U295" s="13"/>
      <c r="V295" s="23"/>
      <c r="W295" s="23"/>
      <c r="X295" s="23"/>
      <c r="Y295" s="13"/>
      <c r="Z295" s="14"/>
      <c r="AA295" s="12"/>
      <c r="AB295" s="12"/>
      <c r="AC295" s="12"/>
      <c r="AD295" s="14"/>
      <c r="AE295" s="12"/>
      <c r="AF295" s="12"/>
      <c r="AG295" s="13"/>
      <c r="AH295" s="13"/>
      <c r="AI295" s="55"/>
      <c r="AJ295" s="153"/>
    </row>
    <row r="296" spans="1:36" x14ac:dyDescent="0.25">
      <c r="A296" s="22"/>
      <c r="B296" s="13"/>
      <c r="C296" s="12"/>
      <c r="D296" s="13"/>
      <c r="E296" s="13"/>
      <c r="F296" s="46"/>
      <c r="G296" s="163"/>
      <c r="H296" s="13"/>
      <c r="I296" s="13"/>
      <c r="J296" s="13"/>
      <c r="K296" s="12"/>
      <c r="L296" s="12"/>
      <c r="M296" s="46"/>
      <c r="N296" s="65"/>
      <c r="O296" s="65"/>
      <c r="P296" s="59"/>
      <c r="Q296" s="24"/>
      <c r="R296" s="24"/>
      <c r="S296" s="16"/>
      <c r="T296" s="12"/>
      <c r="U296" s="13"/>
      <c r="V296" s="23"/>
      <c r="W296" s="23"/>
      <c r="X296" s="23"/>
      <c r="Y296" s="13"/>
      <c r="Z296" s="14"/>
      <c r="AA296" s="12"/>
      <c r="AB296" s="12"/>
      <c r="AC296" s="12"/>
      <c r="AD296" s="14"/>
      <c r="AE296" s="12"/>
      <c r="AF296" s="12"/>
      <c r="AG296" s="13"/>
      <c r="AH296" s="13"/>
      <c r="AI296" s="55"/>
      <c r="AJ296" s="153"/>
    </row>
    <row r="297" spans="1:36" x14ac:dyDescent="0.25">
      <c r="A297" s="22"/>
      <c r="B297" s="13"/>
      <c r="C297" s="12"/>
      <c r="D297" s="13"/>
      <c r="E297" s="13"/>
      <c r="F297" s="46"/>
      <c r="G297" s="163"/>
      <c r="H297" s="13"/>
      <c r="I297" s="13"/>
      <c r="J297" s="13"/>
      <c r="K297" s="12"/>
      <c r="L297" s="12"/>
      <c r="M297" s="46"/>
      <c r="N297" s="65"/>
      <c r="O297" s="65"/>
      <c r="P297" s="59"/>
      <c r="Q297" s="24"/>
      <c r="R297" s="24"/>
      <c r="S297" s="16"/>
      <c r="T297" s="12"/>
      <c r="U297" s="13"/>
      <c r="V297" s="23"/>
      <c r="W297" s="23"/>
      <c r="X297" s="23"/>
      <c r="Y297" s="13"/>
      <c r="Z297" s="14"/>
      <c r="AA297" s="12"/>
      <c r="AB297" s="12"/>
      <c r="AC297" s="12"/>
      <c r="AD297" s="14"/>
      <c r="AE297" s="12"/>
      <c r="AF297" s="12"/>
      <c r="AG297" s="13"/>
      <c r="AH297" s="13"/>
      <c r="AI297" s="55"/>
      <c r="AJ297" s="153"/>
    </row>
    <row r="298" spans="1:36" x14ac:dyDescent="0.25">
      <c r="A298" s="22"/>
      <c r="B298" s="13"/>
      <c r="C298" s="12"/>
      <c r="D298" s="13"/>
      <c r="E298" s="13"/>
      <c r="F298" s="46"/>
      <c r="G298" s="163"/>
      <c r="H298" s="13"/>
      <c r="I298" s="13"/>
      <c r="J298" s="13"/>
      <c r="K298" s="12"/>
      <c r="L298" s="12"/>
      <c r="M298" s="46"/>
      <c r="N298" s="65"/>
      <c r="O298" s="65"/>
      <c r="P298" s="59"/>
      <c r="Q298" s="24"/>
      <c r="R298" s="24"/>
      <c r="S298" s="16"/>
      <c r="T298" s="12"/>
      <c r="U298" s="13"/>
      <c r="V298" s="23"/>
      <c r="W298" s="23"/>
      <c r="X298" s="23"/>
      <c r="Y298" s="13"/>
      <c r="Z298" s="14"/>
      <c r="AA298" s="12"/>
      <c r="AB298" s="12"/>
      <c r="AC298" s="12"/>
      <c r="AD298" s="14"/>
      <c r="AE298" s="12"/>
      <c r="AF298" s="12"/>
      <c r="AG298" s="13"/>
      <c r="AH298" s="13"/>
      <c r="AI298" s="55"/>
      <c r="AJ298" s="153"/>
    </row>
    <row r="299" spans="1:36" x14ac:dyDescent="0.25">
      <c r="A299" s="22"/>
      <c r="B299" s="13"/>
      <c r="C299" s="12"/>
      <c r="D299" s="13"/>
      <c r="E299" s="13"/>
      <c r="F299" s="46"/>
      <c r="G299" s="163"/>
      <c r="H299" s="13"/>
      <c r="I299" s="13"/>
      <c r="J299" s="13"/>
      <c r="K299" s="12"/>
      <c r="L299" s="12"/>
      <c r="M299" s="46"/>
      <c r="N299" s="65"/>
      <c r="O299" s="65"/>
      <c r="P299" s="59"/>
      <c r="Q299" s="24"/>
      <c r="R299" s="24"/>
      <c r="S299" s="16"/>
      <c r="T299" s="12"/>
      <c r="U299" s="13"/>
      <c r="V299" s="23"/>
      <c r="W299" s="23"/>
      <c r="X299" s="23"/>
      <c r="Y299" s="13"/>
      <c r="Z299" s="14"/>
      <c r="AA299" s="12"/>
      <c r="AB299" s="12"/>
      <c r="AC299" s="12"/>
      <c r="AD299" s="14"/>
      <c r="AE299" s="12"/>
      <c r="AF299" s="12"/>
      <c r="AG299" s="13"/>
      <c r="AH299" s="13"/>
      <c r="AI299" s="55"/>
      <c r="AJ299" s="153"/>
    </row>
    <row r="300" spans="1:36" x14ac:dyDescent="0.25">
      <c r="A300" s="22"/>
      <c r="B300" s="13"/>
      <c r="C300" s="12"/>
      <c r="D300" s="13"/>
      <c r="E300" s="13"/>
      <c r="F300" s="46"/>
      <c r="G300" s="163"/>
      <c r="H300" s="13"/>
      <c r="I300" s="13"/>
      <c r="J300" s="13"/>
      <c r="K300" s="12"/>
      <c r="L300" s="12"/>
      <c r="M300" s="46"/>
      <c r="N300" s="65"/>
      <c r="O300" s="65"/>
      <c r="P300" s="59"/>
      <c r="Q300" s="24"/>
      <c r="R300" s="24"/>
      <c r="S300" s="16"/>
      <c r="T300" s="12"/>
      <c r="U300" s="13"/>
      <c r="V300" s="23"/>
      <c r="W300" s="23"/>
      <c r="X300" s="23"/>
      <c r="Y300" s="13"/>
      <c r="Z300" s="14"/>
      <c r="AA300" s="12"/>
      <c r="AB300" s="12"/>
      <c r="AC300" s="12"/>
      <c r="AD300" s="14"/>
      <c r="AE300" s="12"/>
      <c r="AF300" s="12"/>
      <c r="AG300" s="13"/>
      <c r="AH300" s="13"/>
      <c r="AI300" s="55"/>
      <c r="AJ300" s="153"/>
    </row>
    <row r="301" spans="1:36" x14ac:dyDescent="0.25">
      <c r="A301" s="22"/>
      <c r="B301" s="13"/>
      <c r="C301" s="12"/>
      <c r="D301" s="13"/>
      <c r="E301" s="13"/>
      <c r="F301" s="46"/>
      <c r="G301" s="163"/>
      <c r="H301" s="13"/>
      <c r="I301" s="13"/>
      <c r="J301" s="13"/>
      <c r="K301" s="12"/>
      <c r="L301" s="12"/>
      <c r="M301" s="46"/>
      <c r="N301" s="65"/>
      <c r="O301" s="65"/>
      <c r="P301" s="59"/>
      <c r="Q301" s="24"/>
      <c r="R301" s="24"/>
      <c r="S301" s="16"/>
      <c r="T301" s="12"/>
      <c r="U301" s="13"/>
      <c r="V301" s="23"/>
      <c r="W301" s="23"/>
      <c r="X301" s="23"/>
      <c r="Y301" s="13"/>
      <c r="Z301" s="14"/>
      <c r="AA301" s="12"/>
      <c r="AB301" s="12"/>
      <c r="AC301" s="12"/>
      <c r="AD301" s="14"/>
      <c r="AE301" s="12"/>
      <c r="AF301" s="12"/>
      <c r="AG301" s="13"/>
      <c r="AH301" s="13"/>
      <c r="AI301" s="55"/>
      <c r="AJ301" s="153"/>
    </row>
    <row r="302" spans="1:36" x14ac:dyDescent="0.25">
      <c r="A302" s="22"/>
      <c r="B302" s="13"/>
      <c r="C302" s="12"/>
      <c r="D302" s="13"/>
      <c r="E302" s="13"/>
      <c r="F302" s="46"/>
      <c r="G302" s="163"/>
      <c r="H302" s="13"/>
      <c r="I302" s="13"/>
      <c r="J302" s="13"/>
      <c r="K302" s="12"/>
      <c r="L302" s="12"/>
      <c r="M302" s="46"/>
      <c r="N302" s="65"/>
      <c r="O302" s="65"/>
      <c r="P302" s="59"/>
      <c r="Q302" s="24"/>
      <c r="R302" s="24"/>
      <c r="S302" s="16"/>
      <c r="T302" s="12"/>
      <c r="U302" s="13"/>
      <c r="V302" s="23"/>
      <c r="W302" s="23"/>
      <c r="X302" s="23"/>
      <c r="Y302" s="13"/>
      <c r="Z302" s="14"/>
      <c r="AA302" s="12"/>
      <c r="AB302" s="12"/>
      <c r="AC302" s="12"/>
      <c r="AD302" s="14"/>
      <c r="AE302" s="12"/>
      <c r="AF302" s="12"/>
      <c r="AG302" s="13"/>
      <c r="AH302" s="13"/>
      <c r="AI302" s="55"/>
      <c r="AJ302" s="153"/>
    </row>
    <row r="303" spans="1:36" x14ac:dyDescent="0.25">
      <c r="A303" s="22"/>
      <c r="B303" s="13"/>
      <c r="C303" s="12"/>
      <c r="D303" s="13"/>
      <c r="E303" s="13"/>
      <c r="F303" s="46"/>
      <c r="G303" s="163"/>
      <c r="H303" s="13"/>
      <c r="I303" s="13"/>
      <c r="J303" s="13"/>
      <c r="K303" s="12"/>
      <c r="L303" s="12"/>
      <c r="M303" s="46"/>
      <c r="N303" s="65"/>
      <c r="O303" s="65"/>
      <c r="P303" s="59"/>
      <c r="Q303" s="24"/>
      <c r="R303" s="24"/>
      <c r="S303" s="16"/>
      <c r="T303" s="12"/>
      <c r="U303" s="13"/>
      <c r="V303" s="23"/>
      <c r="W303" s="23"/>
      <c r="X303" s="23"/>
      <c r="Y303" s="13"/>
      <c r="Z303" s="14"/>
      <c r="AA303" s="12"/>
      <c r="AB303" s="12"/>
      <c r="AC303" s="12"/>
      <c r="AD303" s="14"/>
      <c r="AE303" s="12"/>
      <c r="AF303" s="12"/>
      <c r="AG303" s="13"/>
      <c r="AH303" s="13"/>
      <c r="AI303" s="55"/>
      <c r="AJ303" s="153"/>
    </row>
    <row r="304" spans="1:36" x14ac:dyDescent="0.25">
      <c r="A304" s="22"/>
      <c r="B304" s="13"/>
      <c r="C304" s="12"/>
      <c r="D304" s="13"/>
      <c r="E304" s="13"/>
      <c r="F304" s="46"/>
      <c r="G304" s="163"/>
      <c r="H304" s="13"/>
      <c r="I304" s="13"/>
      <c r="J304" s="13"/>
      <c r="K304" s="12"/>
      <c r="L304" s="12"/>
      <c r="M304" s="46"/>
      <c r="N304" s="65"/>
      <c r="O304" s="65"/>
      <c r="P304" s="59"/>
      <c r="Q304" s="24"/>
      <c r="R304" s="24"/>
      <c r="S304" s="16"/>
      <c r="T304" s="12"/>
      <c r="U304" s="13"/>
      <c r="V304" s="23"/>
      <c r="W304" s="23"/>
      <c r="X304" s="23"/>
      <c r="Y304" s="13"/>
      <c r="Z304" s="14"/>
      <c r="AA304" s="12"/>
      <c r="AB304" s="12"/>
      <c r="AC304" s="12"/>
      <c r="AD304" s="14"/>
      <c r="AE304" s="12"/>
      <c r="AF304" s="12"/>
      <c r="AG304" s="13"/>
      <c r="AH304" s="13"/>
      <c r="AI304" s="55"/>
      <c r="AJ304" s="153"/>
    </row>
    <row r="305" spans="1:36" x14ac:dyDescent="0.25">
      <c r="A305" s="22"/>
      <c r="B305" s="13"/>
      <c r="C305" s="12"/>
      <c r="D305" s="13"/>
      <c r="E305" s="13"/>
      <c r="F305" s="46"/>
      <c r="G305" s="163"/>
      <c r="H305" s="13"/>
      <c r="I305" s="13"/>
      <c r="J305" s="13"/>
      <c r="K305" s="12"/>
      <c r="L305" s="12"/>
      <c r="M305" s="46"/>
      <c r="N305" s="65"/>
      <c r="O305" s="65"/>
      <c r="P305" s="59"/>
      <c r="Q305" s="24"/>
      <c r="R305" s="24"/>
      <c r="S305" s="16"/>
      <c r="T305" s="12"/>
      <c r="U305" s="13"/>
      <c r="V305" s="23"/>
      <c r="W305" s="23"/>
      <c r="X305" s="23"/>
      <c r="Y305" s="13"/>
      <c r="Z305" s="14"/>
      <c r="AA305" s="12"/>
      <c r="AB305" s="12"/>
      <c r="AC305" s="12"/>
      <c r="AD305" s="14"/>
      <c r="AE305" s="12"/>
      <c r="AF305" s="12"/>
      <c r="AG305" s="13"/>
      <c r="AH305" s="13"/>
      <c r="AI305" s="55"/>
      <c r="AJ305" s="153"/>
    </row>
    <row r="306" spans="1:36" x14ac:dyDescent="0.25">
      <c r="A306" s="22"/>
      <c r="B306" s="13"/>
      <c r="C306" s="12"/>
      <c r="D306" s="13"/>
      <c r="E306" s="13"/>
      <c r="F306" s="46"/>
      <c r="G306" s="163"/>
      <c r="H306" s="13"/>
      <c r="I306" s="13"/>
      <c r="J306" s="13"/>
      <c r="K306" s="12"/>
      <c r="L306" s="12"/>
      <c r="M306" s="46"/>
      <c r="N306" s="65"/>
      <c r="O306" s="65"/>
      <c r="P306" s="59"/>
      <c r="Q306" s="24"/>
      <c r="R306" s="24"/>
      <c r="S306" s="16"/>
      <c r="T306" s="12"/>
      <c r="U306" s="13"/>
      <c r="V306" s="23"/>
      <c r="W306" s="23"/>
      <c r="X306" s="23"/>
      <c r="Y306" s="13"/>
      <c r="Z306" s="14"/>
      <c r="AA306" s="12"/>
      <c r="AB306" s="12"/>
      <c r="AC306" s="12"/>
      <c r="AD306" s="14"/>
      <c r="AE306" s="12"/>
      <c r="AF306" s="12"/>
      <c r="AG306" s="13"/>
      <c r="AH306" s="13"/>
      <c r="AI306" s="55"/>
      <c r="AJ306" s="153"/>
    </row>
    <row r="307" spans="1:36" x14ac:dyDescent="0.25">
      <c r="A307" s="22"/>
      <c r="B307" s="13"/>
      <c r="C307" s="12"/>
      <c r="D307" s="13"/>
      <c r="E307" s="13"/>
      <c r="F307" s="46"/>
      <c r="G307" s="163"/>
      <c r="H307" s="13"/>
      <c r="I307" s="13"/>
      <c r="J307" s="13"/>
      <c r="K307" s="12"/>
      <c r="L307" s="12"/>
      <c r="M307" s="46"/>
      <c r="N307" s="65"/>
      <c r="O307" s="65"/>
      <c r="P307" s="59"/>
      <c r="Q307" s="24"/>
      <c r="R307" s="24"/>
      <c r="S307" s="16"/>
      <c r="T307" s="12"/>
      <c r="U307" s="13"/>
      <c r="V307" s="23"/>
      <c r="W307" s="23"/>
      <c r="X307" s="23"/>
      <c r="Y307" s="13"/>
      <c r="Z307" s="14"/>
      <c r="AA307" s="12"/>
      <c r="AB307" s="12"/>
      <c r="AC307" s="12"/>
      <c r="AD307" s="14"/>
      <c r="AE307" s="12"/>
      <c r="AF307" s="12"/>
      <c r="AG307" s="13"/>
      <c r="AH307" s="13"/>
      <c r="AI307" s="55"/>
      <c r="AJ307" s="153"/>
    </row>
    <row r="308" spans="1:36" x14ac:dyDescent="0.25">
      <c r="A308" s="22"/>
      <c r="B308" s="13"/>
      <c r="C308" s="12"/>
      <c r="D308" s="13"/>
      <c r="E308" s="13"/>
      <c r="F308" s="46"/>
      <c r="G308" s="163"/>
      <c r="H308" s="13"/>
      <c r="I308" s="13"/>
      <c r="J308" s="13"/>
      <c r="K308" s="12"/>
      <c r="L308" s="12"/>
      <c r="M308" s="46"/>
      <c r="N308" s="65"/>
      <c r="O308" s="65"/>
      <c r="P308" s="59"/>
      <c r="Q308" s="24"/>
      <c r="R308" s="24"/>
      <c r="S308" s="16"/>
      <c r="T308" s="12"/>
      <c r="U308" s="13"/>
      <c r="V308" s="23"/>
      <c r="W308" s="23"/>
      <c r="X308" s="23"/>
      <c r="Y308" s="13"/>
      <c r="Z308" s="14"/>
      <c r="AA308" s="12"/>
      <c r="AB308" s="12"/>
      <c r="AC308" s="12"/>
      <c r="AD308" s="14"/>
      <c r="AE308" s="12"/>
      <c r="AF308" s="12"/>
      <c r="AG308" s="13"/>
      <c r="AH308" s="13"/>
      <c r="AI308" s="55"/>
      <c r="AJ308" s="153"/>
    </row>
    <row r="309" spans="1:36" x14ac:dyDescent="0.25">
      <c r="A309" s="22"/>
      <c r="B309" s="13"/>
      <c r="C309" s="12"/>
      <c r="D309" s="13"/>
      <c r="E309" s="13"/>
      <c r="F309" s="46"/>
      <c r="G309" s="163"/>
      <c r="H309" s="13"/>
      <c r="I309" s="13"/>
      <c r="J309" s="13"/>
      <c r="K309" s="12"/>
      <c r="L309" s="12"/>
      <c r="M309" s="46"/>
      <c r="N309" s="65"/>
      <c r="O309" s="65"/>
      <c r="P309" s="59"/>
      <c r="Q309" s="24"/>
      <c r="R309" s="24"/>
      <c r="S309" s="16"/>
      <c r="T309" s="12"/>
      <c r="U309" s="13"/>
      <c r="V309" s="23"/>
      <c r="W309" s="23"/>
      <c r="X309" s="23"/>
      <c r="Y309" s="13"/>
      <c r="Z309" s="14"/>
      <c r="AA309" s="12"/>
      <c r="AB309" s="12"/>
      <c r="AC309" s="12"/>
      <c r="AD309" s="14"/>
      <c r="AE309" s="12"/>
      <c r="AF309" s="12"/>
      <c r="AG309" s="13"/>
      <c r="AH309" s="13"/>
      <c r="AI309" s="55"/>
      <c r="AJ309" s="153"/>
    </row>
    <row r="310" spans="1:36" x14ac:dyDescent="0.25">
      <c r="A310" s="22"/>
      <c r="B310" s="13"/>
      <c r="C310" s="12"/>
      <c r="D310" s="13"/>
      <c r="E310" s="13"/>
      <c r="F310" s="46"/>
      <c r="G310" s="163"/>
      <c r="H310" s="13"/>
      <c r="I310" s="13"/>
      <c r="J310" s="13"/>
      <c r="K310" s="12"/>
      <c r="L310" s="12"/>
      <c r="M310" s="46"/>
      <c r="N310" s="65"/>
      <c r="O310" s="65"/>
      <c r="P310" s="59"/>
      <c r="Q310" s="24"/>
      <c r="R310" s="24"/>
      <c r="S310" s="16"/>
      <c r="T310" s="12"/>
      <c r="U310" s="13"/>
      <c r="V310" s="23"/>
      <c r="W310" s="23"/>
      <c r="X310" s="23"/>
      <c r="Y310" s="13"/>
      <c r="Z310" s="14"/>
      <c r="AA310" s="12"/>
      <c r="AB310" s="12"/>
      <c r="AC310" s="12"/>
      <c r="AD310" s="14"/>
      <c r="AE310" s="12"/>
      <c r="AF310" s="12"/>
      <c r="AG310" s="13"/>
      <c r="AH310" s="13"/>
      <c r="AI310" s="55"/>
      <c r="AJ310" s="153"/>
    </row>
    <row r="311" spans="1:36" x14ac:dyDescent="0.25">
      <c r="A311" s="22"/>
      <c r="B311" s="13"/>
      <c r="C311" s="12"/>
      <c r="D311" s="13"/>
      <c r="E311" s="13"/>
      <c r="F311" s="46"/>
      <c r="G311" s="163"/>
      <c r="H311" s="13"/>
      <c r="I311" s="13"/>
      <c r="J311" s="13"/>
      <c r="K311" s="12"/>
      <c r="L311" s="12"/>
      <c r="M311" s="46"/>
      <c r="N311" s="65"/>
      <c r="O311" s="65"/>
      <c r="P311" s="59"/>
      <c r="Q311" s="24"/>
      <c r="R311" s="24"/>
      <c r="S311" s="16"/>
      <c r="T311" s="12"/>
      <c r="U311" s="13"/>
      <c r="V311" s="23"/>
      <c r="W311" s="23"/>
      <c r="X311" s="23"/>
      <c r="Y311" s="13"/>
      <c r="Z311" s="14"/>
      <c r="AA311" s="12"/>
      <c r="AB311" s="12"/>
      <c r="AC311" s="12"/>
      <c r="AD311" s="14"/>
      <c r="AE311" s="12"/>
      <c r="AF311" s="12"/>
      <c r="AG311" s="13"/>
      <c r="AH311" s="13"/>
      <c r="AI311" s="55"/>
      <c r="AJ311" s="153"/>
    </row>
    <row r="312" spans="1:36" x14ac:dyDescent="0.25">
      <c r="A312" s="22"/>
      <c r="B312" s="13"/>
      <c r="C312" s="12"/>
      <c r="D312" s="13"/>
      <c r="E312" s="13"/>
      <c r="F312" s="46"/>
      <c r="G312" s="163"/>
      <c r="H312" s="13"/>
      <c r="I312" s="13"/>
      <c r="J312" s="13"/>
      <c r="K312" s="12"/>
      <c r="L312" s="12"/>
      <c r="M312" s="46"/>
      <c r="N312" s="65"/>
      <c r="O312" s="65"/>
      <c r="P312" s="59"/>
      <c r="Q312" s="24"/>
      <c r="R312" s="24"/>
      <c r="S312" s="16"/>
      <c r="T312" s="12"/>
      <c r="U312" s="13"/>
      <c r="V312" s="23"/>
      <c r="W312" s="23"/>
      <c r="X312" s="23"/>
      <c r="Y312" s="13"/>
      <c r="Z312" s="14"/>
      <c r="AA312" s="12"/>
      <c r="AB312" s="12"/>
      <c r="AC312" s="12"/>
      <c r="AD312" s="14"/>
      <c r="AE312" s="12"/>
      <c r="AF312" s="12"/>
      <c r="AG312" s="13"/>
      <c r="AH312" s="13"/>
      <c r="AI312" s="55"/>
      <c r="AJ312" s="153"/>
    </row>
    <row r="313" spans="1:36" x14ac:dyDescent="0.25">
      <c r="A313" s="22"/>
      <c r="B313" s="13"/>
      <c r="C313" s="12"/>
      <c r="D313" s="13"/>
      <c r="E313" s="13"/>
      <c r="F313" s="46"/>
      <c r="G313" s="163"/>
      <c r="H313" s="13"/>
      <c r="I313" s="13"/>
      <c r="J313" s="13"/>
      <c r="K313" s="12"/>
      <c r="L313" s="12"/>
      <c r="M313" s="46"/>
      <c r="N313" s="65"/>
      <c r="O313" s="65"/>
      <c r="P313" s="59"/>
      <c r="Q313" s="24"/>
      <c r="R313" s="24"/>
      <c r="S313" s="16"/>
      <c r="T313" s="12"/>
      <c r="U313" s="13"/>
      <c r="V313" s="23"/>
      <c r="W313" s="23"/>
      <c r="X313" s="23"/>
      <c r="Y313" s="13"/>
      <c r="Z313" s="14"/>
      <c r="AA313" s="12"/>
      <c r="AB313" s="12"/>
      <c r="AC313" s="12"/>
      <c r="AD313" s="14"/>
      <c r="AE313" s="12"/>
      <c r="AF313" s="12"/>
      <c r="AG313" s="13"/>
      <c r="AH313" s="13"/>
      <c r="AI313" s="55"/>
      <c r="AJ313" s="153"/>
    </row>
    <row r="314" spans="1:36" x14ac:dyDescent="0.25">
      <c r="A314" s="22"/>
      <c r="B314" s="13"/>
      <c r="C314" s="12"/>
      <c r="D314" s="13"/>
      <c r="E314" s="13"/>
      <c r="F314" s="46"/>
      <c r="G314" s="163"/>
      <c r="H314" s="13"/>
      <c r="I314" s="13"/>
      <c r="J314" s="13"/>
      <c r="K314" s="12"/>
      <c r="L314" s="12"/>
      <c r="M314" s="46"/>
      <c r="N314" s="65"/>
      <c r="O314" s="65"/>
      <c r="P314" s="59"/>
      <c r="Q314" s="24"/>
      <c r="R314" s="24"/>
      <c r="S314" s="16"/>
      <c r="T314" s="12"/>
      <c r="U314" s="13"/>
      <c r="V314" s="23"/>
      <c r="W314" s="23"/>
      <c r="X314" s="23"/>
      <c r="Y314" s="13"/>
      <c r="Z314" s="14"/>
      <c r="AA314" s="12"/>
      <c r="AB314" s="12"/>
      <c r="AC314" s="12"/>
      <c r="AD314" s="14"/>
      <c r="AE314" s="12"/>
      <c r="AF314" s="12"/>
      <c r="AG314" s="13"/>
      <c r="AH314" s="13"/>
      <c r="AI314" s="55"/>
      <c r="AJ314" s="153"/>
    </row>
    <row r="315" spans="1:36" x14ac:dyDescent="0.25">
      <c r="A315" s="22"/>
      <c r="B315" s="13"/>
      <c r="C315" s="12"/>
      <c r="D315" s="13"/>
      <c r="E315" s="13"/>
      <c r="F315" s="46"/>
      <c r="G315" s="163"/>
      <c r="H315" s="13"/>
      <c r="I315" s="13"/>
      <c r="J315" s="13"/>
      <c r="K315" s="12"/>
      <c r="L315" s="12"/>
      <c r="M315" s="46"/>
      <c r="N315" s="65"/>
      <c r="O315" s="65"/>
      <c r="P315" s="59"/>
      <c r="Q315" s="24"/>
      <c r="R315" s="24"/>
      <c r="S315" s="16"/>
      <c r="T315" s="12"/>
      <c r="U315" s="13"/>
      <c r="V315" s="23"/>
      <c r="W315" s="23"/>
      <c r="X315" s="23"/>
      <c r="Y315" s="13"/>
      <c r="Z315" s="14"/>
      <c r="AA315" s="12"/>
      <c r="AB315" s="12"/>
      <c r="AC315" s="12"/>
      <c r="AD315" s="14"/>
      <c r="AE315" s="12"/>
      <c r="AF315" s="12"/>
      <c r="AG315" s="13"/>
      <c r="AH315" s="13"/>
      <c r="AI315" s="55"/>
      <c r="AJ315" s="153"/>
    </row>
    <row r="316" spans="1:36" x14ac:dyDescent="0.25">
      <c r="A316" s="22"/>
      <c r="B316" s="13"/>
      <c r="C316" s="12"/>
      <c r="D316" s="13"/>
      <c r="E316" s="13"/>
      <c r="F316" s="46"/>
      <c r="G316" s="163"/>
      <c r="H316" s="13"/>
      <c r="I316" s="13"/>
      <c r="J316" s="13"/>
      <c r="K316" s="12"/>
      <c r="L316" s="12"/>
      <c r="M316" s="46"/>
      <c r="N316" s="65"/>
      <c r="O316" s="65"/>
      <c r="P316" s="59"/>
      <c r="Q316" s="24"/>
      <c r="R316" s="24"/>
      <c r="S316" s="16"/>
      <c r="T316" s="12"/>
      <c r="U316" s="13"/>
      <c r="V316" s="23"/>
      <c r="W316" s="23"/>
      <c r="X316" s="23"/>
      <c r="Y316" s="13"/>
      <c r="Z316" s="14"/>
      <c r="AA316" s="12"/>
      <c r="AB316" s="12"/>
      <c r="AC316" s="12"/>
      <c r="AD316" s="14"/>
      <c r="AE316" s="12"/>
      <c r="AF316" s="12"/>
      <c r="AG316" s="13"/>
      <c r="AH316" s="13"/>
      <c r="AI316" s="55"/>
      <c r="AJ316" s="153"/>
    </row>
  </sheetData>
  <autoFilter ref="A3:AJ126" xr:uid="{C74895BB-806E-4AF7-BC97-8EC0A40B50E5}">
    <sortState xmlns:xlrd2="http://schemas.microsoft.com/office/spreadsheetml/2017/richdata2" ref="A4:AJ125">
      <sortCondition ref="F3:F101"/>
    </sortState>
  </autoFilter>
  <phoneticPr fontId="10" type="noConversion"/>
  <conditionalFormatting sqref="C4:C316">
    <cfRule type="cellIs" dxfId="16" priority="27" operator="equal">
      <formula>"FINALIZADO"</formula>
    </cfRule>
    <cfRule type="cellIs" dxfId="15" priority="28" operator="equal">
      <formula>"ON GOING"</formula>
    </cfRule>
  </conditionalFormatting>
  <conditionalFormatting sqref="D4:E126">
    <cfRule type="cellIs" dxfId="14" priority="149" operator="equal">
      <formula>"FINALIZADO"</formula>
    </cfRule>
    <cfRule type="cellIs" dxfId="13" priority="150" operator="equal">
      <formula>"ON GOING"</formula>
    </cfRule>
  </conditionalFormatting>
  <conditionalFormatting sqref="D128:E316">
    <cfRule type="cellIs" dxfId="12" priority="1" operator="equal">
      <formula>"FINALIZADO"</formula>
    </cfRule>
    <cfRule type="cellIs" dxfId="11" priority="2" operator="equal">
      <formula>"ON GOING"</formula>
    </cfRule>
  </conditionalFormatting>
  <conditionalFormatting sqref="F4:F56">
    <cfRule type="cellIs" dxfId="10" priority="23" operator="equal">
      <formula>"FINALIZADO"</formula>
    </cfRule>
    <cfRule type="cellIs" dxfId="9" priority="24" operator="equal">
      <formula>"ON GOING"</formula>
    </cfRule>
  </conditionalFormatting>
  <conditionalFormatting sqref="G4:G5">
    <cfRule type="cellIs" dxfId="8" priority="173" operator="equal">
      <formula>"FINALIZADO"</formula>
    </cfRule>
    <cfRule type="cellIs" dxfId="7" priority="174" operator="equal">
      <formula>"ON GOING"</formula>
    </cfRule>
  </conditionalFormatting>
  <conditionalFormatting sqref="G6:H6">
    <cfRule type="cellIs" dxfId="6" priority="193" operator="equal">
      <formula>"FINALIZADO"</formula>
    </cfRule>
    <cfRule type="cellIs" dxfId="5" priority="194" operator="equal">
      <formula>"ON GOING"</formula>
    </cfRule>
  </conditionalFormatting>
  <conditionalFormatting sqref="K4:K8">
    <cfRule type="cellIs" dxfId="4" priority="147" operator="equal">
      <formula>"FINALIZADO"</formula>
    </cfRule>
    <cfRule type="cellIs" dxfId="3" priority="148" operator="equal">
      <formula>"ON GOING"</formula>
    </cfRule>
  </conditionalFormatting>
  <hyperlinks>
    <hyperlink ref="AJ41" r:id="rId1" display="https://shiftup.sharepoint.com/:p:/r/sites/GSD_CapacityNewProjects/_layouts/15/Doc.aspx?sourcedoc=%7B83DDAFA1-180F-4EF6-8D13-71E3B09A577E%7D&amp;file=MANGOTEX%20-%20Capacity%20Investment%20-%20463493120-MANGUEIRA%20DE%20BORRACHA%20ENDURECIDA.pptx&amp;action=edit&amp;mobileredirect=true" xr:uid="{33BDA1A8-3495-4150-B7E8-FF62197FC9DD}"/>
    <hyperlink ref="AJ63" r:id="rId2" display="https://shiftup.sharepoint.com/:p:/r/sites/GSD_CapacityNewProjects/_layouts/15/Doc.aspx?sourcedoc=%7BD8A6870E-6903-40DA-8548-3D70CABB2FBD%7D&amp;file=Nakayone%20-%20Breakdown%20Investimentos%20N4%20552681850%2020231102%20rev%20000_Sent.pptx&amp;action=edit&amp;mobileredirect=true" xr:uid="{95566148-C2E3-4E89-B71F-BC541FF28B55}"/>
    <hyperlink ref="AJ62" r:id="rId3" xr:uid="{DB9F816B-7417-4C68-A728-FD8FF5F32A05}"/>
    <hyperlink ref="AJ57" r:id="rId4" xr:uid="{07628A6A-154D-4B74-A280-B0BC9CCD06B2}"/>
    <hyperlink ref="AJ54" r:id="rId5" xr:uid="{5AA812C6-5B71-4B84-A42A-B65A52747611}"/>
    <hyperlink ref="AJ51" r:id="rId6" xr:uid="{64999D5E-C754-436C-A895-CD40FFDDF415}"/>
    <hyperlink ref="AJ52" r:id="rId7" xr:uid="{AB4171F3-E69F-4C9E-B64A-44E809B8CCAA}"/>
    <hyperlink ref="AJ53" r:id="rId8" xr:uid="{635A1081-E0DD-4F4A-AD39-30F7B24E9595}"/>
    <hyperlink ref="AJ65" r:id="rId9" xr:uid="{419B3FCB-10CC-4778-9AB2-F5F1A5FF005A}"/>
    <hyperlink ref="AJ43" r:id="rId10" xr:uid="{260C2B47-48D1-455C-A2C4-05E2D589CDCC}"/>
    <hyperlink ref="AJ44" r:id="rId11" xr:uid="{06D4A6EC-F150-4541-9036-AE5516F9B4BB}"/>
    <hyperlink ref="AJ45" r:id="rId12" xr:uid="{BDD6E4E5-413C-4A32-AA13-A8AE1498FB21}"/>
    <hyperlink ref="AJ47" r:id="rId13" xr:uid="{595BA0CA-1BE9-47AB-AAA2-ED700CBF9420}"/>
  </hyperlinks>
  <pageMargins left="0.511811024" right="0.511811024" top="0.78740157499999996" bottom="0.78740157499999996" header="0.31496062000000002" footer="0.31496062000000002"/>
  <pageSetup orientation="portrait" r:id="rId14"/>
  <drawing r:id="rId15"/>
  <legacy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1883-91DC-4751-96F4-56DA153157F8}">
  <dimension ref="A1:P36"/>
  <sheetViews>
    <sheetView showGridLines="0" zoomScale="85" zoomScaleNormal="85" workbookViewId="0">
      <selection activeCell="G4" sqref="G4"/>
    </sheetView>
  </sheetViews>
  <sheetFormatPr defaultRowHeight="14.4" x14ac:dyDescent="0.3"/>
  <cols>
    <col min="1" max="1" width="20.21875" customWidth="1"/>
    <col min="2" max="2" width="18.77734375" customWidth="1"/>
    <col min="3" max="3" width="20.77734375" customWidth="1"/>
    <col min="4" max="4" width="21.77734375" customWidth="1"/>
    <col min="5" max="5" width="34.77734375" bestFit="1" customWidth="1"/>
    <col min="6" max="6" width="29.77734375" customWidth="1"/>
    <col min="7" max="7" width="16.77734375" bestFit="1" customWidth="1"/>
  </cols>
  <sheetData>
    <row r="1" spans="1:16" ht="37.5" customHeight="1" x14ac:dyDescent="0.3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</row>
    <row r="2" spans="1:16" ht="60.75" customHeight="1" x14ac:dyDescent="0.3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</row>
    <row r="3" spans="1:16" ht="49.5" customHeight="1" thickBot="1" x14ac:dyDescent="0.35">
      <c r="A3" s="91" t="s">
        <v>78</v>
      </c>
      <c r="B3" s="80" t="s">
        <v>3</v>
      </c>
      <c r="C3" s="80" t="s">
        <v>516</v>
      </c>
      <c r="D3" s="80" t="s">
        <v>5</v>
      </c>
      <c r="E3" s="80" t="s">
        <v>84</v>
      </c>
      <c r="F3" s="80" t="s">
        <v>7</v>
      </c>
      <c r="G3" s="80" t="s">
        <v>517</v>
      </c>
      <c r="H3" s="80"/>
      <c r="I3" s="80"/>
      <c r="J3" s="80"/>
      <c r="K3" s="80"/>
      <c r="L3" s="80"/>
      <c r="M3" s="80"/>
      <c r="N3" s="80"/>
      <c r="O3" s="80"/>
      <c r="P3" s="80"/>
    </row>
    <row r="4" spans="1:16" ht="20.100000000000001" customHeight="1" thickTop="1" thickBot="1" x14ac:dyDescent="0.35">
      <c r="A4" s="84"/>
      <c r="B4" s="84" t="s">
        <v>19</v>
      </c>
      <c r="C4" s="84">
        <v>20230057</v>
      </c>
      <c r="D4" s="84">
        <v>800000059</v>
      </c>
      <c r="E4" s="85" t="s">
        <v>393</v>
      </c>
      <c r="F4" s="85" t="s">
        <v>20</v>
      </c>
      <c r="G4" s="85"/>
      <c r="H4" s="85"/>
      <c r="I4" s="85"/>
      <c r="J4" s="85"/>
      <c r="K4" s="85"/>
      <c r="L4" s="85"/>
      <c r="M4" s="85"/>
      <c r="N4" s="85"/>
      <c r="O4" s="85"/>
      <c r="P4" s="85"/>
    </row>
    <row r="5" spans="1:16" ht="20.100000000000001" customHeight="1" thickTop="1" thickBot="1" x14ac:dyDescent="0.35">
      <c r="A5" s="84"/>
      <c r="B5" s="84"/>
      <c r="C5" s="84"/>
      <c r="D5" s="84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</row>
    <row r="6" spans="1:16" ht="20.100000000000001" customHeight="1" thickTop="1" thickBot="1" x14ac:dyDescent="0.35">
      <c r="A6" s="84"/>
      <c r="B6" s="84"/>
      <c r="C6" s="84"/>
      <c r="D6" s="84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ht="20.100000000000001" customHeight="1" thickTop="1" thickBot="1" x14ac:dyDescent="0.35">
      <c r="A7" s="84"/>
      <c r="B7" s="84"/>
      <c r="C7" s="84"/>
      <c r="D7" s="84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</row>
    <row r="8" spans="1:16" ht="20.100000000000001" customHeight="1" thickTop="1" thickBot="1" x14ac:dyDescent="0.35">
      <c r="A8" s="84"/>
      <c r="B8" s="84"/>
      <c r="C8" s="84"/>
      <c r="D8" s="84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</row>
    <row r="9" spans="1:16" ht="20.100000000000001" customHeight="1" thickTop="1" thickBot="1" x14ac:dyDescent="0.35">
      <c r="A9" s="84"/>
      <c r="B9" s="84"/>
      <c r="C9" s="84"/>
      <c r="D9" s="84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</row>
    <row r="10" spans="1:16" ht="20.100000000000001" customHeight="1" thickTop="1" thickBot="1" x14ac:dyDescent="0.35">
      <c r="A10" s="84"/>
      <c r="B10" s="84"/>
      <c r="C10" s="84"/>
      <c r="D10" s="84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</row>
    <row r="11" spans="1:16" ht="20.100000000000001" customHeight="1" thickTop="1" thickBot="1" x14ac:dyDescent="0.35">
      <c r="A11" s="84"/>
      <c r="B11" s="84"/>
      <c r="C11" s="84"/>
      <c r="D11" s="84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 ht="20.100000000000001" customHeight="1" thickTop="1" thickBot="1" x14ac:dyDescent="0.35">
      <c r="A12" s="84"/>
      <c r="B12" s="84"/>
      <c r="C12" s="84"/>
      <c r="D12" s="84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</row>
    <row r="13" spans="1:16" ht="20.100000000000001" customHeight="1" thickTop="1" thickBot="1" x14ac:dyDescent="0.35">
      <c r="A13" s="84"/>
      <c r="B13" s="84"/>
      <c r="C13" s="84"/>
      <c r="D13" s="84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</row>
    <row r="14" spans="1:16" ht="20.100000000000001" customHeight="1" thickTop="1" thickBot="1" x14ac:dyDescent="0.35">
      <c r="A14" s="84"/>
      <c r="B14" s="84"/>
      <c r="C14" s="84"/>
      <c r="D14" s="84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</row>
    <row r="15" spans="1:16" ht="20.100000000000001" customHeight="1" thickTop="1" thickBot="1" x14ac:dyDescent="0.35">
      <c r="A15" s="84"/>
      <c r="B15" s="84"/>
      <c r="C15" s="84"/>
      <c r="D15" s="84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</row>
    <row r="16" spans="1:16" ht="20.100000000000001" customHeight="1" thickTop="1" thickBot="1" x14ac:dyDescent="0.35">
      <c r="A16" s="84"/>
      <c r="B16" s="84"/>
      <c r="C16" s="84"/>
      <c r="D16" s="84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 ht="20.100000000000001" customHeight="1" thickTop="1" thickBot="1" x14ac:dyDescent="0.35">
      <c r="A17" s="84"/>
      <c r="B17" s="84"/>
      <c r="C17" s="84"/>
      <c r="D17" s="84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</row>
    <row r="18" spans="1:16" ht="20.100000000000001" customHeight="1" thickTop="1" thickBot="1" x14ac:dyDescent="0.35">
      <c r="A18" s="84"/>
      <c r="B18" s="84"/>
      <c r="C18" s="84"/>
      <c r="D18" s="84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</row>
    <row r="19" spans="1:16" ht="20.100000000000001" customHeight="1" thickTop="1" thickBot="1" x14ac:dyDescent="0.35">
      <c r="A19" s="84"/>
      <c r="B19" s="84"/>
      <c r="C19" s="84"/>
      <c r="D19" s="84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</row>
    <row r="20" spans="1:16" ht="20.100000000000001" customHeight="1" thickTop="1" thickBot="1" x14ac:dyDescent="0.35">
      <c r="A20" s="84"/>
      <c r="B20" s="84"/>
      <c r="C20" s="84"/>
      <c r="D20" s="84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</row>
    <row r="21" spans="1:16" ht="20.100000000000001" customHeight="1" thickTop="1" thickBot="1" x14ac:dyDescent="0.35">
      <c r="A21" s="84"/>
      <c r="B21" s="84"/>
      <c r="C21" s="84"/>
      <c r="D21" s="84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 ht="20.100000000000001" customHeight="1" thickTop="1" thickBot="1" x14ac:dyDescent="0.35">
      <c r="A22" s="84"/>
      <c r="B22" s="84"/>
      <c r="C22" s="84"/>
      <c r="D22" s="84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</row>
    <row r="23" spans="1:16" ht="20.100000000000001" customHeight="1" thickTop="1" thickBot="1" x14ac:dyDescent="0.35">
      <c r="A23" s="84"/>
      <c r="B23" s="84"/>
      <c r="C23" s="84"/>
      <c r="D23" s="84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</row>
    <row r="24" spans="1:16" ht="20.100000000000001" customHeight="1" thickTop="1" thickBot="1" x14ac:dyDescent="0.35">
      <c r="A24" s="84"/>
      <c r="B24" s="84"/>
      <c r="C24" s="84"/>
      <c r="D24" s="84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</row>
    <row r="25" spans="1:16" ht="20.100000000000001" customHeight="1" thickTop="1" thickBot="1" x14ac:dyDescent="0.35">
      <c r="A25" s="84"/>
      <c r="B25" s="84"/>
      <c r="C25" s="84"/>
      <c r="D25" s="84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 ht="20.100000000000001" customHeight="1" thickTop="1" thickBot="1" x14ac:dyDescent="0.35">
      <c r="A26" s="84"/>
      <c r="B26" s="84"/>
      <c r="C26" s="84"/>
      <c r="D26" s="84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</row>
    <row r="27" spans="1:16" ht="20.100000000000001" customHeight="1" thickTop="1" thickBot="1" x14ac:dyDescent="0.35">
      <c r="A27" s="84"/>
      <c r="B27" s="84"/>
      <c r="C27" s="84"/>
      <c r="D27" s="84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</row>
    <row r="28" spans="1:16" ht="20.100000000000001" customHeight="1" thickTop="1" thickBot="1" x14ac:dyDescent="0.35">
      <c r="A28" s="84"/>
      <c r="B28" s="84"/>
      <c r="C28" s="84"/>
      <c r="D28" s="84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</row>
    <row r="29" spans="1:16" ht="20.100000000000001" customHeight="1" thickTop="1" thickBot="1" x14ac:dyDescent="0.35">
      <c r="A29" s="84"/>
      <c r="B29" s="84"/>
      <c r="C29" s="84"/>
      <c r="D29" s="84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 ht="20.100000000000001" customHeight="1" thickTop="1" thickBot="1" x14ac:dyDescent="0.35">
      <c r="A30" s="84"/>
      <c r="B30" s="84"/>
      <c r="C30" s="84"/>
      <c r="D30" s="84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</row>
    <row r="31" spans="1:16" ht="20.100000000000001" customHeight="1" thickTop="1" thickBot="1" x14ac:dyDescent="0.35">
      <c r="A31" s="84"/>
      <c r="B31" s="84"/>
      <c r="C31" s="84"/>
      <c r="D31" s="84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</row>
    <row r="32" spans="1:16" ht="20.100000000000001" customHeight="1" thickTop="1" thickBot="1" x14ac:dyDescent="0.35">
      <c r="A32" s="84"/>
      <c r="B32" s="84"/>
      <c r="C32" s="84"/>
      <c r="D32" s="84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</row>
    <row r="33" spans="1:16" ht="20.100000000000001" customHeight="1" thickTop="1" thickBot="1" x14ac:dyDescent="0.35">
      <c r="A33" s="84"/>
      <c r="B33" s="84"/>
      <c r="C33" s="84"/>
      <c r="D33" s="84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</row>
    <row r="34" spans="1:16" ht="20.100000000000001" customHeight="1" thickTop="1" thickBot="1" x14ac:dyDescent="0.35">
      <c r="A34" s="84"/>
      <c r="B34" s="84"/>
      <c r="C34" s="84"/>
      <c r="D34" s="84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</row>
    <row r="35" spans="1:16" ht="20.100000000000001" customHeight="1" thickTop="1" thickBot="1" x14ac:dyDescent="0.35">
      <c r="A35" s="84"/>
      <c r="B35" s="84"/>
      <c r="C35" s="84"/>
      <c r="D35" s="84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</row>
    <row r="36" spans="1:16" ht="15" thickTop="1" x14ac:dyDescent="0.3"/>
  </sheetData>
  <conditionalFormatting sqref="A4:P35">
    <cfRule type="containsBlanks" dxfId="2" priority="1">
      <formula>LEN(TRIM(A4))=0</formula>
    </cfRule>
  </conditionalFormatting>
  <dataValidations count="1">
    <dataValidation type="custom" allowBlank="1" showInputMessage="1" showErrorMessage="1" sqref="B4" xr:uid="{633806B1-70F2-4F14-B852-4EF32045F7CC}">
      <formula1>"NÃO(ÉCÉL.VAZIA($A2))"</formula1>
    </dataValidation>
  </dataValidations>
  <pageMargins left="0.511811024" right="0.511811024" top="0.78740157499999996" bottom="0.78740157499999996" header="0.31496062000000002" footer="0.3149606200000000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C25980-0225-44A1-A3DC-E672C021C693}">
          <x14:formula1>
            <xm:f>DROPLIST!$I$2:$I$12</xm:f>
          </x14:formula1>
          <xm:sqref>G4:G35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C749-2CEC-4CB9-8C0C-98095190D182}">
  <dimension ref="A1:P36"/>
  <sheetViews>
    <sheetView showGridLines="0" zoomScale="85" zoomScaleNormal="85" workbookViewId="0">
      <selection activeCell="B4" sqref="B4"/>
    </sheetView>
  </sheetViews>
  <sheetFormatPr defaultRowHeight="14.4" x14ac:dyDescent="0.3"/>
  <cols>
    <col min="1" max="1" width="20.21875" customWidth="1"/>
    <col min="2" max="2" width="18.77734375" customWidth="1"/>
    <col min="3" max="3" width="20.77734375" customWidth="1"/>
    <col min="4" max="4" width="21.77734375" customWidth="1"/>
    <col min="5" max="5" width="34.77734375" bestFit="1" customWidth="1"/>
    <col min="6" max="6" width="29.77734375" customWidth="1"/>
    <col min="7" max="7" width="16.77734375" bestFit="1" customWidth="1"/>
  </cols>
  <sheetData>
    <row r="1" spans="1:16" ht="37.5" customHeight="1" x14ac:dyDescent="0.3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</row>
    <row r="2" spans="1:16" ht="60.75" customHeight="1" x14ac:dyDescent="0.3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</row>
    <row r="3" spans="1:16" ht="49.5" customHeight="1" thickBot="1" x14ac:dyDescent="0.35">
      <c r="A3" s="91" t="s">
        <v>78</v>
      </c>
      <c r="B3" s="80" t="s">
        <v>3</v>
      </c>
      <c r="C3" s="80" t="s">
        <v>516</v>
      </c>
      <c r="D3" s="80" t="s">
        <v>5</v>
      </c>
      <c r="E3" s="80" t="s">
        <v>84</v>
      </c>
      <c r="F3" s="80" t="s">
        <v>7</v>
      </c>
      <c r="G3" s="80" t="s">
        <v>517</v>
      </c>
      <c r="H3" s="80"/>
      <c r="I3" s="80"/>
      <c r="J3" s="80"/>
      <c r="K3" s="80"/>
      <c r="L3" s="80"/>
      <c r="M3" s="80"/>
      <c r="N3" s="80"/>
      <c r="O3" s="80"/>
      <c r="P3" s="80"/>
    </row>
    <row r="4" spans="1:16" ht="20.100000000000001" customHeight="1" thickTop="1" thickBot="1" x14ac:dyDescent="0.35">
      <c r="A4" s="84"/>
      <c r="B4" s="84" t="s">
        <v>19</v>
      </c>
      <c r="C4" s="84">
        <v>20230057</v>
      </c>
      <c r="D4" s="84">
        <v>800000059</v>
      </c>
      <c r="E4" s="85" t="s">
        <v>393</v>
      </c>
      <c r="F4" s="85" t="s">
        <v>20</v>
      </c>
      <c r="G4" s="85"/>
      <c r="H4" s="85"/>
      <c r="I4" s="85"/>
      <c r="J4" s="85"/>
      <c r="K4" s="85"/>
      <c r="L4" s="85"/>
      <c r="M4" s="85"/>
      <c r="N4" s="85"/>
      <c r="O4" s="85"/>
      <c r="P4" s="85"/>
    </row>
    <row r="5" spans="1:16" ht="20.100000000000001" customHeight="1" thickTop="1" thickBot="1" x14ac:dyDescent="0.35">
      <c r="A5" s="84"/>
      <c r="B5" s="84"/>
      <c r="C5" s="84"/>
      <c r="D5" s="84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</row>
    <row r="6" spans="1:16" ht="20.100000000000001" customHeight="1" thickTop="1" thickBot="1" x14ac:dyDescent="0.35">
      <c r="A6" s="84"/>
      <c r="B6" s="84"/>
      <c r="C6" s="84"/>
      <c r="D6" s="84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ht="20.100000000000001" customHeight="1" thickTop="1" thickBot="1" x14ac:dyDescent="0.35">
      <c r="A7" s="84"/>
      <c r="B7" s="84"/>
      <c r="C7" s="84"/>
      <c r="D7" s="84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</row>
    <row r="8" spans="1:16" ht="20.100000000000001" customHeight="1" thickTop="1" thickBot="1" x14ac:dyDescent="0.35">
      <c r="A8" s="84"/>
      <c r="B8" s="84"/>
      <c r="C8" s="84"/>
      <c r="D8" s="84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</row>
    <row r="9" spans="1:16" ht="20.100000000000001" customHeight="1" thickTop="1" thickBot="1" x14ac:dyDescent="0.35">
      <c r="A9" s="84"/>
      <c r="B9" s="84"/>
      <c r="C9" s="84"/>
      <c r="D9" s="84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</row>
    <row r="10" spans="1:16" ht="20.100000000000001" customHeight="1" thickTop="1" thickBot="1" x14ac:dyDescent="0.35">
      <c r="A10" s="84"/>
      <c r="B10" s="84"/>
      <c r="C10" s="84"/>
      <c r="D10" s="84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</row>
    <row r="11" spans="1:16" ht="20.100000000000001" customHeight="1" thickTop="1" thickBot="1" x14ac:dyDescent="0.35">
      <c r="A11" s="84"/>
      <c r="B11" s="84"/>
      <c r="C11" s="84"/>
      <c r="D11" s="84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 ht="20.100000000000001" customHeight="1" thickTop="1" thickBot="1" x14ac:dyDescent="0.35">
      <c r="A12" s="84"/>
      <c r="B12" s="84"/>
      <c r="C12" s="84"/>
      <c r="D12" s="84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</row>
    <row r="13" spans="1:16" ht="20.100000000000001" customHeight="1" thickTop="1" thickBot="1" x14ac:dyDescent="0.35">
      <c r="A13" s="84"/>
      <c r="B13" s="84"/>
      <c r="C13" s="84"/>
      <c r="D13" s="84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</row>
    <row r="14" spans="1:16" ht="20.100000000000001" customHeight="1" thickTop="1" thickBot="1" x14ac:dyDescent="0.35">
      <c r="A14" s="84"/>
      <c r="B14" s="84"/>
      <c r="C14" s="84"/>
      <c r="D14" s="84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</row>
    <row r="15" spans="1:16" ht="20.100000000000001" customHeight="1" thickTop="1" thickBot="1" x14ac:dyDescent="0.35">
      <c r="A15" s="84"/>
      <c r="B15" s="84"/>
      <c r="C15" s="84"/>
      <c r="D15" s="84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</row>
    <row r="16" spans="1:16" ht="20.100000000000001" customHeight="1" thickTop="1" thickBot="1" x14ac:dyDescent="0.35">
      <c r="A16" s="84"/>
      <c r="B16" s="84"/>
      <c r="C16" s="84"/>
      <c r="D16" s="84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 ht="20.100000000000001" customHeight="1" thickTop="1" thickBot="1" x14ac:dyDescent="0.35">
      <c r="A17" s="84"/>
      <c r="B17" s="84"/>
      <c r="C17" s="84"/>
      <c r="D17" s="84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</row>
    <row r="18" spans="1:16" ht="20.100000000000001" customHeight="1" thickTop="1" thickBot="1" x14ac:dyDescent="0.35">
      <c r="A18" s="84"/>
      <c r="B18" s="84"/>
      <c r="C18" s="84"/>
      <c r="D18" s="84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</row>
    <row r="19" spans="1:16" ht="20.100000000000001" customHeight="1" thickTop="1" thickBot="1" x14ac:dyDescent="0.35">
      <c r="A19" s="84"/>
      <c r="B19" s="84"/>
      <c r="C19" s="84"/>
      <c r="D19" s="84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</row>
    <row r="20" spans="1:16" ht="20.100000000000001" customHeight="1" thickTop="1" thickBot="1" x14ac:dyDescent="0.35">
      <c r="A20" s="84"/>
      <c r="B20" s="84"/>
      <c r="C20" s="84"/>
      <c r="D20" s="84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</row>
    <row r="21" spans="1:16" ht="20.100000000000001" customHeight="1" thickTop="1" thickBot="1" x14ac:dyDescent="0.35">
      <c r="A21" s="84"/>
      <c r="B21" s="84"/>
      <c r="C21" s="84"/>
      <c r="D21" s="84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 ht="20.100000000000001" customHeight="1" thickTop="1" thickBot="1" x14ac:dyDescent="0.35">
      <c r="A22" s="84"/>
      <c r="B22" s="84"/>
      <c r="C22" s="84"/>
      <c r="D22" s="84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</row>
    <row r="23" spans="1:16" ht="20.100000000000001" customHeight="1" thickTop="1" thickBot="1" x14ac:dyDescent="0.35">
      <c r="A23" s="84"/>
      <c r="B23" s="84"/>
      <c r="C23" s="84"/>
      <c r="D23" s="84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</row>
    <row r="24" spans="1:16" ht="20.100000000000001" customHeight="1" thickTop="1" thickBot="1" x14ac:dyDescent="0.35">
      <c r="A24" s="84"/>
      <c r="B24" s="84"/>
      <c r="C24" s="84"/>
      <c r="D24" s="84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</row>
    <row r="25" spans="1:16" ht="20.100000000000001" customHeight="1" thickTop="1" thickBot="1" x14ac:dyDescent="0.35">
      <c r="A25" s="84"/>
      <c r="B25" s="84"/>
      <c r="C25" s="84"/>
      <c r="D25" s="84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 ht="20.100000000000001" customHeight="1" thickTop="1" thickBot="1" x14ac:dyDescent="0.35">
      <c r="A26" s="84"/>
      <c r="B26" s="84"/>
      <c r="C26" s="84"/>
      <c r="D26" s="84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</row>
    <row r="27" spans="1:16" ht="20.100000000000001" customHeight="1" thickTop="1" thickBot="1" x14ac:dyDescent="0.35">
      <c r="A27" s="84"/>
      <c r="B27" s="84"/>
      <c r="C27" s="84"/>
      <c r="D27" s="84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</row>
    <row r="28" spans="1:16" ht="20.100000000000001" customHeight="1" thickTop="1" thickBot="1" x14ac:dyDescent="0.35">
      <c r="A28" s="84"/>
      <c r="B28" s="84"/>
      <c r="C28" s="84"/>
      <c r="D28" s="84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</row>
    <row r="29" spans="1:16" ht="20.100000000000001" customHeight="1" thickTop="1" thickBot="1" x14ac:dyDescent="0.35">
      <c r="A29" s="84"/>
      <c r="B29" s="84"/>
      <c r="C29" s="84"/>
      <c r="D29" s="84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 ht="20.100000000000001" customHeight="1" thickTop="1" thickBot="1" x14ac:dyDescent="0.35">
      <c r="A30" s="84"/>
      <c r="B30" s="84"/>
      <c r="C30" s="84"/>
      <c r="D30" s="84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</row>
    <row r="31" spans="1:16" ht="20.100000000000001" customHeight="1" thickTop="1" thickBot="1" x14ac:dyDescent="0.35">
      <c r="A31" s="84"/>
      <c r="B31" s="84"/>
      <c r="C31" s="84"/>
      <c r="D31" s="84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</row>
    <row r="32" spans="1:16" ht="20.100000000000001" customHeight="1" thickTop="1" thickBot="1" x14ac:dyDescent="0.35">
      <c r="A32" s="84"/>
      <c r="B32" s="84"/>
      <c r="C32" s="84"/>
      <c r="D32" s="84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</row>
    <row r="33" spans="1:16" ht="20.100000000000001" customHeight="1" thickTop="1" thickBot="1" x14ac:dyDescent="0.35">
      <c r="A33" s="84"/>
      <c r="B33" s="84"/>
      <c r="C33" s="84"/>
      <c r="D33" s="84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</row>
    <row r="34" spans="1:16" ht="20.100000000000001" customHeight="1" thickTop="1" thickBot="1" x14ac:dyDescent="0.35">
      <c r="A34" s="84"/>
      <c r="B34" s="84"/>
      <c r="C34" s="84"/>
      <c r="D34" s="84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</row>
    <row r="35" spans="1:16" ht="20.100000000000001" customHeight="1" thickTop="1" thickBot="1" x14ac:dyDescent="0.35">
      <c r="A35" s="84"/>
      <c r="B35" s="84"/>
      <c r="C35" s="84"/>
      <c r="D35" s="84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</row>
    <row r="36" spans="1:16" ht="15" thickTop="1" x14ac:dyDescent="0.3"/>
  </sheetData>
  <conditionalFormatting sqref="A4:P35">
    <cfRule type="containsBlanks" dxfId="1" priority="1">
      <formula>LEN(TRIM(A4))=0</formula>
    </cfRule>
  </conditionalFormatting>
  <dataValidations count="1">
    <dataValidation type="custom" allowBlank="1" showInputMessage="1" showErrorMessage="1" sqref="B4" xr:uid="{2C60F4D7-6400-4D4D-9E3A-43717B5EFC12}">
      <formula1>"NÃO(ÉCÉL.VAZIA($A2))"</formula1>
    </dataValidation>
  </dataValidations>
  <pageMargins left="0.511811024" right="0.511811024" top="0.78740157499999996" bottom="0.78740157499999996" header="0.31496062000000002" footer="0.3149606200000000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9068CA-F66C-47C4-92B3-131B17F66B4A}">
          <x14:formula1>
            <xm:f>DROPLIST!$I$2:$I$12</xm:f>
          </x14:formula1>
          <xm:sqref>G4:G35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A625-BAF7-46E5-BC32-E6F42AA08F41}">
  <dimension ref="A1:N16"/>
  <sheetViews>
    <sheetView showGridLines="0" workbookViewId="0">
      <selection activeCell="G22" sqref="G22"/>
    </sheetView>
  </sheetViews>
  <sheetFormatPr defaultRowHeight="14.4" x14ac:dyDescent="0.3"/>
  <cols>
    <col min="2" max="3" width="20.5546875" customWidth="1"/>
    <col min="4" max="4" width="23.44140625" customWidth="1"/>
    <col min="5" max="5" width="26.21875" customWidth="1"/>
    <col min="6" max="6" width="18.5546875" bestFit="1" customWidth="1"/>
    <col min="7" max="7" width="23" bestFit="1" customWidth="1"/>
    <col min="9" max="9" width="18.5546875" bestFit="1" customWidth="1"/>
    <col min="10" max="10" width="12.5546875" bestFit="1" customWidth="1"/>
    <col min="11" max="11" width="38.77734375" bestFit="1" customWidth="1"/>
    <col min="12" max="12" width="19.77734375" customWidth="1"/>
  </cols>
  <sheetData>
    <row r="1" spans="1:14" x14ac:dyDescent="0.3">
      <c r="A1" s="105"/>
      <c r="B1" s="105"/>
      <c r="C1" s="105"/>
      <c r="D1" s="105" t="s">
        <v>518</v>
      </c>
      <c r="E1" s="105" t="s">
        <v>519</v>
      </c>
      <c r="F1" s="105" t="s">
        <v>520</v>
      </c>
      <c r="G1" s="105" t="s">
        <v>521</v>
      </c>
      <c r="H1" s="105" t="s">
        <v>522</v>
      </c>
      <c r="I1" s="105"/>
      <c r="J1" s="105" t="s">
        <v>523</v>
      </c>
      <c r="K1" s="105" t="s">
        <v>67</v>
      </c>
      <c r="L1" s="105" t="s">
        <v>524</v>
      </c>
      <c r="N1" s="105"/>
    </row>
    <row r="2" spans="1:14" x14ac:dyDescent="0.3">
      <c r="A2" t="s">
        <v>131</v>
      </c>
      <c r="B2" t="s">
        <v>121</v>
      </c>
      <c r="C2" t="s">
        <v>525</v>
      </c>
      <c r="D2" t="s">
        <v>32</v>
      </c>
      <c r="E2" t="s">
        <v>526</v>
      </c>
      <c r="F2" t="s">
        <v>527</v>
      </c>
      <c r="G2" t="s">
        <v>19</v>
      </c>
      <c r="H2" t="s">
        <v>528</v>
      </c>
      <c r="I2" t="s">
        <v>37</v>
      </c>
      <c r="J2" t="s">
        <v>28</v>
      </c>
      <c r="K2">
        <v>20230057</v>
      </c>
      <c r="L2" t="s">
        <v>20</v>
      </c>
      <c r="N2" t="s">
        <v>529</v>
      </c>
    </row>
    <row r="3" spans="1:14" x14ac:dyDescent="0.3">
      <c r="A3" t="s">
        <v>530</v>
      </c>
      <c r="B3" t="s">
        <v>185</v>
      </c>
      <c r="C3" t="s">
        <v>531</v>
      </c>
      <c r="D3" t="s">
        <v>34</v>
      </c>
      <c r="E3" t="s">
        <v>532</v>
      </c>
      <c r="F3" t="s">
        <v>533</v>
      </c>
      <c r="G3" t="s">
        <v>39</v>
      </c>
      <c r="H3" t="s">
        <v>534</v>
      </c>
      <c r="I3" t="s">
        <v>22</v>
      </c>
      <c r="J3" t="s">
        <v>23</v>
      </c>
      <c r="K3">
        <v>20240080</v>
      </c>
      <c r="L3" t="s">
        <v>24</v>
      </c>
      <c r="N3" t="s">
        <v>535</v>
      </c>
    </row>
    <row r="4" spans="1:14" x14ac:dyDescent="0.3">
      <c r="A4" t="s">
        <v>536</v>
      </c>
      <c r="B4" t="s">
        <v>112</v>
      </c>
      <c r="C4" t="s">
        <v>232</v>
      </c>
      <c r="D4" t="s">
        <v>27</v>
      </c>
      <c r="E4" t="s">
        <v>537</v>
      </c>
      <c r="F4" t="s">
        <v>30</v>
      </c>
      <c r="G4" t="s">
        <v>33</v>
      </c>
      <c r="H4" t="s">
        <v>538</v>
      </c>
      <c r="I4" t="s">
        <v>30</v>
      </c>
      <c r="J4" t="s">
        <v>53</v>
      </c>
      <c r="K4">
        <v>20240085</v>
      </c>
      <c r="L4" t="s">
        <v>26</v>
      </c>
      <c r="N4" t="s">
        <v>539</v>
      </c>
    </row>
    <row r="5" spans="1:14" x14ac:dyDescent="0.3">
      <c r="B5" t="s">
        <v>540</v>
      </c>
      <c r="C5" t="s">
        <v>541</v>
      </c>
      <c r="D5" t="s">
        <v>44</v>
      </c>
      <c r="E5" t="s">
        <v>542</v>
      </c>
      <c r="F5" t="s">
        <v>33</v>
      </c>
      <c r="G5" t="s">
        <v>543</v>
      </c>
      <c r="H5" t="s">
        <v>544</v>
      </c>
      <c r="I5" t="s">
        <v>33</v>
      </c>
      <c r="K5">
        <v>20240091</v>
      </c>
      <c r="L5" t="s">
        <v>41</v>
      </c>
      <c r="N5" t="s">
        <v>545</v>
      </c>
    </row>
    <row r="6" spans="1:14" x14ac:dyDescent="0.3">
      <c r="B6" t="s">
        <v>546</v>
      </c>
      <c r="C6" t="s">
        <v>547</v>
      </c>
      <c r="D6" t="s">
        <v>49</v>
      </c>
      <c r="E6" t="s">
        <v>548</v>
      </c>
      <c r="F6" t="s">
        <v>38</v>
      </c>
      <c r="G6" t="s">
        <v>61</v>
      </c>
      <c r="H6" t="s">
        <v>549</v>
      </c>
      <c r="I6" t="s">
        <v>29</v>
      </c>
      <c r="K6">
        <v>20240093</v>
      </c>
      <c r="L6" t="s">
        <v>46</v>
      </c>
      <c r="N6" t="s">
        <v>550</v>
      </c>
    </row>
    <row r="7" spans="1:14" x14ac:dyDescent="0.3">
      <c r="D7" t="s">
        <v>21</v>
      </c>
      <c r="E7" t="s">
        <v>551</v>
      </c>
      <c r="F7" t="s">
        <v>22</v>
      </c>
      <c r="I7" t="s">
        <v>38</v>
      </c>
      <c r="K7">
        <v>20240130</v>
      </c>
      <c r="L7" t="s">
        <v>35</v>
      </c>
      <c r="N7" t="s">
        <v>169</v>
      </c>
    </row>
    <row r="8" spans="1:14" x14ac:dyDescent="0.3">
      <c r="D8" t="s">
        <v>55</v>
      </c>
      <c r="E8" t="s">
        <v>552</v>
      </c>
      <c r="F8" t="s">
        <v>52</v>
      </c>
      <c r="I8" t="s">
        <v>43</v>
      </c>
      <c r="K8">
        <v>20240131</v>
      </c>
      <c r="L8" t="s">
        <v>50</v>
      </c>
    </row>
    <row r="9" spans="1:14" x14ac:dyDescent="0.3">
      <c r="D9" t="s">
        <v>54</v>
      </c>
      <c r="E9" t="s">
        <v>553</v>
      </c>
      <c r="I9" t="s">
        <v>31</v>
      </c>
      <c r="K9">
        <v>20240141</v>
      </c>
      <c r="L9" t="s">
        <v>56</v>
      </c>
    </row>
    <row r="10" spans="1:14" x14ac:dyDescent="0.3">
      <c r="D10" t="s">
        <v>48</v>
      </c>
      <c r="E10" t="s">
        <v>554</v>
      </c>
      <c r="I10" t="s">
        <v>47</v>
      </c>
      <c r="K10">
        <v>20250148</v>
      </c>
      <c r="L10" t="s">
        <v>59</v>
      </c>
    </row>
    <row r="11" spans="1:14" x14ac:dyDescent="0.3">
      <c r="D11" t="s">
        <v>51</v>
      </c>
      <c r="E11" t="s">
        <v>555</v>
      </c>
      <c r="I11" t="s">
        <v>52</v>
      </c>
      <c r="K11">
        <v>20250185</v>
      </c>
      <c r="L11" t="s">
        <v>71</v>
      </c>
    </row>
    <row r="12" spans="1:14" x14ac:dyDescent="0.3">
      <c r="D12" t="s">
        <v>42</v>
      </c>
      <c r="E12" t="s">
        <v>556</v>
      </c>
      <c r="I12" t="s">
        <v>36</v>
      </c>
      <c r="K12">
        <v>20250186</v>
      </c>
      <c r="L12" t="s">
        <v>69</v>
      </c>
    </row>
    <row r="13" spans="1:14" x14ac:dyDescent="0.3">
      <c r="D13" t="s">
        <v>25</v>
      </c>
      <c r="E13" t="s">
        <v>557</v>
      </c>
      <c r="I13" t="s">
        <v>558</v>
      </c>
      <c r="K13">
        <v>20250190</v>
      </c>
      <c r="L13" t="s">
        <v>66</v>
      </c>
    </row>
    <row r="14" spans="1:14" x14ac:dyDescent="0.3">
      <c r="D14" t="s">
        <v>57</v>
      </c>
      <c r="E14" t="s">
        <v>559</v>
      </c>
    </row>
    <row r="15" spans="1:14" x14ac:dyDescent="0.3">
      <c r="D15" t="s">
        <v>70</v>
      </c>
      <c r="E15" t="s">
        <v>560</v>
      </c>
    </row>
    <row r="16" spans="1:14" x14ac:dyDescent="0.3">
      <c r="D16" t="s">
        <v>1843</v>
      </c>
      <c r="E16" t="s">
        <v>1844</v>
      </c>
    </row>
  </sheetData>
  <conditionalFormatting sqref="L2:L15 N2:N6 K17:K19 K21:K25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64C4-8400-4E08-AC51-0681D08B810D}">
  <dimension ref="A1:D4336"/>
  <sheetViews>
    <sheetView workbookViewId="0">
      <selection sqref="A1:XFD1"/>
    </sheetView>
  </sheetViews>
  <sheetFormatPr defaultRowHeight="14.4" x14ac:dyDescent="0.3"/>
  <cols>
    <col min="1" max="1" width="12" bestFit="1" customWidth="1"/>
    <col min="2" max="2" width="56.44140625" bestFit="1" customWidth="1"/>
    <col min="3" max="3" width="58.44140625" bestFit="1" customWidth="1"/>
    <col min="4" max="4" width="18.77734375" bestFit="1" customWidth="1"/>
    <col min="5" max="5" width="12" bestFit="1" customWidth="1"/>
    <col min="6" max="6" width="47.77734375" bestFit="1" customWidth="1"/>
    <col min="7" max="7" width="19.21875" bestFit="1" customWidth="1"/>
    <col min="8" max="8" width="58.44140625" bestFit="1" customWidth="1"/>
    <col min="9" max="9" width="13.21875" bestFit="1" customWidth="1"/>
    <col min="10" max="10" width="15.21875" bestFit="1" customWidth="1"/>
  </cols>
  <sheetData>
    <row r="1" spans="1:4" x14ac:dyDescent="0.3">
      <c r="A1" t="s">
        <v>561</v>
      </c>
      <c r="B1" t="s">
        <v>562</v>
      </c>
      <c r="C1" t="s">
        <v>563</v>
      </c>
      <c r="D1" t="s">
        <v>1841</v>
      </c>
    </row>
    <row r="2" spans="1:4" x14ac:dyDescent="0.3">
      <c r="A2">
        <v>800006201</v>
      </c>
      <c r="B2" t="s">
        <v>564</v>
      </c>
      <c r="C2" t="s">
        <v>565</v>
      </c>
      <c r="D2" t="s">
        <v>1854</v>
      </c>
    </row>
    <row r="3" spans="1:4" x14ac:dyDescent="0.3">
      <c r="A3">
        <v>800000063</v>
      </c>
      <c r="B3" t="s">
        <v>566</v>
      </c>
      <c r="C3" t="s">
        <v>567</v>
      </c>
      <c r="D3" t="s">
        <v>1855</v>
      </c>
    </row>
    <row r="4" spans="1:4" x14ac:dyDescent="0.3">
      <c r="A4">
        <v>800000094</v>
      </c>
      <c r="B4" t="s">
        <v>568</v>
      </c>
      <c r="C4" t="s">
        <v>567</v>
      </c>
      <c r="D4" t="s">
        <v>1856</v>
      </c>
    </row>
    <row r="5" spans="1:4" x14ac:dyDescent="0.3">
      <c r="A5">
        <v>800031340</v>
      </c>
      <c r="B5" t="s">
        <v>569</v>
      </c>
      <c r="C5" t="s">
        <v>570</v>
      </c>
      <c r="D5" t="s">
        <v>1857</v>
      </c>
    </row>
    <row r="6" spans="1:4" x14ac:dyDescent="0.3">
      <c r="A6">
        <v>800002353</v>
      </c>
      <c r="B6" t="s">
        <v>571</v>
      </c>
      <c r="C6" t="s">
        <v>572</v>
      </c>
      <c r="D6" t="s">
        <v>1858</v>
      </c>
    </row>
    <row r="7" spans="1:4" x14ac:dyDescent="0.3">
      <c r="A7">
        <v>800002460</v>
      </c>
      <c r="B7" t="s">
        <v>571</v>
      </c>
      <c r="C7" t="s">
        <v>570</v>
      </c>
      <c r="D7" t="s">
        <v>1858</v>
      </c>
    </row>
    <row r="8" spans="1:4" x14ac:dyDescent="0.3">
      <c r="A8">
        <v>800005687</v>
      </c>
      <c r="B8" t="s">
        <v>573</v>
      </c>
      <c r="C8" t="s">
        <v>567</v>
      </c>
      <c r="D8" t="s">
        <v>1859</v>
      </c>
    </row>
    <row r="9" spans="1:4" x14ac:dyDescent="0.3">
      <c r="A9">
        <v>800006020</v>
      </c>
      <c r="B9" t="s">
        <v>574</v>
      </c>
      <c r="C9" t="s">
        <v>567</v>
      </c>
      <c r="D9" t="s">
        <v>1860</v>
      </c>
    </row>
    <row r="10" spans="1:4" x14ac:dyDescent="0.3">
      <c r="A10">
        <v>800002404</v>
      </c>
      <c r="B10" t="s">
        <v>575</v>
      </c>
      <c r="C10" t="s">
        <v>567</v>
      </c>
      <c r="D10" t="s">
        <v>1861</v>
      </c>
    </row>
    <row r="11" spans="1:4" x14ac:dyDescent="0.3">
      <c r="A11">
        <v>800025582</v>
      </c>
      <c r="B11" t="s">
        <v>576</v>
      </c>
      <c r="C11" t="s">
        <v>570</v>
      </c>
      <c r="D11" t="s">
        <v>1856</v>
      </c>
    </row>
    <row r="12" spans="1:4" x14ac:dyDescent="0.3">
      <c r="A12">
        <v>800026131</v>
      </c>
      <c r="B12" t="s">
        <v>577</v>
      </c>
      <c r="C12" t="s">
        <v>570</v>
      </c>
      <c r="D12" t="s">
        <v>1862</v>
      </c>
    </row>
    <row r="13" spans="1:4" x14ac:dyDescent="0.3">
      <c r="A13">
        <v>800025582</v>
      </c>
      <c r="B13" t="s">
        <v>576</v>
      </c>
      <c r="C13" t="s">
        <v>578</v>
      </c>
      <c r="D13" t="s">
        <v>1856</v>
      </c>
    </row>
    <row r="14" spans="1:4" x14ac:dyDescent="0.3">
      <c r="A14">
        <v>800005850</v>
      </c>
      <c r="B14" t="s">
        <v>579</v>
      </c>
      <c r="C14" t="s">
        <v>567</v>
      </c>
      <c r="D14" t="s">
        <v>1863</v>
      </c>
    </row>
    <row r="15" spans="1:4" x14ac:dyDescent="0.3">
      <c r="A15">
        <v>800005811</v>
      </c>
      <c r="B15" t="s">
        <v>580</v>
      </c>
      <c r="C15" t="s">
        <v>581</v>
      </c>
      <c r="D15" t="s">
        <v>1864</v>
      </c>
    </row>
    <row r="16" spans="1:4" x14ac:dyDescent="0.3">
      <c r="A16">
        <v>800026131</v>
      </c>
      <c r="B16" t="s">
        <v>577</v>
      </c>
      <c r="C16" t="s">
        <v>567</v>
      </c>
      <c r="D16" t="s">
        <v>1862</v>
      </c>
    </row>
    <row r="17" spans="1:4" x14ac:dyDescent="0.3">
      <c r="A17">
        <v>800025588</v>
      </c>
      <c r="B17" t="s">
        <v>582</v>
      </c>
      <c r="C17" t="s">
        <v>570</v>
      </c>
      <c r="D17" t="s">
        <v>1865</v>
      </c>
    </row>
    <row r="18" spans="1:4" x14ac:dyDescent="0.3">
      <c r="A18">
        <v>800005687</v>
      </c>
      <c r="B18" t="s">
        <v>573</v>
      </c>
      <c r="C18" t="s">
        <v>570</v>
      </c>
      <c r="D18" t="s">
        <v>1859</v>
      </c>
    </row>
    <row r="19" spans="1:4" x14ac:dyDescent="0.3">
      <c r="A19">
        <v>800000063</v>
      </c>
      <c r="B19" t="s">
        <v>566</v>
      </c>
      <c r="C19" t="s">
        <v>570</v>
      </c>
      <c r="D19" t="s">
        <v>1855</v>
      </c>
    </row>
    <row r="20" spans="1:4" x14ac:dyDescent="0.3">
      <c r="A20">
        <v>800006404</v>
      </c>
      <c r="B20" t="s">
        <v>583</v>
      </c>
      <c r="C20" t="s">
        <v>584</v>
      </c>
      <c r="D20" t="s">
        <v>1866</v>
      </c>
    </row>
    <row r="21" spans="1:4" x14ac:dyDescent="0.3">
      <c r="A21">
        <v>800002460</v>
      </c>
      <c r="B21" t="s">
        <v>571</v>
      </c>
      <c r="C21" t="s">
        <v>585</v>
      </c>
      <c r="D21" t="s">
        <v>1858</v>
      </c>
    </row>
    <row r="22" spans="1:4" x14ac:dyDescent="0.3">
      <c r="A22">
        <v>800005740</v>
      </c>
      <c r="B22" t="s">
        <v>586</v>
      </c>
      <c r="C22" t="s">
        <v>587</v>
      </c>
      <c r="D22" t="s">
        <v>1867</v>
      </c>
    </row>
    <row r="23" spans="1:4" x14ac:dyDescent="0.3">
      <c r="A23">
        <v>800000094</v>
      </c>
      <c r="B23" t="s">
        <v>568</v>
      </c>
      <c r="C23" t="s">
        <v>588</v>
      </c>
      <c r="D23" t="s">
        <v>1856</v>
      </c>
    </row>
    <row r="24" spans="1:4" x14ac:dyDescent="0.3">
      <c r="A24">
        <v>800026131</v>
      </c>
      <c r="B24" t="s">
        <v>577</v>
      </c>
      <c r="C24" t="s">
        <v>589</v>
      </c>
      <c r="D24" t="s">
        <v>1862</v>
      </c>
    </row>
    <row r="25" spans="1:4" x14ac:dyDescent="0.3">
      <c r="A25">
        <v>800006259</v>
      </c>
      <c r="B25" t="s">
        <v>590</v>
      </c>
      <c r="C25" t="s">
        <v>589</v>
      </c>
      <c r="D25" t="s">
        <v>1868</v>
      </c>
    </row>
    <row r="26" spans="1:4" x14ac:dyDescent="0.3">
      <c r="A26">
        <v>800025588</v>
      </c>
      <c r="B26" t="s">
        <v>582</v>
      </c>
      <c r="C26" t="s">
        <v>567</v>
      </c>
      <c r="D26" t="s">
        <v>1865</v>
      </c>
    </row>
    <row r="27" spans="1:4" x14ac:dyDescent="0.3">
      <c r="A27">
        <v>800033930</v>
      </c>
      <c r="B27" t="s">
        <v>591</v>
      </c>
      <c r="C27" t="s">
        <v>567</v>
      </c>
      <c r="D27" t="s">
        <v>1869</v>
      </c>
    </row>
    <row r="28" spans="1:4" x14ac:dyDescent="0.3">
      <c r="A28">
        <v>800025787</v>
      </c>
      <c r="B28" t="s">
        <v>592</v>
      </c>
      <c r="C28" t="s">
        <v>570</v>
      </c>
      <c r="D28" t="s">
        <v>1870</v>
      </c>
    </row>
    <row r="29" spans="1:4" x14ac:dyDescent="0.3">
      <c r="A29">
        <v>800006199</v>
      </c>
      <c r="B29" t="s">
        <v>593</v>
      </c>
      <c r="C29" t="s">
        <v>594</v>
      </c>
      <c r="D29" t="s">
        <v>1871</v>
      </c>
    </row>
    <row r="30" spans="1:4" x14ac:dyDescent="0.3">
      <c r="A30">
        <v>800025582</v>
      </c>
      <c r="B30" t="s">
        <v>576</v>
      </c>
      <c r="C30" t="s">
        <v>567</v>
      </c>
      <c r="D30" t="s">
        <v>1856</v>
      </c>
    </row>
    <row r="31" spans="1:4" x14ac:dyDescent="0.3">
      <c r="A31">
        <v>800021967</v>
      </c>
      <c r="B31" t="s">
        <v>595</v>
      </c>
      <c r="C31" t="s">
        <v>567</v>
      </c>
      <c r="D31" t="s">
        <v>1872</v>
      </c>
    </row>
    <row r="32" spans="1:4" x14ac:dyDescent="0.3">
      <c r="A32">
        <v>800006177</v>
      </c>
      <c r="B32" t="s">
        <v>596</v>
      </c>
      <c r="C32" t="s">
        <v>597</v>
      </c>
      <c r="D32" t="s">
        <v>1873</v>
      </c>
    </row>
    <row r="33" spans="1:4" x14ac:dyDescent="0.3">
      <c r="A33">
        <v>800000063</v>
      </c>
      <c r="B33" t="s">
        <v>566</v>
      </c>
      <c r="C33" t="s">
        <v>588</v>
      </c>
      <c r="D33" t="s">
        <v>1855</v>
      </c>
    </row>
    <row r="34" spans="1:4" x14ac:dyDescent="0.3">
      <c r="A34">
        <v>800024656</v>
      </c>
      <c r="B34" t="s">
        <v>598</v>
      </c>
      <c r="C34" t="s">
        <v>588</v>
      </c>
      <c r="D34" t="s">
        <v>1874</v>
      </c>
    </row>
    <row r="35" spans="1:4" x14ac:dyDescent="0.3">
      <c r="A35">
        <v>800025588</v>
      </c>
      <c r="B35" t="s">
        <v>582</v>
      </c>
      <c r="C35" t="s">
        <v>572</v>
      </c>
      <c r="D35" t="s">
        <v>1865</v>
      </c>
    </row>
    <row r="36" spans="1:4" x14ac:dyDescent="0.3">
      <c r="A36">
        <v>800002460</v>
      </c>
      <c r="B36" t="s">
        <v>571</v>
      </c>
      <c r="C36" t="s">
        <v>599</v>
      </c>
      <c r="D36" t="s">
        <v>1858</v>
      </c>
    </row>
    <row r="37" spans="1:4" x14ac:dyDescent="0.3">
      <c r="A37">
        <v>800006372</v>
      </c>
      <c r="B37" t="s">
        <v>600</v>
      </c>
      <c r="C37" t="s">
        <v>601</v>
      </c>
      <c r="D37" t="s">
        <v>1875</v>
      </c>
    </row>
    <row r="38" spans="1:4" x14ac:dyDescent="0.3">
      <c r="A38">
        <v>800006201</v>
      </c>
      <c r="B38" t="s">
        <v>564</v>
      </c>
      <c r="C38" t="s">
        <v>602</v>
      </c>
      <c r="D38" t="s">
        <v>1854</v>
      </c>
    </row>
    <row r="39" spans="1:4" x14ac:dyDescent="0.3">
      <c r="A39">
        <v>800025588</v>
      </c>
      <c r="B39" t="s">
        <v>582</v>
      </c>
      <c r="C39" t="s">
        <v>565</v>
      </c>
      <c r="D39" t="s">
        <v>1865</v>
      </c>
    </row>
    <row r="40" spans="1:4" x14ac:dyDescent="0.3">
      <c r="A40">
        <v>800014279</v>
      </c>
      <c r="B40" t="s">
        <v>603</v>
      </c>
      <c r="C40" t="s">
        <v>604</v>
      </c>
      <c r="D40" t="s">
        <v>1876</v>
      </c>
    </row>
    <row r="41" spans="1:4" x14ac:dyDescent="0.3">
      <c r="A41">
        <v>800006373</v>
      </c>
      <c r="B41" t="s">
        <v>605</v>
      </c>
      <c r="C41" t="s">
        <v>578</v>
      </c>
      <c r="D41" t="s">
        <v>1877</v>
      </c>
    </row>
    <row r="42" spans="1:4" x14ac:dyDescent="0.3">
      <c r="A42">
        <v>800031377</v>
      </c>
      <c r="B42" t="s">
        <v>606</v>
      </c>
      <c r="C42" t="s">
        <v>607</v>
      </c>
      <c r="D42" t="s">
        <v>1878</v>
      </c>
    </row>
    <row r="43" spans="1:4" x14ac:dyDescent="0.3">
      <c r="A43">
        <v>800031377</v>
      </c>
      <c r="B43" t="s">
        <v>606</v>
      </c>
      <c r="C43" t="s">
        <v>608</v>
      </c>
      <c r="D43" t="s">
        <v>1878</v>
      </c>
    </row>
    <row r="44" spans="1:4" x14ac:dyDescent="0.3">
      <c r="A44">
        <v>800006373</v>
      </c>
      <c r="B44" t="s">
        <v>605</v>
      </c>
      <c r="C44" t="s">
        <v>609</v>
      </c>
      <c r="D44" t="s">
        <v>1877</v>
      </c>
    </row>
    <row r="45" spans="1:4" x14ac:dyDescent="0.3">
      <c r="A45">
        <v>800031377</v>
      </c>
      <c r="B45" t="s">
        <v>606</v>
      </c>
      <c r="C45" t="s">
        <v>610</v>
      </c>
      <c r="D45" t="s">
        <v>1878</v>
      </c>
    </row>
    <row r="46" spans="1:4" x14ac:dyDescent="0.3">
      <c r="A46">
        <v>800025588</v>
      </c>
      <c r="B46" t="s">
        <v>582</v>
      </c>
      <c r="C46" t="s">
        <v>578</v>
      </c>
      <c r="D46" t="s">
        <v>1865</v>
      </c>
    </row>
    <row r="47" spans="1:4" x14ac:dyDescent="0.3">
      <c r="A47">
        <v>800025588</v>
      </c>
      <c r="B47" t="s">
        <v>582</v>
      </c>
      <c r="C47" t="s">
        <v>611</v>
      </c>
      <c r="D47" t="s">
        <v>1865</v>
      </c>
    </row>
    <row r="48" spans="1:4" x14ac:dyDescent="0.3">
      <c r="A48">
        <v>800006155</v>
      </c>
      <c r="B48" t="s">
        <v>612</v>
      </c>
      <c r="C48" t="s">
        <v>613</v>
      </c>
      <c r="D48" t="s">
        <v>1879</v>
      </c>
    </row>
    <row r="49" spans="1:4" x14ac:dyDescent="0.3">
      <c r="A49">
        <v>800005741</v>
      </c>
      <c r="B49" t="s">
        <v>586</v>
      </c>
      <c r="C49" t="s">
        <v>607</v>
      </c>
      <c r="D49" t="s">
        <v>1867</v>
      </c>
    </row>
    <row r="50" spans="1:4" x14ac:dyDescent="0.3">
      <c r="A50">
        <v>800006220</v>
      </c>
      <c r="B50" t="s">
        <v>614</v>
      </c>
      <c r="C50" t="s">
        <v>570</v>
      </c>
      <c r="D50" t="s">
        <v>1880</v>
      </c>
    </row>
    <row r="51" spans="1:4" x14ac:dyDescent="0.3">
      <c r="A51">
        <v>800006373</v>
      </c>
      <c r="B51" t="s">
        <v>605</v>
      </c>
      <c r="C51" t="s">
        <v>565</v>
      </c>
      <c r="D51" t="s">
        <v>1877</v>
      </c>
    </row>
    <row r="52" spans="1:4" x14ac:dyDescent="0.3">
      <c r="A52">
        <v>800006373</v>
      </c>
      <c r="B52" t="s">
        <v>605</v>
      </c>
      <c r="C52" t="s">
        <v>615</v>
      </c>
      <c r="D52" t="s">
        <v>1877</v>
      </c>
    </row>
    <row r="53" spans="1:4" x14ac:dyDescent="0.3">
      <c r="A53">
        <v>800006373</v>
      </c>
      <c r="B53" t="s">
        <v>605</v>
      </c>
      <c r="C53" t="s">
        <v>616</v>
      </c>
      <c r="D53" t="s">
        <v>1877</v>
      </c>
    </row>
    <row r="54" spans="1:4" x14ac:dyDescent="0.3">
      <c r="A54">
        <v>800006215</v>
      </c>
      <c r="B54" t="s">
        <v>617</v>
      </c>
      <c r="C54" t="s">
        <v>567</v>
      </c>
      <c r="D54" t="s">
        <v>1881</v>
      </c>
    </row>
    <row r="55" spans="1:4" x14ac:dyDescent="0.3">
      <c r="A55">
        <v>800000063</v>
      </c>
      <c r="B55" t="s">
        <v>566</v>
      </c>
      <c r="C55" t="s">
        <v>618</v>
      </c>
      <c r="D55" t="s">
        <v>1855</v>
      </c>
    </row>
    <row r="56" spans="1:4" x14ac:dyDescent="0.3">
      <c r="A56">
        <v>800042447</v>
      </c>
      <c r="B56" t="s">
        <v>619</v>
      </c>
      <c r="C56" t="s">
        <v>597</v>
      </c>
      <c r="D56" t="s">
        <v>1882</v>
      </c>
    </row>
    <row r="57" spans="1:4" x14ac:dyDescent="0.3">
      <c r="A57">
        <v>800003433</v>
      </c>
      <c r="B57" t="s">
        <v>620</v>
      </c>
      <c r="C57" t="s">
        <v>594</v>
      </c>
      <c r="D57" t="s">
        <v>1883</v>
      </c>
    </row>
    <row r="58" spans="1:4" x14ac:dyDescent="0.3">
      <c r="A58">
        <v>800006463</v>
      </c>
      <c r="B58" t="s">
        <v>621</v>
      </c>
      <c r="C58" t="s">
        <v>622</v>
      </c>
      <c r="D58" t="s">
        <v>1884</v>
      </c>
    </row>
    <row r="59" spans="1:4" x14ac:dyDescent="0.3">
      <c r="A59">
        <v>800009076</v>
      </c>
      <c r="B59" t="s">
        <v>623</v>
      </c>
      <c r="C59" t="s">
        <v>624</v>
      </c>
      <c r="D59" t="s">
        <v>1885</v>
      </c>
    </row>
    <row r="60" spans="1:4" x14ac:dyDescent="0.3">
      <c r="A60">
        <v>800045091</v>
      </c>
      <c r="B60" t="s">
        <v>625</v>
      </c>
      <c r="C60" t="s">
        <v>626</v>
      </c>
      <c r="D60" t="s">
        <v>1886</v>
      </c>
    </row>
    <row r="61" spans="1:4" x14ac:dyDescent="0.3">
      <c r="A61">
        <v>800017933</v>
      </c>
      <c r="B61" t="s">
        <v>627</v>
      </c>
      <c r="C61" t="s">
        <v>597</v>
      </c>
      <c r="D61" t="s">
        <v>1887</v>
      </c>
    </row>
    <row r="62" spans="1:4" x14ac:dyDescent="0.3">
      <c r="A62">
        <v>800005847</v>
      </c>
      <c r="B62" t="s">
        <v>579</v>
      </c>
      <c r="C62" t="s">
        <v>628</v>
      </c>
      <c r="D62" t="s">
        <v>1863</v>
      </c>
    </row>
    <row r="63" spans="1:4" x14ac:dyDescent="0.3">
      <c r="A63">
        <v>800006463</v>
      </c>
      <c r="B63" t="s">
        <v>621</v>
      </c>
      <c r="C63" t="s">
        <v>629</v>
      </c>
      <c r="D63" t="s">
        <v>1884</v>
      </c>
    </row>
    <row r="64" spans="1:4" x14ac:dyDescent="0.3">
      <c r="A64">
        <v>800000063</v>
      </c>
      <c r="B64" t="s">
        <v>566</v>
      </c>
      <c r="C64" t="s">
        <v>626</v>
      </c>
      <c r="D64" t="s">
        <v>1855</v>
      </c>
    </row>
    <row r="65" spans="1:4" x14ac:dyDescent="0.3">
      <c r="A65">
        <v>800034219</v>
      </c>
      <c r="B65" t="s">
        <v>630</v>
      </c>
      <c r="C65" t="s">
        <v>631</v>
      </c>
      <c r="D65" t="s">
        <v>1888</v>
      </c>
    </row>
    <row r="66" spans="1:4" x14ac:dyDescent="0.3">
      <c r="A66">
        <v>800006463</v>
      </c>
      <c r="B66" t="s">
        <v>621</v>
      </c>
      <c r="C66" t="s">
        <v>632</v>
      </c>
      <c r="D66" t="s">
        <v>1884</v>
      </c>
    </row>
    <row r="67" spans="1:4" x14ac:dyDescent="0.3">
      <c r="A67">
        <v>800006215</v>
      </c>
      <c r="B67" t="s">
        <v>617</v>
      </c>
      <c r="C67" t="s">
        <v>604</v>
      </c>
      <c r="D67" t="s">
        <v>1881</v>
      </c>
    </row>
    <row r="68" spans="1:4" x14ac:dyDescent="0.3">
      <c r="A68">
        <v>800048129</v>
      </c>
      <c r="B68" t="s">
        <v>579</v>
      </c>
      <c r="C68" t="s">
        <v>594</v>
      </c>
      <c r="D68" t="s">
        <v>1863</v>
      </c>
    </row>
    <row r="69" spans="1:4" x14ac:dyDescent="0.3">
      <c r="A69">
        <v>800005847</v>
      </c>
      <c r="B69" t="s">
        <v>579</v>
      </c>
      <c r="C69" t="s">
        <v>633</v>
      </c>
      <c r="D69" t="s">
        <v>1863</v>
      </c>
    </row>
    <row r="70" spans="1:4" x14ac:dyDescent="0.3">
      <c r="A70">
        <v>800006357</v>
      </c>
      <c r="B70" t="s">
        <v>634</v>
      </c>
      <c r="C70" t="s">
        <v>635</v>
      </c>
      <c r="D70" t="s">
        <v>1889</v>
      </c>
    </row>
    <row r="71" spans="1:4" x14ac:dyDescent="0.3">
      <c r="A71">
        <v>800006357</v>
      </c>
      <c r="B71" t="s">
        <v>634</v>
      </c>
      <c r="C71" t="s">
        <v>589</v>
      </c>
      <c r="D71" t="s">
        <v>1889</v>
      </c>
    </row>
    <row r="72" spans="1:4" x14ac:dyDescent="0.3">
      <c r="A72">
        <v>800000043</v>
      </c>
      <c r="B72" t="s">
        <v>636</v>
      </c>
      <c r="C72" t="s">
        <v>594</v>
      </c>
      <c r="D72" t="s">
        <v>1890</v>
      </c>
    </row>
    <row r="73" spans="1:4" x14ac:dyDescent="0.3">
      <c r="A73">
        <v>800000063</v>
      </c>
      <c r="B73" t="s">
        <v>566</v>
      </c>
      <c r="C73" t="s">
        <v>637</v>
      </c>
      <c r="D73" t="s">
        <v>1855</v>
      </c>
    </row>
    <row r="74" spans="1:4" x14ac:dyDescent="0.3">
      <c r="A74">
        <v>800006192</v>
      </c>
      <c r="B74" t="s">
        <v>638</v>
      </c>
      <c r="C74" t="s">
        <v>565</v>
      </c>
      <c r="D74" t="s">
        <v>1891</v>
      </c>
    </row>
    <row r="75" spans="1:4" x14ac:dyDescent="0.3">
      <c r="A75">
        <v>800046212</v>
      </c>
      <c r="B75" t="s">
        <v>627</v>
      </c>
      <c r="C75" t="s">
        <v>597</v>
      </c>
      <c r="D75" t="s">
        <v>1887</v>
      </c>
    </row>
    <row r="76" spans="1:4" x14ac:dyDescent="0.3">
      <c r="A76">
        <v>800006295</v>
      </c>
      <c r="B76" t="s">
        <v>639</v>
      </c>
      <c r="C76" t="s">
        <v>594</v>
      </c>
      <c r="D76" t="s">
        <v>1892</v>
      </c>
    </row>
    <row r="77" spans="1:4" x14ac:dyDescent="0.3">
      <c r="A77">
        <v>800042913</v>
      </c>
      <c r="B77" t="s">
        <v>640</v>
      </c>
      <c r="C77" t="s">
        <v>641</v>
      </c>
      <c r="D77" t="s">
        <v>1883</v>
      </c>
    </row>
    <row r="78" spans="1:4" x14ac:dyDescent="0.3">
      <c r="A78">
        <v>800045091</v>
      </c>
      <c r="B78" t="s">
        <v>625</v>
      </c>
      <c r="C78" t="s">
        <v>642</v>
      </c>
      <c r="D78" t="s">
        <v>1886</v>
      </c>
    </row>
    <row r="79" spans="1:4" x14ac:dyDescent="0.3">
      <c r="A79">
        <v>800006463</v>
      </c>
      <c r="B79" t="s">
        <v>621</v>
      </c>
      <c r="C79" t="s">
        <v>643</v>
      </c>
      <c r="D79" t="s">
        <v>1884</v>
      </c>
    </row>
    <row r="80" spans="1:4" x14ac:dyDescent="0.3">
      <c r="A80">
        <v>800009076</v>
      </c>
      <c r="B80" t="s">
        <v>623</v>
      </c>
      <c r="C80" t="s">
        <v>597</v>
      </c>
      <c r="D80" t="s">
        <v>1885</v>
      </c>
    </row>
    <row r="81" spans="1:4" x14ac:dyDescent="0.3">
      <c r="A81">
        <v>800006463</v>
      </c>
      <c r="B81" t="s">
        <v>621</v>
      </c>
      <c r="C81" t="s">
        <v>615</v>
      </c>
      <c r="D81" t="s">
        <v>1884</v>
      </c>
    </row>
    <row r="82" spans="1:4" x14ac:dyDescent="0.3">
      <c r="A82">
        <v>800000063</v>
      </c>
      <c r="B82" t="s">
        <v>566</v>
      </c>
      <c r="C82" t="s">
        <v>628</v>
      </c>
      <c r="D82" t="s">
        <v>1855</v>
      </c>
    </row>
    <row r="83" spans="1:4" x14ac:dyDescent="0.3">
      <c r="A83">
        <v>800002460</v>
      </c>
      <c r="B83" t="s">
        <v>571</v>
      </c>
      <c r="C83" t="s">
        <v>589</v>
      </c>
      <c r="D83" t="s">
        <v>1858</v>
      </c>
    </row>
    <row r="84" spans="1:4" x14ac:dyDescent="0.3">
      <c r="A84">
        <v>800006215</v>
      </c>
      <c r="B84" t="s">
        <v>617</v>
      </c>
      <c r="C84" t="s">
        <v>570</v>
      </c>
      <c r="D84" t="s">
        <v>1881</v>
      </c>
    </row>
    <row r="85" spans="1:4" x14ac:dyDescent="0.3">
      <c r="A85">
        <v>800000063</v>
      </c>
      <c r="B85" t="s">
        <v>566</v>
      </c>
      <c r="C85" t="s">
        <v>644</v>
      </c>
      <c r="D85" t="s">
        <v>1855</v>
      </c>
    </row>
    <row r="86" spans="1:4" x14ac:dyDescent="0.3">
      <c r="A86">
        <v>800000063</v>
      </c>
      <c r="B86" t="s">
        <v>566</v>
      </c>
      <c r="C86" t="s">
        <v>645</v>
      </c>
      <c r="D86" t="s">
        <v>1855</v>
      </c>
    </row>
    <row r="87" spans="1:4" x14ac:dyDescent="0.3">
      <c r="A87">
        <v>800006373</v>
      </c>
      <c r="B87" t="s">
        <v>605</v>
      </c>
      <c r="C87" t="s">
        <v>626</v>
      </c>
      <c r="D87" t="s">
        <v>1877</v>
      </c>
    </row>
    <row r="88" spans="1:4" x14ac:dyDescent="0.3">
      <c r="A88">
        <v>800006506</v>
      </c>
      <c r="B88" t="s">
        <v>646</v>
      </c>
      <c r="C88" t="s">
        <v>629</v>
      </c>
      <c r="D88" t="s">
        <v>1893</v>
      </c>
    </row>
    <row r="89" spans="1:4" x14ac:dyDescent="0.3">
      <c r="A89">
        <v>800002360</v>
      </c>
      <c r="B89" t="s">
        <v>647</v>
      </c>
      <c r="C89" t="s">
        <v>626</v>
      </c>
      <c r="D89" t="s">
        <v>1894</v>
      </c>
    </row>
    <row r="90" spans="1:4" x14ac:dyDescent="0.3">
      <c r="A90">
        <v>800025588</v>
      </c>
      <c r="B90" t="s">
        <v>582</v>
      </c>
      <c r="C90" t="s">
        <v>648</v>
      </c>
      <c r="D90" t="s">
        <v>1865</v>
      </c>
    </row>
    <row r="91" spans="1:4" x14ac:dyDescent="0.3">
      <c r="A91">
        <v>800005943</v>
      </c>
      <c r="B91" t="s">
        <v>649</v>
      </c>
      <c r="C91" t="s">
        <v>567</v>
      </c>
      <c r="D91" t="s">
        <v>1895</v>
      </c>
    </row>
    <row r="92" spans="1:4" x14ac:dyDescent="0.3">
      <c r="A92">
        <v>800041847</v>
      </c>
      <c r="B92" t="s">
        <v>650</v>
      </c>
      <c r="C92" t="s">
        <v>570</v>
      </c>
      <c r="D92" t="s">
        <v>1896</v>
      </c>
    </row>
    <row r="93" spans="1:4" x14ac:dyDescent="0.3">
      <c r="A93">
        <v>800025582</v>
      </c>
      <c r="B93" t="s">
        <v>576</v>
      </c>
      <c r="C93" t="s">
        <v>565</v>
      </c>
      <c r="D93" t="s">
        <v>1856</v>
      </c>
    </row>
    <row r="94" spans="1:4" x14ac:dyDescent="0.3">
      <c r="A94">
        <v>800006375</v>
      </c>
      <c r="B94" t="s">
        <v>651</v>
      </c>
      <c r="C94" t="s">
        <v>565</v>
      </c>
      <c r="D94" t="s">
        <v>1897</v>
      </c>
    </row>
    <row r="95" spans="1:4" x14ac:dyDescent="0.3">
      <c r="A95">
        <v>800026233</v>
      </c>
      <c r="B95" t="s">
        <v>652</v>
      </c>
      <c r="C95" t="s">
        <v>653</v>
      </c>
      <c r="D95" t="s">
        <v>1898</v>
      </c>
    </row>
    <row r="96" spans="1:4" x14ac:dyDescent="0.3">
      <c r="A96">
        <v>800025588</v>
      </c>
      <c r="B96" t="s">
        <v>582</v>
      </c>
      <c r="C96" t="s">
        <v>654</v>
      </c>
      <c r="D96" t="s">
        <v>1865</v>
      </c>
    </row>
    <row r="97" spans="1:4" x14ac:dyDescent="0.3">
      <c r="A97">
        <v>800006673</v>
      </c>
      <c r="B97" t="s">
        <v>655</v>
      </c>
      <c r="C97" t="s">
        <v>578</v>
      </c>
      <c r="D97" t="s">
        <v>1899</v>
      </c>
    </row>
    <row r="98" spans="1:4" x14ac:dyDescent="0.3">
      <c r="A98">
        <v>800026131</v>
      </c>
      <c r="B98" t="s">
        <v>577</v>
      </c>
      <c r="C98" t="s">
        <v>656</v>
      </c>
      <c r="D98" t="s">
        <v>1862</v>
      </c>
    </row>
    <row r="99" spans="1:4" x14ac:dyDescent="0.3">
      <c r="A99">
        <v>800025588</v>
      </c>
      <c r="B99" t="s">
        <v>582</v>
      </c>
      <c r="C99" t="s">
        <v>657</v>
      </c>
      <c r="D99" t="s">
        <v>1865</v>
      </c>
    </row>
    <row r="100" spans="1:4" x14ac:dyDescent="0.3">
      <c r="A100">
        <v>800026131</v>
      </c>
      <c r="B100" t="s">
        <v>577</v>
      </c>
      <c r="C100" t="s">
        <v>628</v>
      </c>
      <c r="D100" t="s">
        <v>1862</v>
      </c>
    </row>
    <row r="101" spans="1:4" x14ac:dyDescent="0.3">
      <c r="A101">
        <v>800025588</v>
      </c>
      <c r="B101" t="s">
        <v>582</v>
      </c>
      <c r="C101" t="s">
        <v>594</v>
      </c>
      <c r="D101" t="s">
        <v>1865</v>
      </c>
    </row>
    <row r="102" spans="1:4" x14ac:dyDescent="0.3">
      <c r="A102">
        <v>800000063</v>
      </c>
      <c r="B102" t="s">
        <v>566</v>
      </c>
      <c r="C102" t="s">
        <v>641</v>
      </c>
      <c r="D102" t="s">
        <v>1855</v>
      </c>
    </row>
    <row r="103" spans="1:4" x14ac:dyDescent="0.3">
      <c r="A103">
        <v>800006015</v>
      </c>
      <c r="B103" t="s">
        <v>658</v>
      </c>
      <c r="C103" t="s">
        <v>565</v>
      </c>
      <c r="D103" t="s">
        <v>1900</v>
      </c>
    </row>
    <row r="104" spans="1:4" x14ac:dyDescent="0.3">
      <c r="A104">
        <v>800002360</v>
      </c>
      <c r="B104" t="s">
        <v>647</v>
      </c>
      <c r="C104" t="s">
        <v>611</v>
      </c>
      <c r="D104" t="s">
        <v>1894</v>
      </c>
    </row>
    <row r="105" spans="1:4" x14ac:dyDescent="0.3">
      <c r="A105">
        <v>800006375</v>
      </c>
      <c r="B105" t="s">
        <v>651</v>
      </c>
      <c r="C105" t="s">
        <v>659</v>
      </c>
      <c r="D105" t="s">
        <v>1897</v>
      </c>
    </row>
    <row r="106" spans="1:4" x14ac:dyDescent="0.3">
      <c r="A106">
        <v>800000094</v>
      </c>
      <c r="B106" t="s">
        <v>568</v>
      </c>
      <c r="C106" t="s">
        <v>660</v>
      </c>
      <c r="D106" t="s">
        <v>1856</v>
      </c>
    </row>
    <row r="107" spans="1:4" x14ac:dyDescent="0.3">
      <c r="A107">
        <v>800025588</v>
      </c>
      <c r="B107" t="s">
        <v>582</v>
      </c>
      <c r="C107" t="s">
        <v>613</v>
      </c>
      <c r="D107" t="s">
        <v>1865</v>
      </c>
    </row>
    <row r="108" spans="1:4" x14ac:dyDescent="0.3">
      <c r="A108">
        <v>800014838</v>
      </c>
      <c r="B108" t="s">
        <v>627</v>
      </c>
      <c r="C108" t="s">
        <v>597</v>
      </c>
      <c r="D108" t="s">
        <v>1887</v>
      </c>
    </row>
    <row r="109" spans="1:4" x14ac:dyDescent="0.3">
      <c r="A109">
        <v>800025588</v>
      </c>
      <c r="B109" t="s">
        <v>582</v>
      </c>
      <c r="C109" t="s">
        <v>628</v>
      </c>
      <c r="D109" t="s">
        <v>1865</v>
      </c>
    </row>
    <row r="110" spans="1:4" x14ac:dyDescent="0.3">
      <c r="A110">
        <v>800025588</v>
      </c>
      <c r="B110" t="s">
        <v>582</v>
      </c>
      <c r="C110" t="s">
        <v>661</v>
      </c>
      <c r="D110" t="s">
        <v>1865</v>
      </c>
    </row>
    <row r="111" spans="1:4" x14ac:dyDescent="0.3">
      <c r="A111">
        <v>800025588</v>
      </c>
      <c r="B111" t="s">
        <v>582</v>
      </c>
      <c r="C111" t="s">
        <v>662</v>
      </c>
      <c r="D111" t="s">
        <v>1865</v>
      </c>
    </row>
    <row r="112" spans="1:4" x14ac:dyDescent="0.3">
      <c r="A112">
        <v>800025588</v>
      </c>
      <c r="B112" t="s">
        <v>582</v>
      </c>
      <c r="C112" t="s">
        <v>597</v>
      </c>
      <c r="D112" t="s">
        <v>1865</v>
      </c>
    </row>
    <row r="113" spans="1:4" x14ac:dyDescent="0.3">
      <c r="A113">
        <v>800025588</v>
      </c>
      <c r="B113" t="s">
        <v>582</v>
      </c>
      <c r="C113" t="s">
        <v>663</v>
      </c>
      <c r="D113" t="s">
        <v>1865</v>
      </c>
    </row>
    <row r="114" spans="1:4" x14ac:dyDescent="0.3">
      <c r="A114">
        <v>800003832</v>
      </c>
      <c r="B114" t="s">
        <v>664</v>
      </c>
      <c r="C114" t="s">
        <v>665</v>
      </c>
      <c r="D114" t="s">
        <v>1884</v>
      </c>
    </row>
    <row r="115" spans="1:4" x14ac:dyDescent="0.3">
      <c r="A115">
        <v>800025588</v>
      </c>
      <c r="B115" t="s">
        <v>582</v>
      </c>
      <c r="C115" t="s">
        <v>584</v>
      </c>
      <c r="D115" t="s">
        <v>1865</v>
      </c>
    </row>
    <row r="116" spans="1:4" x14ac:dyDescent="0.3">
      <c r="A116">
        <v>800025588</v>
      </c>
      <c r="B116" t="s">
        <v>582</v>
      </c>
      <c r="C116" t="s">
        <v>645</v>
      </c>
      <c r="D116" t="s">
        <v>1865</v>
      </c>
    </row>
    <row r="117" spans="1:4" x14ac:dyDescent="0.3">
      <c r="A117">
        <v>800016782</v>
      </c>
      <c r="B117" t="s">
        <v>666</v>
      </c>
      <c r="C117" t="s">
        <v>626</v>
      </c>
      <c r="D117" t="s">
        <v>1901</v>
      </c>
    </row>
    <row r="118" spans="1:4" x14ac:dyDescent="0.3">
      <c r="A118">
        <v>800025588</v>
      </c>
      <c r="B118" t="s">
        <v>582</v>
      </c>
      <c r="C118" t="s">
        <v>626</v>
      </c>
      <c r="D118" t="s">
        <v>1865</v>
      </c>
    </row>
    <row r="119" spans="1:4" x14ac:dyDescent="0.3">
      <c r="A119">
        <v>800002353</v>
      </c>
      <c r="B119" t="s">
        <v>571</v>
      </c>
      <c r="C119" t="s">
        <v>570</v>
      </c>
      <c r="D119" t="s">
        <v>1858</v>
      </c>
    </row>
    <row r="120" spans="1:4" x14ac:dyDescent="0.3">
      <c r="A120">
        <v>800000063</v>
      </c>
      <c r="B120" t="s">
        <v>566</v>
      </c>
      <c r="C120" t="s">
        <v>565</v>
      </c>
      <c r="D120" t="s">
        <v>1855</v>
      </c>
    </row>
    <row r="121" spans="1:4" x14ac:dyDescent="0.3">
      <c r="A121">
        <v>800006463</v>
      </c>
      <c r="B121" t="s">
        <v>621</v>
      </c>
      <c r="C121" t="s">
        <v>570</v>
      </c>
      <c r="D121" t="s">
        <v>1884</v>
      </c>
    </row>
    <row r="122" spans="1:4" x14ac:dyDescent="0.3">
      <c r="A122">
        <v>800006373</v>
      </c>
      <c r="B122" t="s">
        <v>605</v>
      </c>
      <c r="C122" t="s">
        <v>667</v>
      </c>
      <c r="D122" t="s">
        <v>1877</v>
      </c>
    </row>
    <row r="123" spans="1:4" x14ac:dyDescent="0.3">
      <c r="A123">
        <v>800026131</v>
      </c>
      <c r="B123" t="s">
        <v>577</v>
      </c>
      <c r="C123" t="s">
        <v>624</v>
      </c>
      <c r="D123" t="s">
        <v>1862</v>
      </c>
    </row>
    <row r="124" spans="1:4" x14ac:dyDescent="0.3">
      <c r="A124">
        <v>800025588</v>
      </c>
      <c r="B124" t="s">
        <v>582</v>
      </c>
      <c r="C124" t="s">
        <v>637</v>
      </c>
      <c r="D124" t="s">
        <v>1865</v>
      </c>
    </row>
    <row r="125" spans="1:4" x14ac:dyDescent="0.3">
      <c r="A125">
        <v>800005997</v>
      </c>
      <c r="B125" t="s">
        <v>668</v>
      </c>
      <c r="C125" t="s">
        <v>601</v>
      </c>
      <c r="D125" t="s">
        <v>1902</v>
      </c>
    </row>
    <row r="126" spans="1:4" x14ac:dyDescent="0.3">
      <c r="A126">
        <v>800025582</v>
      </c>
      <c r="B126" t="s">
        <v>576</v>
      </c>
      <c r="C126" t="s">
        <v>594</v>
      </c>
      <c r="D126" t="s">
        <v>1856</v>
      </c>
    </row>
    <row r="127" spans="1:4" x14ac:dyDescent="0.3">
      <c r="A127">
        <v>800009488</v>
      </c>
      <c r="B127" t="s">
        <v>669</v>
      </c>
      <c r="C127" t="s">
        <v>594</v>
      </c>
      <c r="D127" t="s">
        <v>1898</v>
      </c>
    </row>
    <row r="128" spans="1:4" x14ac:dyDescent="0.3">
      <c r="A128">
        <v>800002368</v>
      </c>
      <c r="B128" t="s">
        <v>670</v>
      </c>
      <c r="C128" t="s">
        <v>597</v>
      </c>
      <c r="D128" t="s">
        <v>1873</v>
      </c>
    </row>
    <row r="129" spans="1:4" x14ac:dyDescent="0.3">
      <c r="A129">
        <v>800026131</v>
      </c>
      <c r="B129" t="s">
        <v>577</v>
      </c>
      <c r="C129" t="s">
        <v>597</v>
      </c>
      <c r="D129" t="s">
        <v>1862</v>
      </c>
    </row>
    <row r="130" spans="1:4" x14ac:dyDescent="0.3">
      <c r="A130">
        <v>800005847</v>
      </c>
      <c r="B130" t="s">
        <v>579</v>
      </c>
      <c r="C130" t="s">
        <v>626</v>
      </c>
      <c r="D130" t="s">
        <v>1863</v>
      </c>
    </row>
    <row r="131" spans="1:4" x14ac:dyDescent="0.3">
      <c r="A131">
        <v>800000063</v>
      </c>
      <c r="B131" t="s">
        <v>566</v>
      </c>
      <c r="C131" t="s">
        <v>585</v>
      </c>
      <c r="D131" t="s">
        <v>1855</v>
      </c>
    </row>
    <row r="132" spans="1:4" x14ac:dyDescent="0.3">
      <c r="A132">
        <v>800044479</v>
      </c>
      <c r="B132" t="s">
        <v>496</v>
      </c>
      <c r="C132" t="s">
        <v>671</v>
      </c>
      <c r="D132" t="s">
        <v>1903</v>
      </c>
    </row>
    <row r="133" spans="1:4" x14ac:dyDescent="0.3">
      <c r="A133">
        <v>800045091</v>
      </c>
      <c r="B133" t="s">
        <v>625</v>
      </c>
      <c r="C133" t="s">
        <v>628</v>
      </c>
      <c r="D133" t="s">
        <v>1886</v>
      </c>
    </row>
    <row r="134" spans="1:4" x14ac:dyDescent="0.3">
      <c r="A134">
        <v>800005847</v>
      </c>
      <c r="B134" t="s">
        <v>579</v>
      </c>
      <c r="C134" t="s">
        <v>597</v>
      </c>
      <c r="D134" t="s">
        <v>1863</v>
      </c>
    </row>
    <row r="135" spans="1:4" x14ac:dyDescent="0.3">
      <c r="A135">
        <v>800000015</v>
      </c>
      <c r="B135" t="s">
        <v>672</v>
      </c>
      <c r="C135" t="s">
        <v>671</v>
      </c>
      <c r="D135" t="s">
        <v>1904</v>
      </c>
    </row>
    <row r="136" spans="1:4" x14ac:dyDescent="0.3">
      <c r="A136">
        <v>800000015</v>
      </c>
      <c r="B136" t="s">
        <v>672</v>
      </c>
      <c r="C136" t="s">
        <v>661</v>
      </c>
      <c r="D136" t="s">
        <v>1904</v>
      </c>
    </row>
    <row r="137" spans="1:4" x14ac:dyDescent="0.3">
      <c r="A137">
        <v>800000063</v>
      </c>
      <c r="B137" t="s">
        <v>566</v>
      </c>
      <c r="C137" t="s">
        <v>589</v>
      </c>
      <c r="D137" t="s">
        <v>1855</v>
      </c>
    </row>
    <row r="138" spans="1:4" x14ac:dyDescent="0.3">
      <c r="A138">
        <v>800006373</v>
      </c>
      <c r="B138" t="s">
        <v>605</v>
      </c>
      <c r="C138" t="s">
        <v>624</v>
      </c>
      <c r="D138" t="s">
        <v>1877</v>
      </c>
    </row>
    <row r="139" spans="1:4" x14ac:dyDescent="0.3">
      <c r="A139">
        <v>800006473</v>
      </c>
      <c r="B139" t="s">
        <v>673</v>
      </c>
      <c r="C139" t="s">
        <v>645</v>
      </c>
      <c r="D139" t="s">
        <v>1905</v>
      </c>
    </row>
    <row r="140" spans="1:4" x14ac:dyDescent="0.3">
      <c r="A140">
        <v>800031377</v>
      </c>
      <c r="B140" t="s">
        <v>606</v>
      </c>
      <c r="C140" t="s">
        <v>674</v>
      </c>
      <c r="D140" t="s">
        <v>1878</v>
      </c>
    </row>
    <row r="141" spans="1:4" x14ac:dyDescent="0.3">
      <c r="A141">
        <v>800002450</v>
      </c>
      <c r="B141" t="s">
        <v>675</v>
      </c>
      <c r="C141" t="s">
        <v>674</v>
      </c>
      <c r="D141" t="s">
        <v>1906</v>
      </c>
    </row>
    <row r="142" spans="1:4" x14ac:dyDescent="0.3">
      <c r="A142">
        <v>800006299</v>
      </c>
      <c r="B142" t="s">
        <v>676</v>
      </c>
      <c r="C142" t="s">
        <v>677</v>
      </c>
      <c r="D142" t="s">
        <v>1883</v>
      </c>
    </row>
    <row r="143" spans="1:4" x14ac:dyDescent="0.3">
      <c r="A143">
        <v>800002360</v>
      </c>
      <c r="B143" t="s">
        <v>647</v>
      </c>
      <c r="C143" t="s">
        <v>678</v>
      </c>
      <c r="D143" t="s">
        <v>1894</v>
      </c>
    </row>
    <row r="144" spans="1:4" x14ac:dyDescent="0.3">
      <c r="A144">
        <v>800005810</v>
      </c>
      <c r="B144" t="s">
        <v>679</v>
      </c>
      <c r="C144" t="s">
        <v>680</v>
      </c>
      <c r="D144" t="s">
        <v>1864</v>
      </c>
    </row>
    <row r="145" spans="1:4" x14ac:dyDescent="0.3">
      <c r="A145">
        <v>800025633</v>
      </c>
      <c r="B145" t="s">
        <v>681</v>
      </c>
      <c r="C145" t="s">
        <v>657</v>
      </c>
      <c r="D145" t="s">
        <v>1907</v>
      </c>
    </row>
    <row r="146" spans="1:4" x14ac:dyDescent="0.3">
      <c r="A146">
        <v>800000043</v>
      </c>
      <c r="B146" t="s">
        <v>636</v>
      </c>
      <c r="C146" t="s">
        <v>682</v>
      </c>
      <c r="D146" t="s">
        <v>1890</v>
      </c>
    </row>
    <row r="147" spans="1:4" x14ac:dyDescent="0.3">
      <c r="A147">
        <v>800005741</v>
      </c>
      <c r="B147" t="s">
        <v>586</v>
      </c>
      <c r="C147" t="s">
        <v>674</v>
      </c>
      <c r="D147" t="s">
        <v>1867</v>
      </c>
    </row>
    <row r="148" spans="1:4" x14ac:dyDescent="0.3">
      <c r="A148">
        <v>800026131</v>
      </c>
      <c r="B148" t="s">
        <v>577</v>
      </c>
      <c r="C148" t="s">
        <v>683</v>
      </c>
      <c r="D148" t="s">
        <v>1862</v>
      </c>
    </row>
    <row r="149" spans="1:4" x14ac:dyDescent="0.3">
      <c r="A149">
        <v>800000063</v>
      </c>
      <c r="B149" t="s">
        <v>566</v>
      </c>
      <c r="C149" t="s">
        <v>683</v>
      </c>
      <c r="D149" t="s">
        <v>1855</v>
      </c>
    </row>
    <row r="150" spans="1:4" x14ac:dyDescent="0.3">
      <c r="A150">
        <v>800000063</v>
      </c>
      <c r="B150" t="s">
        <v>566</v>
      </c>
      <c r="C150" t="s">
        <v>684</v>
      </c>
      <c r="D150" t="s">
        <v>1855</v>
      </c>
    </row>
    <row r="151" spans="1:4" x14ac:dyDescent="0.3">
      <c r="A151">
        <v>800025588</v>
      </c>
      <c r="B151" t="s">
        <v>582</v>
      </c>
      <c r="C151" t="s">
        <v>585</v>
      </c>
      <c r="D151" t="s">
        <v>1865</v>
      </c>
    </row>
    <row r="152" spans="1:4" x14ac:dyDescent="0.3">
      <c r="A152">
        <v>800000063</v>
      </c>
      <c r="B152" t="s">
        <v>566</v>
      </c>
      <c r="C152" t="s">
        <v>685</v>
      </c>
      <c r="D152" t="s">
        <v>1855</v>
      </c>
    </row>
    <row r="153" spans="1:4" x14ac:dyDescent="0.3">
      <c r="A153">
        <v>800025588</v>
      </c>
      <c r="B153" t="s">
        <v>582</v>
      </c>
      <c r="C153" t="s">
        <v>686</v>
      </c>
      <c r="D153" t="s">
        <v>1865</v>
      </c>
    </row>
    <row r="154" spans="1:4" x14ac:dyDescent="0.3">
      <c r="A154">
        <v>800006375</v>
      </c>
      <c r="B154" t="s">
        <v>651</v>
      </c>
      <c r="C154" t="s">
        <v>665</v>
      </c>
      <c r="D154" t="s">
        <v>1897</v>
      </c>
    </row>
    <row r="155" spans="1:4" x14ac:dyDescent="0.3">
      <c r="A155">
        <v>800025588</v>
      </c>
      <c r="B155" t="s">
        <v>582</v>
      </c>
      <c r="C155" t="s">
        <v>618</v>
      </c>
      <c r="D155" t="s">
        <v>1865</v>
      </c>
    </row>
    <row r="156" spans="1:4" x14ac:dyDescent="0.3">
      <c r="A156">
        <v>800025588</v>
      </c>
      <c r="B156" t="s">
        <v>582</v>
      </c>
      <c r="C156" t="s">
        <v>608</v>
      </c>
      <c r="D156" t="s">
        <v>1865</v>
      </c>
    </row>
    <row r="157" spans="1:4" x14ac:dyDescent="0.3">
      <c r="A157">
        <v>800006373</v>
      </c>
      <c r="B157" t="s">
        <v>605</v>
      </c>
      <c r="C157" t="s">
        <v>567</v>
      </c>
      <c r="D157" t="s">
        <v>1877</v>
      </c>
    </row>
    <row r="158" spans="1:4" x14ac:dyDescent="0.3">
      <c r="A158">
        <v>800025588</v>
      </c>
      <c r="B158" t="s">
        <v>582</v>
      </c>
      <c r="C158" t="s">
        <v>687</v>
      </c>
      <c r="D158" t="s">
        <v>1865</v>
      </c>
    </row>
    <row r="159" spans="1:4" x14ac:dyDescent="0.3">
      <c r="A159">
        <v>800002731</v>
      </c>
      <c r="B159" t="s">
        <v>688</v>
      </c>
      <c r="C159" t="s">
        <v>578</v>
      </c>
      <c r="D159" t="s">
        <v>1908</v>
      </c>
    </row>
    <row r="160" spans="1:4" x14ac:dyDescent="0.3">
      <c r="A160">
        <v>800025588</v>
      </c>
      <c r="B160" t="s">
        <v>582</v>
      </c>
      <c r="C160" t="s">
        <v>689</v>
      </c>
      <c r="D160" t="s">
        <v>1865</v>
      </c>
    </row>
    <row r="161" spans="1:4" x14ac:dyDescent="0.3">
      <c r="A161">
        <v>800034219</v>
      </c>
      <c r="B161" t="s">
        <v>630</v>
      </c>
      <c r="C161" t="s">
        <v>690</v>
      </c>
      <c r="D161" t="s">
        <v>1888</v>
      </c>
    </row>
    <row r="162" spans="1:4" x14ac:dyDescent="0.3">
      <c r="A162">
        <v>800006496</v>
      </c>
      <c r="B162" t="s">
        <v>691</v>
      </c>
      <c r="C162" t="s">
        <v>578</v>
      </c>
      <c r="D162" t="s">
        <v>1909</v>
      </c>
    </row>
    <row r="163" spans="1:4" x14ac:dyDescent="0.3">
      <c r="A163">
        <v>800026131</v>
      </c>
      <c r="B163" t="s">
        <v>577</v>
      </c>
      <c r="C163" t="s">
        <v>615</v>
      </c>
      <c r="D163" t="s">
        <v>1862</v>
      </c>
    </row>
    <row r="164" spans="1:4" x14ac:dyDescent="0.3">
      <c r="A164">
        <v>800026099</v>
      </c>
      <c r="B164" t="s">
        <v>692</v>
      </c>
      <c r="C164" t="s">
        <v>626</v>
      </c>
      <c r="D164" t="s">
        <v>1910</v>
      </c>
    </row>
    <row r="165" spans="1:4" x14ac:dyDescent="0.3">
      <c r="A165">
        <v>800000094</v>
      </c>
      <c r="B165" t="s">
        <v>568</v>
      </c>
      <c r="C165" t="s">
        <v>565</v>
      </c>
      <c r="D165" t="s">
        <v>1856</v>
      </c>
    </row>
    <row r="166" spans="1:4" x14ac:dyDescent="0.3">
      <c r="A166">
        <v>800026233</v>
      </c>
      <c r="B166" t="s">
        <v>652</v>
      </c>
      <c r="C166" t="s">
        <v>565</v>
      </c>
      <c r="D166" t="s">
        <v>1898</v>
      </c>
    </row>
    <row r="167" spans="1:4" x14ac:dyDescent="0.3">
      <c r="A167">
        <v>800025582</v>
      </c>
      <c r="B167" t="s">
        <v>576</v>
      </c>
      <c r="C167" t="s">
        <v>597</v>
      </c>
      <c r="D167" t="s">
        <v>1856</v>
      </c>
    </row>
    <row r="168" spans="1:4" x14ac:dyDescent="0.3">
      <c r="A168">
        <v>800006375</v>
      </c>
      <c r="B168" t="s">
        <v>651</v>
      </c>
      <c r="C168" t="s">
        <v>597</v>
      </c>
      <c r="D168" t="s">
        <v>1897</v>
      </c>
    </row>
    <row r="169" spans="1:4" x14ac:dyDescent="0.3">
      <c r="A169">
        <v>800026131</v>
      </c>
      <c r="B169" t="s">
        <v>577</v>
      </c>
      <c r="C169" t="s">
        <v>648</v>
      </c>
      <c r="D169" t="s">
        <v>1862</v>
      </c>
    </row>
    <row r="170" spans="1:4" x14ac:dyDescent="0.3">
      <c r="A170">
        <v>800025582</v>
      </c>
      <c r="B170" t="s">
        <v>576</v>
      </c>
      <c r="C170" t="s">
        <v>683</v>
      </c>
      <c r="D170" t="s">
        <v>1856</v>
      </c>
    </row>
    <row r="171" spans="1:4" x14ac:dyDescent="0.3">
      <c r="A171">
        <v>800026131</v>
      </c>
      <c r="B171" t="s">
        <v>577</v>
      </c>
      <c r="C171" t="s">
        <v>626</v>
      </c>
      <c r="D171" t="s">
        <v>1862</v>
      </c>
    </row>
    <row r="172" spans="1:4" x14ac:dyDescent="0.3">
      <c r="A172">
        <v>800006170</v>
      </c>
      <c r="B172" t="s">
        <v>614</v>
      </c>
      <c r="C172" t="s">
        <v>570</v>
      </c>
      <c r="D172" t="s">
        <v>1880</v>
      </c>
    </row>
    <row r="173" spans="1:4" x14ac:dyDescent="0.3">
      <c r="A173">
        <v>800025588</v>
      </c>
      <c r="B173" t="s">
        <v>582</v>
      </c>
      <c r="C173" t="s">
        <v>629</v>
      </c>
      <c r="D173" t="s">
        <v>1865</v>
      </c>
    </row>
    <row r="174" spans="1:4" x14ac:dyDescent="0.3">
      <c r="A174">
        <v>800026131</v>
      </c>
      <c r="B174" t="s">
        <v>577</v>
      </c>
      <c r="C174" t="s">
        <v>682</v>
      </c>
      <c r="D174" t="s">
        <v>1862</v>
      </c>
    </row>
    <row r="175" spans="1:4" x14ac:dyDescent="0.3">
      <c r="A175">
        <v>800026131</v>
      </c>
      <c r="B175" t="s">
        <v>577</v>
      </c>
      <c r="C175" t="s">
        <v>629</v>
      </c>
      <c r="D175" t="s">
        <v>1862</v>
      </c>
    </row>
    <row r="176" spans="1:4" x14ac:dyDescent="0.3">
      <c r="A176">
        <v>800006383</v>
      </c>
      <c r="B176" t="s">
        <v>693</v>
      </c>
      <c r="C176" t="s">
        <v>597</v>
      </c>
      <c r="D176" t="s">
        <v>1911</v>
      </c>
    </row>
    <row r="177" spans="1:4" x14ac:dyDescent="0.3">
      <c r="A177">
        <v>800009488</v>
      </c>
      <c r="B177" t="s">
        <v>669</v>
      </c>
      <c r="C177" t="s">
        <v>648</v>
      </c>
      <c r="D177" t="s">
        <v>1898</v>
      </c>
    </row>
    <row r="178" spans="1:4" x14ac:dyDescent="0.3">
      <c r="A178">
        <v>800005918</v>
      </c>
      <c r="B178" t="s">
        <v>694</v>
      </c>
      <c r="C178" t="s">
        <v>656</v>
      </c>
      <c r="D178" t="s">
        <v>1893</v>
      </c>
    </row>
    <row r="179" spans="1:4" x14ac:dyDescent="0.3">
      <c r="A179">
        <v>800025582</v>
      </c>
      <c r="B179" t="s">
        <v>576</v>
      </c>
      <c r="C179" t="s">
        <v>626</v>
      </c>
      <c r="D179" t="s">
        <v>1856</v>
      </c>
    </row>
    <row r="180" spans="1:4" x14ac:dyDescent="0.3">
      <c r="A180">
        <v>800026131</v>
      </c>
      <c r="B180" t="s">
        <v>577</v>
      </c>
      <c r="C180" t="s">
        <v>565</v>
      </c>
      <c r="D180" t="s">
        <v>1862</v>
      </c>
    </row>
    <row r="181" spans="1:4" x14ac:dyDescent="0.3">
      <c r="A181">
        <v>800000063</v>
      </c>
      <c r="B181" t="s">
        <v>566</v>
      </c>
      <c r="C181" t="s">
        <v>695</v>
      </c>
      <c r="D181" t="s">
        <v>1855</v>
      </c>
    </row>
    <row r="182" spans="1:4" x14ac:dyDescent="0.3">
      <c r="A182">
        <v>800006463</v>
      </c>
      <c r="B182" t="s">
        <v>621</v>
      </c>
      <c r="C182" t="s">
        <v>628</v>
      </c>
      <c r="D182" t="s">
        <v>1884</v>
      </c>
    </row>
    <row r="183" spans="1:4" x14ac:dyDescent="0.3">
      <c r="A183">
        <v>800006463</v>
      </c>
      <c r="B183" t="s">
        <v>621</v>
      </c>
      <c r="C183" t="s">
        <v>648</v>
      </c>
      <c r="D183" t="s">
        <v>1884</v>
      </c>
    </row>
    <row r="184" spans="1:4" x14ac:dyDescent="0.3">
      <c r="A184">
        <v>800007744</v>
      </c>
      <c r="B184" t="s">
        <v>696</v>
      </c>
      <c r="C184" t="s">
        <v>618</v>
      </c>
      <c r="D184" t="s">
        <v>1912</v>
      </c>
    </row>
    <row r="185" spans="1:4" x14ac:dyDescent="0.3">
      <c r="A185">
        <v>800000027</v>
      </c>
      <c r="B185" t="s">
        <v>697</v>
      </c>
      <c r="C185" t="s">
        <v>698</v>
      </c>
      <c r="D185" t="s">
        <v>1913</v>
      </c>
    </row>
    <row r="186" spans="1:4" x14ac:dyDescent="0.3">
      <c r="A186">
        <v>800000029</v>
      </c>
      <c r="B186" t="s">
        <v>699</v>
      </c>
      <c r="C186" t="s">
        <v>648</v>
      </c>
      <c r="D186" t="s">
        <v>1914</v>
      </c>
    </row>
    <row r="187" spans="1:4" x14ac:dyDescent="0.3">
      <c r="A187">
        <v>800000059</v>
      </c>
      <c r="B187" t="s">
        <v>393</v>
      </c>
      <c r="C187" t="s">
        <v>667</v>
      </c>
      <c r="D187" t="s">
        <v>1915</v>
      </c>
    </row>
    <row r="188" spans="1:4" x14ac:dyDescent="0.3">
      <c r="A188">
        <v>800007744</v>
      </c>
      <c r="B188" t="s">
        <v>696</v>
      </c>
      <c r="C188" t="s">
        <v>700</v>
      </c>
      <c r="D188" t="s">
        <v>1912</v>
      </c>
    </row>
    <row r="189" spans="1:4" x14ac:dyDescent="0.3">
      <c r="A189">
        <v>800006463</v>
      </c>
      <c r="B189" t="s">
        <v>621</v>
      </c>
      <c r="C189" t="s">
        <v>665</v>
      </c>
      <c r="D189" t="s">
        <v>1884</v>
      </c>
    </row>
    <row r="190" spans="1:4" x14ac:dyDescent="0.3">
      <c r="A190">
        <v>800026131</v>
      </c>
      <c r="B190" t="s">
        <v>577</v>
      </c>
      <c r="C190" t="s">
        <v>701</v>
      </c>
      <c r="D190" t="s">
        <v>1862</v>
      </c>
    </row>
    <row r="191" spans="1:4" x14ac:dyDescent="0.3">
      <c r="A191">
        <v>800026131</v>
      </c>
      <c r="B191" t="s">
        <v>577</v>
      </c>
      <c r="C191" t="s">
        <v>618</v>
      </c>
      <c r="D191" t="s">
        <v>1862</v>
      </c>
    </row>
    <row r="192" spans="1:4" x14ac:dyDescent="0.3">
      <c r="A192">
        <v>800025588</v>
      </c>
      <c r="B192" t="s">
        <v>582</v>
      </c>
      <c r="C192" t="s">
        <v>702</v>
      </c>
      <c r="D192" t="s">
        <v>1865</v>
      </c>
    </row>
    <row r="193" spans="1:4" x14ac:dyDescent="0.3">
      <c r="A193">
        <v>800026131</v>
      </c>
      <c r="B193" t="s">
        <v>577</v>
      </c>
      <c r="C193" t="s">
        <v>578</v>
      </c>
      <c r="D193" t="s">
        <v>1862</v>
      </c>
    </row>
    <row r="194" spans="1:4" x14ac:dyDescent="0.3">
      <c r="A194">
        <v>800007744</v>
      </c>
      <c r="B194" t="s">
        <v>696</v>
      </c>
      <c r="C194" t="s">
        <v>626</v>
      </c>
      <c r="D194" t="s">
        <v>1912</v>
      </c>
    </row>
    <row r="195" spans="1:4" x14ac:dyDescent="0.3">
      <c r="A195">
        <v>800007744</v>
      </c>
      <c r="B195" t="s">
        <v>696</v>
      </c>
      <c r="C195" t="s">
        <v>642</v>
      </c>
      <c r="D195" t="s">
        <v>1912</v>
      </c>
    </row>
    <row r="196" spans="1:4" x14ac:dyDescent="0.3">
      <c r="A196">
        <v>800000063</v>
      </c>
      <c r="B196" t="s">
        <v>566</v>
      </c>
      <c r="C196" t="s">
        <v>703</v>
      </c>
      <c r="D196" t="s">
        <v>1855</v>
      </c>
    </row>
    <row r="197" spans="1:4" x14ac:dyDescent="0.3">
      <c r="A197">
        <v>800000063</v>
      </c>
      <c r="B197" t="s">
        <v>566</v>
      </c>
      <c r="C197" t="s">
        <v>654</v>
      </c>
      <c r="D197" t="s">
        <v>1855</v>
      </c>
    </row>
    <row r="198" spans="1:4" x14ac:dyDescent="0.3">
      <c r="A198">
        <v>800026131</v>
      </c>
      <c r="B198" t="s">
        <v>577</v>
      </c>
      <c r="C198" t="s">
        <v>665</v>
      </c>
      <c r="D198" t="s">
        <v>1862</v>
      </c>
    </row>
    <row r="199" spans="1:4" x14ac:dyDescent="0.3">
      <c r="A199">
        <v>800000094</v>
      </c>
      <c r="B199" t="s">
        <v>568</v>
      </c>
      <c r="C199" t="s">
        <v>597</v>
      </c>
      <c r="D199" t="s">
        <v>1856</v>
      </c>
    </row>
    <row r="200" spans="1:4" x14ac:dyDescent="0.3">
      <c r="A200">
        <v>800026131</v>
      </c>
      <c r="B200" t="s">
        <v>577</v>
      </c>
      <c r="C200" t="s">
        <v>704</v>
      </c>
      <c r="D200" t="s">
        <v>1862</v>
      </c>
    </row>
    <row r="201" spans="1:4" x14ac:dyDescent="0.3">
      <c r="A201">
        <v>800025651</v>
      </c>
      <c r="B201" t="s">
        <v>705</v>
      </c>
      <c r="C201" t="s">
        <v>700</v>
      </c>
      <c r="D201" t="s">
        <v>1916</v>
      </c>
    </row>
    <row r="202" spans="1:4" x14ac:dyDescent="0.3">
      <c r="A202">
        <v>800006375</v>
      </c>
      <c r="B202" t="s">
        <v>651</v>
      </c>
      <c r="C202" t="s">
        <v>656</v>
      </c>
      <c r="D202" t="s">
        <v>1897</v>
      </c>
    </row>
    <row r="203" spans="1:4" x14ac:dyDescent="0.3">
      <c r="A203">
        <v>800026131</v>
      </c>
      <c r="B203" t="s">
        <v>577</v>
      </c>
      <c r="C203" t="s">
        <v>622</v>
      </c>
      <c r="D203" t="s">
        <v>1862</v>
      </c>
    </row>
    <row r="204" spans="1:4" x14ac:dyDescent="0.3">
      <c r="A204">
        <v>800026131</v>
      </c>
      <c r="B204" t="s">
        <v>577</v>
      </c>
      <c r="C204" t="s">
        <v>594</v>
      </c>
      <c r="D204" t="s">
        <v>1862</v>
      </c>
    </row>
    <row r="205" spans="1:4" x14ac:dyDescent="0.3">
      <c r="A205">
        <v>800000063</v>
      </c>
      <c r="B205" t="s">
        <v>566</v>
      </c>
      <c r="C205" t="s">
        <v>594</v>
      </c>
      <c r="D205" t="s">
        <v>1855</v>
      </c>
    </row>
    <row r="206" spans="1:4" x14ac:dyDescent="0.3">
      <c r="A206">
        <v>800007744</v>
      </c>
      <c r="B206" t="s">
        <v>696</v>
      </c>
      <c r="C206" t="s">
        <v>565</v>
      </c>
      <c r="D206" t="s">
        <v>1912</v>
      </c>
    </row>
    <row r="207" spans="1:4" x14ac:dyDescent="0.3">
      <c r="A207">
        <v>800000063</v>
      </c>
      <c r="B207" t="s">
        <v>566</v>
      </c>
      <c r="C207" t="s">
        <v>706</v>
      </c>
      <c r="D207" t="s">
        <v>1855</v>
      </c>
    </row>
    <row r="208" spans="1:4" x14ac:dyDescent="0.3">
      <c r="A208">
        <v>800042447</v>
      </c>
      <c r="B208" t="s">
        <v>619</v>
      </c>
      <c r="C208" t="s">
        <v>584</v>
      </c>
      <c r="D208" t="s">
        <v>1882</v>
      </c>
    </row>
    <row r="209" spans="1:4" x14ac:dyDescent="0.3">
      <c r="A209">
        <v>800025582</v>
      </c>
      <c r="B209" t="s">
        <v>576</v>
      </c>
      <c r="C209" t="s">
        <v>648</v>
      </c>
      <c r="D209" t="s">
        <v>1856</v>
      </c>
    </row>
    <row r="210" spans="1:4" x14ac:dyDescent="0.3">
      <c r="A210">
        <v>800000094</v>
      </c>
      <c r="B210" t="s">
        <v>568</v>
      </c>
      <c r="C210" t="s">
        <v>594</v>
      </c>
      <c r="D210" t="s">
        <v>1856</v>
      </c>
    </row>
    <row r="211" spans="1:4" x14ac:dyDescent="0.3">
      <c r="A211">
        <v>800028458</v>
      </c>
      <c r="B211" t="s">
        <v>707</v>
      </c>
      <c r="C211" t="s">
        <v>645</v>
      </c>
      <c r="D211" t="s">
        <v>1917</v>
      </c>
    </row>
    <row r="212" spans="1:4" x14ac:dyDescent="0.3">
      <c r="A212">
        <v>800027497</v>
      </c>
      <c r="B212" t="s">
        <v>708</v>
      </c>
      <c r="C212" t="s">
        <v>584</v>
      </c>
      <c r="D212" t="s">
        <v>1918</v>
      </c>
    </row>
    <row r="213" spans="1:4" x14ac:dyDescent="0.3">
      <c r="A213">
        <v>800025582</v>
      </c>
      <c r="B213" t="s">
        <v>576</v>
      </c>
      <c r="C213" t="s">
        <v>628</v>
      </c>
      <c r="D213" t="s">
        <v>1856</v>
      </c>
    </row>
    <row r="214" spans="1:4" x14ac:dyDescent="0.3">
      <c r="A214">
        <v>800019526</v>
      </c>
      <c r="B214" t="s">
        <v>630</v>
      </c>
      <c r="C214" t="s">
        <v>631</v>
      </c>
      <c r="D214" t="s">
        <v>1888</v>
      </c>
    </row>
    <row r="215" spans="1:4" x14ac:dyDescent="0.3">
      <c r="A215">
        <v>800000486</v>
      </c>
      <c r="B215" t="s">
        <v>709</v>
      </c>
      <c r="C215" t="s">
        <v>570</v>
      </c>
      <c r="D215" t="s">
        <v>1866</v>
      </c>
    </row>
    <row r="216" spans="1:4" x14ac:dyDescent="0.3">
      <c r="A216">
        <v>800026131</v>
      </c>
      <c r="B216" t="s">
        <v>577</v>
      </c>
      <c r="C216" t="s">
        <v>710</v>
      </c>
      <c r="D216" t="s">
        <v>1862</v>
      </c>
    </row>
    <row r="217" spans="1:4" x14ac:dyDescent="0.3">
      <c r="A217">
        <v>800000060</v>
      </c>
      <c r="B217" t="s">
        <v>366</v>
      </c>
      <c r="C217" t="s">
        <v>683</v>
      </c>
      <c r="D217" t="s">
        <v>1919</v>
      </c>
    </row>
    <row r="218" spans="1:4" x14ac:dyDescent="0.3">
      <c r="A218">
        <v>800014442</v>
      </c>
      <c r="B218" t="s">
        <v>711</v>
      </c>
      <c r="C218" t="s">
        <v>700</v>
      </c>
      <c r="D218" t="s">
        <v>1920</v>
      </c>
    </row>
    <row r="219" spans="1:4" x14ac:dyDescent="0.3">
      <c r="A219">
        <v>800026131</v>
      </c>
      <c r="B219" t="s">
        <v>577</v>
      </c>
      <c r="C219" t="s">
        <v>685</v>
      </c>
      <c r="D219" t="s">
        <v>1862</v>
      </c>
    </row>
    <row r="220" spans="1:4" x14ac:dyDescent="0.3">
      <c r="A220">
        <v>800000094</v>
      </c>
      <c r="B220" t="s">
        <v>568</v>
      </c>
      <c r="C220" t="s">
        <v>648</v>
      </c>
      <c r="D220" t="s">
        <v>1856</v>
      </c>
    </row>
    <row r="221" spans="1:4" x14ac:dyDescent="0.3">
      <c r="A221">
        <v>800000063</v>
      </c>
      <c r="B221" t="s">
        <v>566</v>
      </c>
      <c r="C221" t="s">
        <v>656</v>
      </c>
      <c r="D221" t="s">
        <v>1855</v>
      </c>
    </row>
    <row r="222" spans="1:4" x14ac:dyDescent="0.3">
      <c r="A222">
        <v>800000063</v>
      </c>
      <c r="B222" t="s">
        <v>566</v>
      </c>
      <c r="C222" t="s">
        <v>648</v>
      </c>
      <c r="D222" t="s">
        <v>1855</v>
      </c>
    </row>
    <row r="223" spans="1:4" x14ac:dyDescent="0.3">
      <c r="A223">
        <v>800046033</v>
      </c>
      <c r="B223" t="s">
        <v>712</v>
      </c>
      <c r="C223" t="s">
        <v>565</v>
      </c>
      <c r="D223" t="s">
        <v>1921</v>
      </c>
    </row>
    <row r="224" spans="1:4" x14ac:dyDescent="0.3">
      <c r="A224">
        <v>800000059</v>
      </c>
      <c r="B224" t="s">
        <v>393</v>
      </c>
      <c r="C224" t="s">
        <v>713</v>
      </c>
      <c r="D224" t="s">
        <v>1915</v>
      </c>
    </row>
    <row r="225" spans="1:4" x14ac:dyDescent="0.3">
      <c r="A225">
        <v>800048129</v>
      </c>
      <c r="B225" t="s">
        <v>579</v>
      </c>
      <c r="C225" t="s">
        <v>567</v>
      </c>
      <c r="D225" t="s">
        <v>1863</v>
      </c>
    </row>
    <row r="226" spans="1:4" x14ac:dyDescent="0.3">
      <c r="A226">
        <v>800000063</v>
      </c>
      <c r="B226" t="s">
        <v>566</v>
      </c>
      <c r="C226" t="s">
        <v>714</v>
      </c>
      <c r="D226" t="s">
        <v>1855</v>
      </c>
    </row>
    <row r="227" spans="1:4" x14ac:dyDescent="0.3">
      <c r="A227">
        <v>800000094</v>
      </c>
      <c r="B227" t="s">
        <v>568</v>
      </c>
      <c r="C227" t="s">
        <v>626</v>
      </c>
      <c r="D227" t="s">
        <v>1856</v>
      </c>
    </row>
    <row r="228" spans="1:4" x14ac:dyDescent="0.3">
      <c r="A228">
        <v>800000094</v>
      </c>
      <c r="B228" t="s">
        <v>568</v>
      </c>
      <c r="C228" t="s">
        <v>629</v>
      </c>
      <c r="D228" t="s">
        <v>1856</v>
      </c>
    </row>
    <row r="229" spans="1:4" x14ac:dyDescent="0.3">
      <c r="A229">
        <v>800000094</v>
      </c>
      <c r="B229" t="s">
        <v>568</v>
      </c>
      <c r="C229" t="s">
        <v>715</v>
      </c>
      <c r="D229" t="s">
        <v>1856</v>
      </c>
    </row>
    <row r="230" spans="1:4" x14ac:dyDescent="0.3">
      <c r="A230">
        <v>800026099</v>
      </c>
      <c r="B230" t="s">
        <v>692</v>
      </c>
      <c r="C230" t="s">
        <v>597</v>
      </c>
      <c r="D230" t="s">
        <v>1910</v>
      </c>
    </row>
    <row r="231" spans="1:4" x14ac:dyDescent="0.3">
      <c r="A231">
        <v>800019792</v>
      </c>
      <c r="B231" t="s">
        <v>716</v>
      </c>
      <c r="C231" t="s">
        <v>628</v>
      </c>
      <c r="D231" t="s">
        <v>1922</v>
      </c>
    </row>
    <row r="232" spans="1:4" x14ac:dyDescent="0.3">
      <c r="A232">
        <v>800006583</v>
      </c>
      <c r="B232" t="s">
        <v>717</v>
      </c>
      <c r="C232" t="s">
        <v>570</v>
      </c>
      <c r="D232" t="s">
        <v>1896</v>
      </c>
    </row>
    <row r="233" spans="1:4" x14ac:dyDescent="0.3">
      <c r="A233">
        <v>800006201</v>
      </c>
      <c r="B233" t="s">
        <v>564</v>
      </c>
      <c r="C233" t="s">
        <v>667</v>
      </c>
      <c r="D233" t="s">
        <v>1854</v>
      </c>
    </row>
    <row r="234" spans="1:4" x14ac:dyDescent="0.3">
      <c r="A234">
        <v>800006373</v>
      </c>
      <c r="B234" t="s">
        <v>605</v>
      </c>
      <c r="C234" t="s">
        <v>628</v>
      </c>
      <c r="D234" t="s">
        <v>1877</v>
      </c>
    </row>
    <row r="235" spans="1:4" x14ac:dyDescent="0.3">
      <c r="A235">
        <v>800000094</v>
      </c>
      <c r="B235" t="s">
        <v>568</v>
      </c>
      <c r="C235" t="s">
        <v>698</v>
      </c>
      <c r="D235" t="s">
        <v>1856</v>
      </c>
    </row>
    <row r="236" spans="1:4" x14ac:dyDescent="0.3">
      <c r="A236">
        <v>800000027</v>
      </c>
      <c r="B236" t="s">
        <v>697</v>
      </c>
      <c r="C236" t="s">
        <v>718</v>
      </c>
      <c r="D236" t="s">
        <v>1913</v>
      </c>
    </row>
    <row r="237" spans="1:4" x14ac:dyDescent="0.3">
      <c r="A237">
        <v>800025582</v>
      </c>
      <c r="B237" t="s">
        <v>576</v>
      </c>
      <c r="C237" t="s">
        <v>611</v>
      </c>
      <c r="D237" t="s">
        <v>1856</v>
      </c>
    </row>
    <row r="238" spans="1:4" x14ac:dyDescent="0.3">
      <c r="A238">
        <v>800005811</v>
      </c>
      <c r="B238" t="s">
        <v>580</v>
      </c>
      <c r="C238" t="s">
        <v>719</v>
      </c>
      <c r="D238" t="s">
        <v>1864</v>
      </c>
    </row>
    <row r="239" spans="1:4" x14ac:dyDescent="0.3">
      <c r="A239">
        <v>800006201</v>
      </c>
      <c r="B239" t="s">
        <v>564</v>
      </c>
      <c r="C239" t="s">
        <v>720</v>
      </c>
      <c r="D239" t="s">
        <v>1854</v>
      </c>
    </row>
    <row r="240" spans="1:4" x14ac:dyDescent="0.3">
      <c r="A240">
        <v>800025588</v>
      </c>
      <c r="B240" t="s">
        <v>582</v>
      </c>
      <c r="C240" t="s">
        <v>588</v>
      </c>
      <c r="D240" t="s">
        <v>1865</v>
      </c>
    </row>
    <row r="241" spans="1:4" x14ac:dyDescent="0.3">
      <c r="A241">
        <v>800006373</v>
      </c>
      <c r="B241" t="s">
        <v>605</v>
      </c>
      <c r="C241" t="s">
        <v>611</v>
      </c>
      <c r="D241" t="s">
        <v>1877</v>
      </c>
    </row>
    <row r="242" spans="1:4" x14ac:dyDescent="0.3">
      <c r="A242">
        <v>800000015</v>
      </c>
      <c r="B242" t="s">
        <v>672</v>
      </c>
      <c r="C242" t="s">
        <v>618</v>
      </c>
      <c r="D242" t="s">
        <v>1904</v>
      </c>
    </row>
    <row r="243" spans="1:4" x14ac:dyDescent="0.3">
      <c r="A243">
        <v>800025588</v>
      </c>
      <c r="B243" t="s">
        <v>582</v>
      </c>
      <c r="C243" t="s">
        <v>644</v>
      </c>
      <c r="D243" t="s">
        <v>1865</v>
      </c>
    </row>
    <row r="244" spans="1:4" x14ac:dyDescent="0.3">
      <c r="A244">
        <v>800000015</v>
      </c>
      <c r="B244" t="s">
        <v>672</v>
      </c>
      <c r="C244" t="s">
        <v>624</v>
      </c>
      <c r="D244" t="s">
        <v>1904</v>
      </c>
    </row>
    <row r="245" spans="1:4" x14ac:dyDescent="0.3">
      <c r="A245">
        <v>800006373</v>
      </c>
      <c r="B245" t="s">
        <v>605</v>
      </c>
      <c r="C245" t="s">
        <v>604</v>
      </c>
      <c r="D245" t="s">
        <v>1877</v>
      </c>
    </row>
    <row r="246" spans="1:4" x14ac:dyDescent="0.3">
      <c r="A246">
        <v>800006383</v>
      </c>
      <c r="B246" t="s">
        <v>693</v>
      </c>
      <c r="C246" t="s">
        <v>677</v>
      </c>
      <c r="D246" t="s">
        <v>1911</v>
      </c>
    </row>
    <row r="247" spans="1:4" x14ac:dyDescent="0.3">
      <c r="A247">
        <v>800002376</v>
      </c>
      <c r="B247" t="s">
        <v>721</v>
      </c>
      <c r="C247" t="s">
        <v>683</v>
      </c>
      <c r="D247" t="s">
        <v>1923</v>
      </c>
    </row>
    <row r="248" spans="1:4" x14ac:dyDescent="0.3">
      <c r="A248">
        <v>800043130</v>
      </c>
      <c r="B248" t="s">
        <v>722</v>
      </c>
      <c r="C248" t="s">
        <v>723</v>
      </c>
      <c r="D248" t="s">
        <v>1916</v>
      </c>
    </row>
    <row r="249" spans="1:4" x14ac:dyDescent="0.3">
      <c r="A249">
        <v>800006220</v>
      </c>
      <c r="B249" t="s">
        <v>614</v>
      </c>
      <c r="C249" t="s">
        <v>643</v>
      </c>
      <c r="D249" t="s">
        <v>1880</v>
      </c>
    </row>
    <row r="250" spans="1:4" x14ac:dyDescent="0.3">
      <c r="A250">
        <v>800003785</v>
      </c>
      <c r="B250" t="s">
        <v>724</v>
      </c>
      <c r="C250" t="s">
        <v>725</v>
      </c>
      <c r="D250" t="s">
        <v>1924</v>
      </c>
    </row>
    <row r="251" spans="1:4" x14ac:dyDescent="0.3">
      <c r="A251">
        <v>800025588</v>
      </c>
      <c r="B251" t="s">
        <v>582</v>
      </c>
      <c r="C251" t="s">
        <v>726</v>
      </c>
      <c r="D251" t="s">
        <v>1865</v>
      </c>
    </row>
    <row r="252" spans="1:4" x14ac:dyDescent="0.3">
      <c r="A252">
        <v>800000063</v>
      </c>
      <c r="B252" t="s">
        <v>566</v>
      </c>
      <c r="C252" t="s">
        <v>665</v>
      </c>
      <c r="D252" t="s">
        <v>1855</v>
      </c>
    </row>
    <row r="253" spans="1:4" x14ac:dyDescent="0.3">
      <c r="A253">
        <v>800036277</v>
      </c>
      <c r="B253" t="s">
        <v>727</v>
      </c>
      <c r="C253" t="s">
        <v>565</v>
      </c>
      <c r="D253" t="s">
        <v>1925</v>
      </c>
    </row>
    <row r="254" spans="1:4" x14ac:dyDescent="0.3">
      <c r="A254">
        <v>800006375</v>
      </c>
      <c r="B254" t="s">
        <v>651</v>
      </c>
      <c r="C254" t="s">
        <v>660</v>
      </c>
      <c r="D254" t="s">
        <v>1897</v>
      </c>
    </row>
    <row r="255" spans="1:4" x14ac:dyDescent="0.3">
      <c r="A255">
        <v>800000043</v>
      </c>
      <c r="B255" t="s">
        <v>636</v>
      </c>
      <c r="C255" t="s">
        <v>653</v>
      </c>
      <c r="D255" t="s">
        <v>1890</v>
      </c>
    </row>
    <row r="256" spans="1:4" x14ac:dyDescent="0.3">
      <c r="A256">
        <v>800006015</v>
      </c>
      <c r="B256" t="s">
        <v>658</v>
      </c>
      <c r="C256" t="s">
        <v>653</v>
      </c>
      <c r="D256" t="s">
        <v>1900</v>
      </c>
    </row>
    <row r="257" spans="1:4" x14ac:dyDescent="0.3">
      <c r="A257">
        <v>800000094</v>
      </c>
      <c r="B257" t="s">
        <v>568</v>
      </c>
      <c r="C257" t="s">
        <v>601</v>
      </c>
      <c r="D257" t="s">
        <v>1856</v>
      </c>
    </row>
    <row r="258" spans="1:4" x14ac:dyDescent="0.3">
      <c r="A258">
        <v>800006059</v>
      </c>
      <c r="B258" t="s">
        <v>728</v>
      </c>
      <c r="C258" t="s">
        <v>607</v>
      </c>
      <c r="D258" t="s">
        <v>1861</v>
      </c>
    </row>
    <row r="259" spans="1:4" x14ac:dyDescent="0.3">
      <c r="A259">
        <v>800000015</v>
      </c>
      <c r="B259" t="s">
        <v>672</v>
      </c>
      <c r="C259" t="s">
        <v>653</v>
      </c>
      <c r="D259" t="s">
        <v>1904</v>
      </c>
    </row>
    <row r="260" spans="1:4" x14ac:dyDescent="0.3">
      <c r="A260">
        <v>800006182</v>
      </c>
      <c r="B260" t="s">
        <v>729</v>
      </c>
      <c r="C260" t="s">
        <v>578</v>
      </c>
      <c r="D260" t="s">
        <v>1860</v>
      </c>
    </row>
    <row r="261" spans="1:4" x14ac:dyDescent="0.3">
      <c r="A261">
        <v>800006101</v>
      </c>
      <c r="B261" t="s">
        <v>730</v>
      </c>
      <c r="C261" t="s">
        <v>589</v>
      </c>
      <c r="D261" t="s">
        <v>1926</v>
      </c>
    </row>
    <row r="262" spans="1:4" x14ac:dyDescent="0.3">
      <c r="A262">
        <v>800000015</v>
      </c>
      <c r="B262" t="s">
        <v>672</v>
      </c>
      <c r="C262" t="s">
        <v>726</v>
      </c>
      <c r="D262" t="s">
        <v>1904</v>
      </c>
    </row>
    <row r="263" spans="1:4" x14ac:dyDescent="0.3">
      <c r="A263">
        <v>800006219</v>
      </c>
      <c r="B263" t="s">
        <v>731</v>
      </c>
      <c r="C263" t="s">
        <v>570</v>
      </c>
      <c r="D263" t="s">
        <v>1927</v>
      </c>
    </row>
    <row r="264" spans="1:4" x14ac:dyDescent="0.3">
      <c r="A264">
        <v>800006219</v>
      </c>
      <c r="B264" t="s">
        <v>731</v>
      </c>
      <c r="C264" t="s">
        <v>604</v>
      </c>
      <c r="D264" t="s">
        <v>1927</v>
      </c>
    </row>
    <row r="265" spans="1:4" x14ac:dyDescent="0.3">
      <c r="A265">
        <v>800006463</v>
      </c>
      <c r="B265" t="s">
        <v>621</v>
      </c>
      <c r="C265" t="s">
        <v>611</v>
      </c>
      <c r="D265" t="s">
        <v>1884</v>
      </c>
    </row>
    <row r="266" spans="1:4" x14ac:dyDescent="0.3">
      <c r="A266">
        <v>800006373</v>
      </c>
      <c r="B266" t="s">
        <v>605</v>
      </c>
      <c r="C266" t="s">
        <v>597</v>
      </c>
      <c r="D266" t="s">
        <v>1877</v>
      </c>
    </row>
    <row r="267" spans="1:4" x14ac:dyDescent="0.3">
      <c r="A267">
        <v>800025588</v>
      </c>
      <c r="B267" t="s">
        <v>582</v>
      </c>
      <c r="C267" t="s">
        <v>720</v>
      </c>
      <c r="D267" t="s">
        <v>1865</v>
      </c>
    </row>
    <row r="268" spans="1:4" x14ac:dyDescent="0.3">
      <c r="A268">
        <v>800006094</v>
      </c>
      <c r="B268" t="s">
        <v>732</v>
      </c>
      <c r="C268" t="s">
        <v>570</v>
      </c>
      <c r="D268" t="s">
        <v>1928</v>
      </c>
    </row>
    <row r="269" spans="1:4" x14ac:dyDescent="0.3">
      <c r="A269">
        <v>800005773</v>
      </c>
      <c r="B269" t="s">
        <v>733</v>
      </c>
      <c r="C269" t="s">
        <v>589</v>
      </c>
      <c r="D269" t="s">
        <v>1929</v>
      </c>
    </row>
    <row r="270" spans="1:4" x14ac:dyDescent="0.3">
      <c r="A270">
        <v>800006096</v>
      </c>
      <c r="B270" t="s">
        <v>734</v>
      </c>
      <c r="C270" t="s">
        <v>624</v>
      </c>
      <c r="D270" t="s">
        <v>1930</v>
      </c>
    </row>
    <row r="271" spans="1:4" x14ac:dyDescent="0.3">
      <c r="A271">
        <v>800002353</v>
      </c>
      <c r="B271" t="s">
        <v>571</v>
      </c>
      <c r="C271" t="s">
        <v>589</v>
      </c>
      <c r="D271" t="s">
        <v>1858</v>
      </c>
    </row>
    <row r="272" spans="1:4" x14ac:dyDescent="0.3">
      <c r="A272">
        <v>800025588</v>
      </c>
      <c r="B272" t="s">
        <v>582</v>
      </c>
      <c r="C272" t="s">
        <v>589</v>
      </c>
      <c r="D272" t="s">
        <v>1865</v>
      </c>
    </row>
    <row r="273" spans="1:4" x14ac:dyDescent="0.3">
      <c r="A273">
        <v>800002353</v>
      </c>
      <c r="B273" t="s">
        <v>571</v>
      </c>
      <c r="C273" t="s">
        <v>637</v>
      </c>
      <c r="D273" t="s">
        <v>1858</v>
      </c>
    </row>
    <row r="274" spans="1:4" x14ac:dyDescent="0.3">
      <c r="A274">
        <v>800025582</v>
      </c>
      <c r="B274" t="s">
        <v>576</v>
      </c>
      <c r="C274" t="s">
        <v>615</v>
      </c>
      <c r="D274" t="s">
        <v>1856</v>
      </c>
    </row>
    <row r="275" spans="1:4" x14ac:dyDescent="0.3">
      <c r="A275">
        <v>800025582</v>
      </c>
      <c r="B275" t="s">
        <v>576</v>
      </c>
      <c r="C275" t="s">
        <v>585</v>
      </c>
      <c r="D275" t="s">
        <v>1856</v>
      </c>
    </row>
    <row r="276" spans="1:4" x14ac:dyDescent="0.3">
      <c r="A276">
        <v>800025588</v>
      </c>
      <c r="B276" t="s">
        <v>582</v>
      </c>
      <c r="C276" t="s">
        <v>581</v>
      </c>
      <c r="D276" t="s">
        <v>1865</v>
      </c>
    </row>
    <row r="277" spans="1:4" x14ac:dyDescent="0.3">
      <c r="A277">
        <v>800048129</v>
      </c>
      <c r="B277" t="s">
        <v>579</v>
      </c>
      <c r="C277" t="s">
        <v>628</v>
      </c>
      <c r="D277" t="s">
        <v>1863</v>
      </c>
    </row>
    <row r="278" spans="1:4" x14ac:dyDescent="0.3">
      <c r="A278">
        <v>800002353</v>
      </c>
      <c r="B278" t="s">
        <v>571</v>
      </c>
      <c r="C278" t="s">
        <v>645</v>
      </c>
      <c r="D278" t="s">
        <v>1858</v>
      </c>
    </row>
    <row r="279" spans="1:4" x14ac:dyDescent="0.3">
      <c r="A279">
        <v>800006213</v>
      </c>
      <c r="B279" t="s">
        <v>614</v>
      </c>
      <c r="C279" t="s">
        <v>735</v>
      </c>
      <c r="D279" t="s">
        <v>1880</v>
      </c>
    </row>
    <row r="280" spans="1:4" x14ac:dyDescent="0.3">
      <c r="A280">
        <v>800002809</v>
      </c>
      <c r="B280" t="s">
        <v>614</v>
      </c>
      <c r="C280" t="s">
        <v>735</v>
      </c>
      <c r="D280" t="s">
        <v>1880</v>
      </c>
    </row>
    <row r="281" spans="1:4" x14ac:dyDescent="0.3">
      <c r="A281">
        <v>800002450</v>
      </c>
      <c r="B281" t="s">
        <v>675</v>
      </c>
      <c r="C281" t="s">
        <v>736</v>
      </c>
      <c r="D281" t="s">
        <v>1906</v>
      </c>
    </row>
    <row r="282" spans="1:4" x14ac:dyDescent="0.3">
      <c r="A282">
        <v>800004460</v>
      </c>
      <c r="B282" t="s">
        <v>737</v>
      </c>
      <c r="C282" t="s">
        <v>738</v>
      </c>
      <c r="D282" t="s">
        <v>1931</v>
      </c>
    </row>
    <row r="283" spans="1:4" x14ac:dyDescent="0.3">
      <c r="A283">
        <v>800026233</v>
      </c>
      <c r="B283" t="s">
        <v>652</v>
      </c>
      <c r="C283" t="s">
        <v>594</v>
      </c>
      <c r="D283" t="s">
        <v>1898</v>
      </c>
    </row>
    <row r="284" spans="1:4" x14ac:dyDescent="0.3">
      <c r="A284">
        <v>800025582</v>
      </c>
      <c r="B284" t="s">
        <v>576</v>
      </c>
      <c r="C284" t="s">
        <v>739</v>
      </c>
      <c r="D284" t="s">
        <v>1856</v>
      </c>
    </row>
    <row r="285" spans="1:4" x14ac:dyDescent="0.3">
      <c r="A285">
        <v>800026383</v>
      </c>
      <c r="B285" t="s">
        <v>740</v>
      </c>
      <c r="C285" t="s">
        <v>741</v>
      </c>
      <c r="D285" t="s">
        <v>1932</v>
      </c>
    </row>
    <row r="286" spans="1:4" x14ac:dyDescent="0.3">
      <c r="A286">
        <v>800006375</v>
      </c>
      <c r="B286" t="s">
        <v>651</v>
      </c>
      <c r="C286" t="s">
        <v>683</v>
      </c>
      <c r="D286" t="s">
        <v>1897</v>
      </c>
    </row>
    <row r="287" spans="1:4" x14ac:dyDescent="0.3">
      <c r="A287">
        <v>800000094</v>
      </c>
      <c r="B287" t="s">
        <v>568</v>
      </c>
      <c r="C287" t="s">
        <v>710</v>
      </c>
      <c r="D287" t="s">
        <v>1856</v>
      </c>
    </row>
    <row r="288" spans="1:4" x14ac:dyDescent="0.3">
      <c r="A288">
        <v>800043693</v>
      </c>
      <c r="B288" t="s">
        <v>742</v>
      </c>
      <c r="C288" t="s">
        <v>588</v>
      </c>
      <c r="D288" t="s">
        <v>1933</v>
      </c>
    </row>
    <row r="289" spans="1:4" x14ac:dyDescent="0.3">
      <c r="A289">
        <v>800009812</v>
      </c>
      <c r="B289" t="s">
        <v>743</v>
      </c>
      <c r="C289" t="s">
        <v>744</v>
      </c>
      <c r="D289" t="s">
        <v>1934</v>
      </c>
    </row>
    <row r="290" spans="1:4" x14ac:dyDescent="0.3">
      <c r="A290">
        <v>800032193</v>
      </c>
      <c r="B290" t="s">
        <v>745</v>
      </c>
      <c r="C290" t="s">
        <v>744</v>
      </c>
      <c r="D290" t="s">
        <v>1935</v>
      </c>
    </row>
    <row r="291" spans="1:4" x14ac:dyDescent="0.3">
      <c r="A291">
        <v>800000192</v>
      </c>
      <c r="B291" t="s">
        <v>746</v>
      </c>
      <c r="C291" t="s">
        <v>744</v>
      </c>
      <c r="D291" t="s">
        <v>1936</v>
      </c>
    </row>
    <row r="292" spans="1:4" x14ac:dyDescent="0.3">
      <c r="A292">
        <v>800006018</v>
      </c>
      <c r="B292" t="s">
        <v>747</v>
      </c>
      <c r="C292" t="s">
        <v>685</v>
      </c>
      <c r="D292" t="s">
        <v>1900</v>
      </c>
    </row>
    <row r="293" spans="1:4" x14ac:dyDescent="0.3">
      <c r="A293">
        <v>800016708</v>
      </c>
      <c r="B293" t="s">
        <v>627</v>
      </c>
      <c r="C293" t="s">
        <v>597</v>
      </c>
      <c r="D293" t="s">
        <v>1887</v>
      </c>
    </row>
    <row r="294" spans="1:4" x14ac:dyDescent="0.3">
      <c r="A294">
        <v>800005807</v>
      </c>
      <c r="B294" t="s">
        <v>748</v>
      </c>
      <c r="C294" t="s">
        <v>719</v>
      </c>
      <c r="D294" t="s">
        <v>1897</v>
      </c>
    </row>
    <row r="295" spans="1:4" x14ac:dyDescent="0.3">
      <c r="A295">
        <v>800006547</v>
      </c>
      <c r="B295" t="s">
        <v>749</v>
      </c>
      <c r="C295" t="s">
        <v>719</v>
      </c>
      <c r="D295" t="s">
        <v>1937</v>
      </c>
    </row>
    <row r="296" spans="1:4" x14ac:dyDescent="0.3">
      <c r="A296">
        <v>800006473</v>
      </c>
      <c r="B296" t="s">
        <v>673</v>
      </c>
      <c r="C296" t="s">
        <v>597</v>
      </c>
      <c r="D296" t="s">
        <v>1905</v>
      </c>
    </row>
    <row r="297" spans="1:4" x14ac:dyDescent="0.3">
      <c r="A297">
        <v>800023236</v>
      </c>
      <c r="B297" t="s">
        <v>750</v>
      </c>
      <c r="C297" t="s">
        <v>624</v>
      </c>
      <c r="D297" t="s">
        <v>1938</v>
      </c>
    </row>
    <row r="298" spans="1:4" x14ac:dyDescent="0.3">
      <c r="A298">
        <v>800000043</v>
      </c>
      <c r="B298" t="s">
        <v>636</v>
      </c>
      <c r="C298" t="s">
        <v>661</v>
      </c>
      <c r="D298" t="s">
        <v>1890</v>
      </c>
    </row>
    <row r="299" spans="1:4" x14ac:dyDescent="0.3">
      <c r="A299">
        <v>800025582</v>
      </c>
      <c r="B299" t="s">
        <v>576</v>
      </c>
      <c r="C299" t="s">
        <v>661</v>
      </c>
      <c r="D299" t="s">
        <v>1856</v>
      </c>
    </row>
    <row r="300" spans="1:4" x14ac:dyDescent="0.3">
      <c r="A300">
        <v>800006176</v>
      </c>
      <c r="B300" t="s">
        <v>751</v>
      </c>
      <c r="C300" t="s">
        <v>736</v>
      </c>
      <c r="D300" t="s">
        <v>1939</v>
      </c>
    </row>
    <row r="301" spans="1:4" x14ac:dyDescent="0.3">
      <c r="A301">
        <v>800003319</v>
      </c>
      <c r="B301" t="s">
        <v>752</v>
      </c>
      <c r="C301" t="s">
        <v>685</v>
      </c>
      <c r="D301" t="s">
        <v>1940</v>
      </c>
    </row>
    <row r="302" spans="1:4" x14ac:dyDescent="0.3">
      <c r="A302">
        <v>800000054</v>
      </c>
      <c r="B302" t="s">
        <v>753</v>
      </c>
      <c r="C302" t="s">
        <v>738</v>
      </c>
      <c r="D302" t="s">
        <v>1941</v>
      </c>
    </row>
    <row r="303" spans="1:4" x14ac:dyDescent="0.3">
      <c r="A303">
        <v>800000054</v>
      </c>
      <c r="B303" t="s">
        <v>753</v>
      </c>
      <c r="C303" t="s">
        <v>754</v>
      </c>
      <c r="D303" t="s">
        <v>1941</v>
      </c>
    </row>
    <row r="304" spans="1:4" x14ac:dyDescent="0.3">
      <c r="A304">
        <v>800000054</v>
      </c>
      <c r="B304" t="s">
        <v>753</v>
      </c>
      <c r="C304" t="s">
        <v>755</v>
      </c>
      <c r="D304" t="s">
        <v>1941</v>
      </c>
    </row>
    <row r="305" spans="1:4" x14ac:dyDescent="0.3">
      <c r="A305">
        <v>800020295</v>
      </c>
      <c r="B305" t="s">
        <v>756</v>
      </c>
      <c r="C305" t="s">
        <v>757</v>
      </c>
      <c r="D305" t="s">
        <v>1942</v>
      </c>
    </row>
    <row r="306" spans="1:4" x14ac:dyDescent="0.3">
      <c r="A306">
        <v>800000054</v>
      </c>
      <c r="B306" t="s">
        <v>753</v>
      </c>
      <c r="C306" t="s">
        <v>758</v>
      </c>
      <c r="D306" t="s">
        <v>1941</v>
      </c>
    </row>
    <row r="307" spans="1:4" x14ac:dyDescent="0.3">
      <c r="A307">
        <v>800010628</v>
      </c>
      <c r="B307" t="s">
        <v>759</v>
      </c>
      <c r="C307" t="s">
        <v>760</v>
      </c>
      <c r="D307" t="s">
        <v>1943</v>
      </c>
    </row>
    <row r="308" spans="1:4" x14ac:dyDescent="0.3">
      <c r="A308">
        <v>800011276</v>
      </c>
      <c r="B308" t="s">
        <v>761</v>
      </c>
      <c r="C308" t="s">
        <v>762</v>
      </c>
      <c r="D308" t="s">
        <v>1918</v>
      </c>
    </row>
    <row r="309" spans="1:4" x14ac:dyDescent="0.3">
      <c r="A309">
        <v>800000054</v>
      </c>
      <c r="B309" t="s">
        <v>753</v>
      </c>
      <c r="C309" t="s">
        <v>763</v>
      </c>
      <c r="D309" t="s">
        <v>1941</v>
      </c>
    </row>
    <row r="310" spans="1:4" x14ac:dyDescent="0.3">
      <c r="A310">
        <v>800000054</v>
      </c>
      <c r="B310" t="s">
        <v>753</v>
      </c>
      <c r="C310" t="s">
        <v>764</v>
      </c>
      <c r="D310" t="s">
        <v>1941</v>
      </c>
    </row>
    <row r="311" spans="1:4" x14ac:dyDescent="0.3">
      <c r="A311">
        <v>800000054</v>
      </c>
      <c r="B311" t="s">
        <v>753</v>
      </c>
      <c r="C311" t="s">
        <v>686</v>
      </c>
      <c r="D311" t="s">
        <v>1941</v>
      </c>
    </row>
    <row r="312" spans="1:4" x14ac:dyDescent="0.3">
      <c r="A312">
        <v>800000054</v>
      </c>
      <c r="B312" t="s">
        <v>753</v>
      </c>
      <c r="C312" t="s">
        <v>765</v>
      </c>
      <c r="D312" t="s">
        <v>1941</v>
      </c>
    </row>
    <row r="313" spans="1:4" x14ac:dyDescent="0.3">
      <c r="A313">
        <v>800000054</v>
      </c>
      <c r="B313" t="s">
        <v>753</v>
      </c>
      <c r="C313" t="s">
        <v>766</v>
      </c>
      <c r="D313" t="s">
        <v>1941</v>
      </c>
    </row>
    <row r="314" spans="1:4" x14ac:dyDescent="0.3">
      <c r="A314">
        <v>800000054</v>
      </c>
      <c r="B314" t="s">
        <v>753</v>
      </c>
      <c r="C314" t="s">
        <v>767</v>
      </c>
      <c r="D314" t="s">
        <v>1941</v>
      </c>
    </row>
    <row r="315" spans="1:4" x14ac:dyDescent="0.3">
      <c r="A315">
        <v>800009951</v>
      </c>
      <c r="B315" t="s">
        <v>768</v>
      </c>
      <c r="C315" t="s">
        <v>769</v>
      </c>
      <c r="D315" t="s">
        <v>1944</v>
      </c>
    </row>
    <row r="316" spans="1:4" x14ac:dyDescent="0.3">
      <c r="A316">
        <v>800013553</v>
      </c>
      <c r="B316" t="s">
        <v>770</v>
      </c>
      <c r="C316" t="s">
        <v>763</v>
      </c>
      <c r="D316" t="s">
        <v>1945</v>
      </c>
    </row>
    <row r="317" spans="1:4" x14ac:dyDescent="0.3">
      <c r="A317">
        <v>800000054</v>
      </c>
      <c r="B317" t="s">
        <v>753</v>
      </c>
      <c r="C317" t="s">
        <v>645</v>
      </c>
      <c r="D317" t="s">
        <v>1941</v>
      </c>
    </row>
    <row r="318" spans="1:4" x14ac:dyDescent="0.3">
      <c r="A318">
        <v>800007744</v>
      </c>
      <c r="B318" t="s">
        <v>696</v>
      </c>
      <c r="C318" t="s">
        <v>771</v>
      </c>
      <c r="D318" t="s">
        <v>1912</v>
      </c>
    </row>
    <row r="319" spans="1:4" x14ac:dyDescent="0.3">
      <c r="A319">
        <v>800000054</v>
      </c>
      <c r="B319" t="s">
        <v>753</v>
      </c>
      <c r="C319" t="s">
        <v>772</v>
      </c>
      <c r="D319" t="s">
        <v>1941</v>
      </c>
    </row>
    <row r="320" spans="1:4" x14ac:dyDescent="0.3">
      <c r="A320">
        <v>800000054</v>
      </c>
      <c r="B320" t="s">
        <v>753</v>
      </c>
      <c r="C320" t="s">
        <v>773</v>
      </c>
      <c r="D320" t="s">
        <v>1941</v>
      </c>
    </row>
    <row r="321" spans="1:4" x14ac:dyDescent="0.3">
      <c r="A321">
        <v>800000054</v>
      </c>
      <c r="B321" t="s">
        <v>753</v>
      </c>
      <c r="C321" t="s">
        <v>774</v>
      </c>
      <c r="D321" t="s">
        <v>1941</v>
      </c>
    </row>
    <row r="322" spans="1:4" x14ac:dyDescent="0.3">
      <c r="A322">
        <v>800010628</v>
      </c>
      <c r="B322" t="s">
        <v>759</v>
      </c>
      <c r="C322" t="s">
        <v>775</v>
      </c>
      <c r="D322" t="s">
        <v>1943</v>
      </c>
    </row>
    <row r="323" spans="1:4" x14ac:dyDescent="0.3">
      <c r="A323">
        <v>800000054</v>
      </c>
      <c r="B323" t="s">
        <v>753</v>
      </c>
      <c r="C323" t="s">
        <v>644</v>
      </c>
      <c r="D323" t="s">
        <v>1941</v>
      </c>
    </row>
    <row r="324" spans="1:4" x14ac:dyDescent="0.3">
      <c r="A324">
        <v>800000054</v>
      </c>
      <c r="B324" t="s">
        <v>753</v>
      </c>
      <c r="C324" t="s">
        <v>776</v>
      </c>
      <c r="D324" t="s">
        <v>1941</v>
      </c>
    </row>
    <row r="325" spans="1:4" x14ac:dyDescent="0.3">
      <c r="A325">
        <v>800000054</v>
      </c>
      <c r="B325" t="s">
        <v>753</v>
      </c>
      <c r="C325" t="s">
        <v>777</v>
      </c>
      <c r="D325" t="s">
        <v>1941</v>
      </c>
    </row>
    <row r="326" spans="1:4" x14ac:dyDescent="0.3">
      <c r="A326">
        <v>800010628</v>
      </c>
      <c r="B326" t="s">
        <v>759</v>
      </c>
      <c r="C326" t="s">
        <v>778</v>
      </c>
      <c r="D326" t="s">
        <v>1943</v>
      </c>
    </row>
    <row r="327" spans="1:4" x14ac:dyDescent="0.3">
      <c r="A327">
        <v>800000054</v>
      </c>
      <c r="B327" t="s">
        <v>753</v>
      </c>
      <c r="C327" t="s">
        <v>601</v>
      </c>
      <c r="D327" t="s">
        <v>1941</v>
      </c>
    </row>
    <row r="328" spans="1:4" x14ac:dyDescent="0.3">
      <c r="A328">
        <v>800007744</v>
      </c>
      <c r="B328" t="s">
        <v>696</v>
      </c>
      <c r="C328" t="s">
        <v>779</v>
      </c>
      <c r="D328" t="s">
        <v>1912</v>
      </c>
    </row>
    <row r="329" spans="1:4" x14ac:dyDescent="0.3">
      <c r="A329">
        <v>800000054</v>
      </c>
      <c r="B329" t="s">
        <v>753</v>
      </c>
      <c r="C329" t="s">
        <v>780</v>
      </c>
      <c r="D329" t="s">
        <v>1941</v>
      </c>
    </row>
    <row r="330" spans="1:4" x14ac:dyDescent="0.3">
      <c r="A330">
        <v>800000054</v>
      </c>
      <c r="B330" t="s">
        <v>753</v>
      </c>
      <c r="C330" t="s">
        <v>779</v>
      </c>
      <c r="D330" t="s">
        <v>1941</v>
      </c>
    </row>
    <row r="331" spans="1:4" x14ac:dyDescent="0.3">
      <c r="A331">
        <v>800000054</v>
      </c>
      <c r="B331" t="s">
        <v>753</v>
      </c>
      <c r="C331" t="s">
        <v>570</v>
      </c>
      <c r="D331" t="s">
        <v>1941</v>
      </c>
    </row>
    <row r="332" spans="1:4" x14ac:dyDescent="0.3">
      <c r="A332">
        <v>800000054</v>
      </c>
      <c r="B332" t="s">
        <v>753</v>
      </c>
      <c r="C332" t="s">
        <v>572</v>
      </c>
      <c r="D332" t="s">
        <v>1941</v>
      </c>
    </row>
    <row r="333" spans="1:4" x14ac:dyDescent="0.3">
      <c r="A333">
        <v>800010209</v>
      </c>
      <c r="B333" t="s">
        <v>781</v>
      </c>
      <c r="C333" t="s">
        <v>683</v>
      </c>
      <c r="D333" t="s">
        <v>1946</v>
      </c>
    </row>
    <row r="334" spans="1:4" x14ac:dyDescent="0.3">
      <c r="A334">
        <v>800000054</v>
      </c>
      <c r="B334" t="s">
        <v>753</v>
      </c>
      <c r="C334" t="s">
        <v>585</v>
      </c>
      <c r="D334" t="s">
        <v>1941</v>
      </c>
    </row>
    <row r="335" spans="1:4" x14ac:dyDescent="0.3">
      <c r="A335">
        <v>800000054</v>
      </c>
      <c r="B335" t="s">
        <v>753</v>
      </c>
      <c r="C335" t="s">
        <v>775</v>
      </c>
      <c r="D335" t="s">
        <v>1941</v>
      </c>
    </row>
    <row r="336" spans="1:4" x14ac:dyDescent="0.3">
      <c r="A336">
        <v>800000054</v>
      </c>
      <c r="B336" t="s">
        <v>753</v>
      </c>
      <c r="C336" t="s">
        <v>760</v>
      </c>
      <c r="D336" t="s">
        <v>1941</v>
      </c>
    </row>
    <row r="337" spans="1:4" x14ac:dyDescent="0.3">
      <c r="A337">
        <v>800000054</v>
      </c>
      <c r="B337" t="s">
        <v>753</v>
      </c>
      <c r="C337" t="s">
        <v>757</v>
      </c>
      <c r="D337" t="s">
        <v>1941</v>
      </c>
    </row>
    <row r="338" spans="1:4" x14ac:dyDescent="0.3">
      <c r="A338">
        <v>800000054</v>
      </c>
      <c r="B338" t="s">
        <v>753</v>
      </c>
      <c r="C338" t="s">
        <v>782</v>
      </c>
      <c r="D338" t="s">
        <v>1941</v>
      </c>
    </row>
    <row r="339" spans="1:4" x14ac:dyDescent="0.3">
      <c r="A339">
        <v>800000054</v>
      </c>
      <c r="B339" t="s">
        <v>753</v>
      </c>
      <c r="C339" t="s">
        <v>783</v>
      </c>
      <c r="D339" t="s">
        <v>1941</v>
      </c>
    </row>
    <row r="340" spans="1:4" x14ac:dyDescent="0.3">
      <c r="A340">
        <v>800000054</v>
      </c>
      <c r="B340" t="s">
        <v>753</v>
      </c>
      <c r="C340" t="s">
        <v>784</v>
      </c>
      <c r="D340" t="s">
        <v>1941</v>
      </c>
    </row>
    <row r="341" spans="1:4" x14ac:dyDescent="0.3">
      <c r="A341">
        <v>800013820</v>
      </c>
      <c r="B341" t="s">
        <v>785</v>
      </c>
      <c r="C341" t="s">
        <v>772</v>
      </c>
      <c r="D341" t="s">
        <v>1947</v>
      </c>
    </row>
    <row r="342" spans="1:4" x14ac:dyDescent="0.3">
      <c r="A342">
        <v>800014228</v>
      </c>
      <c r="B342" t="s">
        <v>786</v>
      </c>
      <c r="C342" t="s">
        <v>774</v>
      </c>
      <c r="D342" t="s">
        <v>1948</v>
      </c>
    </row>
    <row r="343" spans="1:4" x14ac:dyDescent="0.3">
      <c r="A343">
        <v>800009951</v>
      </c>
      <c r="B343" t="s">
        <v>768</v>
      </c>
      <c r="C343" t="s">
        <v>766</v>
      </c>
      <c r="D343" t="s">
        <v>1944</v>
      </c>
    </row>
    <row r="344" spans="1:4" x14ac:dyDescent="0.3">
      <c r="A344">
        <v>800000054</v>
      </c>
      <c r="B344" t="s">
        <v>753</v>
      </c>
      <c r="C344" t="s">
        <v>787</v>
      </c>
      <c r="D344" t="s">
        <v>1941</v>
      </c>
    </row>
    <row r="345" spans="1:4" x14ac:dyDescent="0.3">
      <c r="A345">
        <v>800014228</v>
      </c>
      <c r="B345" t="s">
        <v>786</v>
      </c>
      <c r="C345" t="s">
        <v>787</v>
      </c>
      <c r="D345" t="s">
        <v>1948</v>
      </c>
    </row>
    <row r="346" spans="1:4" x14ac:dyDescent="0.3">
      <c r="A346">
        <v>800014228</v>
      </c>
      <c r="B346" t="s">
        <v>786</v>
      </c>
      <c r="C346" t="s">
        <v>755</v>
      </c>
      <c r="D346" t="s">
        <v>1948</v>
      </c>
    </row>
    <row r="347" spans="1:4" x14ac:dyDescent="0.3">
      <c r="A347">
        <v>800020603</v>
      </c>
      <c r="B347" t="s">
        <v>788</v>
      </c>
      <c r="C347" t="s">
        <v>789</v>
      </c>
      <c r="D347" t="s">
        <v>1949</v>
      </c>
    </row>
    <row r="348" spans="1:4" x14ac:dyDescent="0.3">
      <c r="A348">
        <v>800000054</v>
      </c>
      <c r="B348" t="s">
        <v>753</v>
      </c>
      <c r="C348" t="s">
        <v>701</v>
      </c>
      <c r="D348" t="s">
        <v>1941</v>
      </c>
    </row>
    <row r="349" spans="1:4" x14ac:dyDescent="0.3">
      <c r="A349">
        <v>800000054</v>
      </c>
      <c r="B349" t="s">
        <v>753</v>
      </c>
      <c r="C349" t="s">
        <v>790</v>
      </c>
      <c r="D349" t="s">
        <v>1941</v>
      </c>
    </row>
    <row r="350" spans="1:4" x14ac:dyDescent="0.3">
      <c r="A350">
        <v>800020341</v>
      </c>
      <c r="B350" t="s">
        <v>791</v>
      </c>
      <c r="C350" t="s">
        <v>758</v>
      </c>
      <c r="D350" t="s">
        <v>1950</v>
      </c>
    </row>
    <row r="351" spans="1:4" x14ac:dyDescent="0.3">
      <c r="A351">
        <v>800000054</v>
      </c>
      <c r="B351" t="s">
        <v>753</v>
      </c>
      <c r="C351" t="s">
        <v>792</v>
      </c>
      <c r="D351" t="s">
        <v>1941</v>
      </c>
    </row>
    <row r="352" spans="1:4" x14ac:dyDescent="0.3">
      <c r="A352">
        <v>800013820</v>
      </c>
      <c r="B352" t="s">
        <v>785</v>
      </c>
      <c r="C352" t="s">
        <v>764</v>
      </c>
      <c r="D352" t="s">
        <v>1947</v>
      </c>
    </row>
    <row r="353" spans="1:4" x14ac:dyDescent="0.3">
      <c r="A353">
        <v>800031773</v>
      </c>
      <c r="B353" t="s">
        <v>793</v>
      </c>
      <c r="C353" t="s">
        <v>764</v>
      </c>
      <c r="D353" t="s">
        <v>1951</v>
      </c>
    </row>
    <row r="354" spans="1:4" x14ac:dyDescent="0.3">
      <c r="A354">
        <v>800000054</v>
      </c>
      <c r="B354" t="s">
        <v>753</v>
      </c>
      <c r="C354" t="s">
        <v>794</v>
      </c>
      <c r="D354" t="s">
        <v>1941</v>
      </c>
    </row>
    <row r="355" spans="1:4" x14ac:dyDescent="0.3">
      <c r="A355">
        <v>800010165</v>
      </c>
      <c r="B355" t="s">
        <v>795</v>
      </c>
      <c r="C355" t="s">
        <v>764</v>
      </c>
      <c r="D355" t="s">
        <v>1952</v>
      </c>
    </row>
    <row r="356" spans="1:4" x14ac:dyDescent="0.3">
      <c r="A356">
        <v>800000054</v>
      </c>
      <c r="B356" t="s">
        <v>753</v>
      </c>
      <c r="C356" t="s">
        <v>796</v>
      </c>
      <c r="D356" t="s">
        <v>1941</v>
      </c>
    </row>
    <row r="357" spans="1:4" x14ac:dyDescent="0.3">
      <c r="A357">
        <v>800010852</v>
      </c>
      <c r="B357" t="s">
        <v>797</v>
      </c>
      <c r="C357" t="s">
        <v>798</v>
      </c>
      <c r="D357" t="s">
        <v>1953</v>
      </c>
    </row>
    <row r="358" spans="1:4" x14ac:dyDescent="0.3">
      <c r="A358">
        <v>800000054</v>
      </c>
      <c r="B358" t="s">
        <v>753</v>
      </c>
      <c r="C358" t="s">
        <v>798</v>
      </c>
      <c r="D358" t="s">
        <v>1941</v>
      </c>
    </row>
    <row r="359" spans="1:4" x14ac:dyDescent="0.3">
      <c r="A359">
        <v>800011740</v>
      </c>
      <c r="B359" t="s">
        <v>799</v>
      </c>
      <c r="C359" t="s">
        <v>789</v>
      </c>
      <c r="D359" t="s">
        <v>1954</v>
      </c>
    </row>
    <row r="360" spans="1:4" x14ac:dyDescent="0.3">
      <c r="A360">
        <v>800000054</v>
      </c>
      <c r="B360" t="s">
        <v>753</v>
      </c>
      <c r="C360" t="s">
        <v>800</v>
      </c>
      <c r="D360" t="s">
        <v>1941</v>
      </c>
    </row>
    <row r="361" spans="1:4" x14ac:dyDescent="0.3">
      <c r="A361">
        <v>800025279</v>
      </c>
      <c r="B361" t="s">
        <v>801</v>
      </c>
      <c r="C361" t="s">
        <v>763</v>
      </c>
      <c r="D361" t="s">
        <v>1955</v>
      </c>
    </row>
    <row r="362" spans="1:4" x14ac:dyDescent="0.3">
      <c r="A362">
        <v>800000054</v>
      </c>
      <c r="B362" t="s">
        <v>753</v>
      </c>
      <c r="C362" t="s">
        <v>769</v>
      </c>
      <c r="D362" t="s">
        <v>1941</v>
      </c>
    </row>
    <row r="363" spans="1:4" x14ac:dyDescent="0.3">
      <c r="A363">
        <v>800009994</v>
      </c>
      <c r="B363" t="s">
        <v>802</v>
      </c>
      <c r="C363" t="s">
        <v>644</v>
      </c>
      <c r="D363" t="s">
        <v>1956</v>
      </c>
    </row>
    <row r="364" spans="1:4" x14ac:dyDescent="0.3">
      <c r="A364">
        <v>800000054</v>
      </c>
      <c r="B364" t="s">
        <v>753</v>
      </c>
      <c r="C364" t="s">
        <v>589</v>
      </c>
      <c r="D364" t="s">
        <v>1941</v>
      </c>
    </row>
    <row r="365" spans="1:4" x14ac:dyDescent="0.3">
      <c r="A365">
        <v>800033921</v>
      </c>
      <c r="B365" t="s">
        <v>803</v>
      </c>
      <c r="C365" t="s">
        <v>804</v>
      </c>
      <c r="D365" t="s">
        <v>1957</v>
      </c>
    </row>
    <row r="366" spans="1:4" x14ac:dyDescent="0.3">
      <c r="A366">
        <v>800010537</v>
      </c>
      <c r="B366" t="s">
        <v>805</v>
      </c>
      <c r="C366" t="s">
        <v>757</v>
      </c>
      <c r="D366" t="s">
        <v>1958</v>
      </c>
    </row>
    <row r="367" spans="1:4" x14ac:dyDescent="0.3">
      <c r="A367">
        <v>800006356</v>
      </c>
      <c r="B367" t="s">
        <v>806</v>
      </c>
      <c r="C367" t="s">
        <v>757</v>
      </c>
      <c r="D367" t="s">
        <v>1959</v>
      </c>
    </row>
    <row r="368" spans="1:4" x14ac:dyDescent="0.3">
      <c r="A368">
        <v>800000054</v>
      </c>
      <c r="B368" t="s">
        <v>753</v>
      </c>
      <c r="C368" t="s">
        <v>736</v>
      </c>
      <c r="D368" t="s">
        <v>1941</v>
      </c>
    </row>
    <row r="369" spans="1:4" x14ac:dyDescent="0.3">
      <c r="A369">
        <v>800000054</v>
      </c>
      <c r="B369" t="s">
        <v>753</v>
      </c>
      <c r="C369" t="s">
        <v>807</v>
      </c>
      <c r="D369" t="s">
        <v>1941</v>
      </c>
    </row>
    <row r="370" spans="1:4" x14ac:dyDescent="0.3">
      <c r="A370">
        <v>800031773</v>
      </c>
      <c r="B370" t="s">
        <v>793</v>
      </c>
      <c r="C370" t="s">
        <v>775</v>
      </c>
      <c r="D370" t="s">
        <v>1951</v>
      </c>
    </row>
    <row r="371" spans="1:4" x14ac:dyDescent="0.3">
      <c r="A371">
        <v>800018138</v>
      </c>
      <c r="B371" t="s">
        <v>808</v>
      </c>
      <c r="C371" t="s">
        <v>775</v>
      </c>
      <c r="D371" t="s">
        <v>1960</v>
      </c>
    </row>
    <row r="372" spans="1:4" x14ac:dyDescent="0.3">
      <c r="A372">
        <v>800000054</v>
      </c>
      <c r="B372" t="s">
        <v>753</v>
      </c>
      <c r="C372" t="s">
        <v>771</v>
      </c>
      <c r="D372" t="s">
        <v>1941</v>
      </c>
    </row>
    <row r="373" spans="1:4" x14ac:dyDescent="0.3">
      <c r="A373">
        <v>800035069</v>
      </c>
      <c r="B373" t="s">
        <v>809</v>
      </c>
      <c r="C373" t="s">
        <v>810</v>
      </c>
      <c r="D373" t="s">
        <v>1961</v>
      </c>
    </row>
    <row r="374" spans="1:4" x14ac:dyDescent="0.3">
      <c r="A374">
        <v>800000377</v>
      </c>
      <c r="B374" t="s">
        <v>811</v>
      </c>
      <c r="C374" t="s">
        <v>790</v>
      </c>
      <c r="D374" t="s">
        <v>1962</v>
      </c>
    </row>
    <row r="375" spans="1:4" x14ac:dyDescent="0.3">
      <c r="A375">
        <v>800014228</v>
      </c>
      <c r="B375" t="s">
        <v>786</v>
      </c>
      <c r="C375" t="s">
        <v>760</v>
      </c>
      <c r="D375" t="s">
        <v>1948</v>
      </c>
    </row>
    <row r="376" spans="1:4" x14ac:dyDescent="0.3">
      <c r="A376">
        <v>800018138</v>
      </c>
      <c r="B376" t="s">
        <v>808</v>
      </c>
      <c r="C376" t="s">
        <v>701</v>
      </c>
      <c r="D376" t="s">
        <v>1960</v>
      </c>
    </row>
    <row r="377" spans="1:4" x14ac:dyDescent="0.3">
      <c r="A377">
        <v>800000054</v>
      </c>
      <c r="B377" t="s">
        <v>753</v>
      </c>
      <c r="C377" t="s">
        <v>812</v>
      </c>
      <c r="D377" t="s">
        <v>1941</v>
      </c>
    </row>
    <row r="378" spans="1:4" x14ac:dyDescent="0.3">
      <c r="A378">
        <v>800010770</v>
      </c>
      <c r="B378" t="s">
        <v>813</v>
      </c>
      <c r="C378" t="s">
        <v>814</v>
      </c>
      <c r="D378" t="s">
        <v>1864</v>
      </c>
    </row>
    <row r="379" spans="1:4" x14ac:dyDescent="0.3">
      <c r="A379">
        <v>800009951</v>
      </c>
      <c r="B379" t="s">
        <v>768</v>
      </c>
      <c r="C379" t="s">
        <v>815</v>
      </c>
      <c r="D379" t="s">
        <v>1944</v>
      </c>
    </row>
    <row r="380" spans="1:4" x14ac:dyDescent="0.3">
      <c r="A380">
        <v>800000507</v>
      </c>
      <c r="B380" t="s">
        <v>586</v>
      </c>
      <c r="C380" t="s">
        <v>816</v>
      </c>
      <c r="D380" t="s">
        <v>1867</v>
      </c>
    </row>
    <row r="381" spans="1:4" x14ac:dyDescent="0.3">
      <c r="A381">
        <v>800000054</v>
      </c>
      <c r="B381" t="s">
        <v>753</v>
      </c>
      <c r="C381" t="s">
        <v>817</v>
      </c>
      <c r="D381" t="s">
        <v>1941</v>
      </c>
    </row>
    <row r="382" spans="1:4" x14ac:dyDescent="0.3">
      <c r="A382">
        <v>800018138</v>
      </c>
      <c r="B382" t="s">
        <v>808</v>
      </c>
      <c r="C382" t="s">
        <v>800</v>
      </c>
      <c r="D382" t="s">
        <v>1960</v>
      </c>
    </row>
    <row r="383" spans="1:4" x14ac:dyDescent="0.3">
      <c r="A383">
        <v>800010209</v>
      </c>
      <c r="B383" t="s">
        <v>781</v>
      </c>
      <c r="C383" t="s">
        <v>648</v>
      </c>
      <c r="D383" t="s">
        <v>1946</v>
      </c>
    </row>
    <row r="384" spans="1:4" x14ac:dyDescent="0.3">
      <c r="A384">
        <v>800000054</v>
      </c>
      <c r="B384" t="s">
        <v>753</v>
      </c>
      <c r="C384" t="s">
        <v>683</v>
      </c>
      <c r="D384" t="s">
        <v>1941</v>
      </c>
    </row>
    <row r="385" spans="1:4" x14ac:dyDescent="0.3">
      <c r="A385">
        <v>800018138</v>
      </c>
      <c r="B385" t="s">
        <v>808</v>
      </c>
      <c r="C385" t="s">
        <v>585</v>
      </c>
      <c r="D385" t="s">
        <v>1960</v>
      </c>
    </row>
    <row r="386" spans="1:4" x14ac:dyDescent="0.3">
      <c r="A386">
        <v>800018138</v>
      </c>
      <c r="B386" t="s">
        <v>808</v>
      </c>
      <c r="C386" t="s">
        <v>780</v>
      </c>
      <c r="D386" t="s">
        <v>1960</v>
      </c>
    </row>
    <row r="387" spans="1:4" x14ac:dyDescent="0.3">
      <c r="A387">
        <v>800031773</v>
      </c>
      <c r="B387" t="s">
        <v>793</v>
      </c>
      <c r="C387" t="s">
        <v>798</v>
      </c>
      <c r="D387" t="s">
        <v>1951</v>
      </c>
    </row>
    <row r="388" spans="1:4" x14ac:dyDescent="0.3">
      <c r="A388">
        <v>800031773</v>
      </c>
      <c r="B388" t="s">
        <v>793</v>
      </c>
      <c r="C388" t="s">
        <v>787</v>
      </c>
      <c r="D388" t="s">
        <v>1951</v>
      </c>
    </row>
    <row r="389" spans="1:4" x14ac:dyDescent="0.3">
      <c r="A389">
        <v>800036878</v>
      </c>
      <c r="B389" t="s">
        <v>818</v>
      </c>
      <c r="C389" t="s">
        <v>757</v>
      </c>
      <c r="D389" t="s">
        <v>1963</v>
      </c>
    </row>
    <row r="390" spans="1:4" x14ac:dyDescent="0.3">
      <c r="A390">
        <v>800000054</v>
      </c>
      <c r="B390" t="s">
        <v>753</v>
      </c>
      <c r="C390" t="s">
        <v>819</v>
      </c>
      <c r="D390" t="s">
        <v>1941</v>
      </c>
    </row>
    <row r="391" spans="1:4" x14ac:dyDescent="0.3">
      <c r="A391">
        <v>800000054</v>
      </c>
      <c r="B391" t="s">
        <v>753</v>
      </c>
      <c r="C391" t="s">
        <v>820</v>
      </c>
      <c r="D391" t="s">
        <v>1941</v>
      </c>
    </row>
    <row r="392" spans="1:4" x14ac:dyDescent="0.3">
      <c r="A392">
        <v>800018138</v>
      </c>
      <c r="B392" t="s">
        <v>808</v>
      </c>
      <c r="C392" t="s">
        <v>757</v>
      </c>
      <c r="D392" t="s">
        <v>1960</v>
      </c>
    </row>
    <row r="393" spans="1:4" x14ac:dyDescent="0.3">
      <c r="A393">
        <v>800036878</v>
      </c>
      <c r="B393" t="s">
        <v>818</v>
      </c>
      <c r="C393" t="s">
        <v>821</v>
      </c>
      <c r="D393" t="s">
        <v>1963</v>
      </c>
    </row>
    <row r="394" spans="1:4" x14ac:dyDescent="0.3">
      <c r="A394">
        <v>800035069</v>
      </c>
      <c r="B394" t="s">
        <v>809</v>
      </c>
      <c r="C394" t="s">
        <v>683</v>
      </c>
      <c r="D394" t="s">
        <v>1961</v>
      </c>
    </row>
    <row r="395" spans="1:4" x14ac:dyDescent="0.3">
      <c r="A395">
        <v>800000054</v>
      </c>
      <c r="B395" t="s">
        <v>753</v>
      </c>
      <c r="C395" t="s">
        <v>822</v>
      </c>
      <c r="D395" t="s">
        <v>1941</v>
      </c>
    </row>
    <row r="396" spans="1:4" x14ac:dyDescent="0.3">
      <c r="A396">
        <v>800000054</v>
      </c>
      <c r="B396" t="s">
        <v>753</v>
      </c>
      <c r="C396" t="s">
        <v>823</v>
      </c>
      <c r="D396" t="s">
        <v>1941</v>
      </c>
    </row>
    <row r="397" spans="1:4" x14ac:dyDescent="0.3">
      <c r="A397">
        <v>800029275</v>
      </c>
      <c r="B397" t="s">
        <v>824</v>
      </c>
      <c r="C397" t="s">
        <v>689</v>
      </c>
      <c r="D397" t="s">
        <v>1869</v>
      </c>
    </row>
    <row r="398" spans="1:4" x14ac:dyDescent="0.3">
      <c r="A398">
        <v>800000377</v>
      </c>
      <c r="B398" t="s">
        <v>811</v>
      </c>
      <c r="C398" t="s">
        <v>820</v>
      </c>
      <c r="D398" t="s">
        <v>1962</v>
      </c>
    </row>
    <row r="399" spans="1:4" x14ac:dyDescent="0.3">
      <c r="A399">
        <v>800010806</v>
      </c>
      <c r="B399" t="s">
        <v>825</v>
      </c>
      <c r="C399" t="s">
        <v>815</v>
      </c>
      <c r="D399" t="s">
        <v>1964</v>
      </c>
    </row>
    <row r="400" spans="1:4" x14ac:dyDescent="0.3">
      <c r="A400">
        <v>800029275</v>
      </c>
      <c r="B400" t="s">
        <v>824</v>
      </c>
      <c r="C400" t="s">
        <v>826</v>
      </c>
      <c r="D400" t="s">
        <v>1869</v>
      </c>
    </row>
    <row r="401" spans="1:4" x14ac:dyDescent="0.3">
      <c r="A401">
        <v>800029275</v>
      </c>
      <c r="B401" t="s">
        <v>824</v>
      </c>
      <c r="C401" t="s">
        <v>644</v>
      </c>
      <c r="D401" t="s">
        <v>1869</v>
      </c>
    </row>
    <row r="402" spans="1:4" x14ac:dyDescent="0.3">
      <c r="A402">
        <v>800035185</v>
      </c>
      <c r="B402" t="s">
        <v>827</v>
      </c>
      <c r="C402" t="s">
        <v>828</v>
      </c>
      <c r="D402" t="s">
        <v>1965</v>
      </c>
    </row>
    <row r="403" spans="1:4" x14ac:dyDescent="0.3">
      <c r="A403">
        <v>800000054</v>
      </c>
      <c r="B403" t="s">
        <v>753</v>
      </c>
      <c r="C403" t="s">
        <v>829</v>
      </c>
      <c r="D403" t="s">
        <v>1941</v>
      </c>
    </row>
    <row r="404" spans="1:4" x14ac:dyDescent="0.3">
      <c r="A404">
        <v>800010628</v>
      </c>
      <c r="B404" t="s">
        <v>759</v>
      </c>
      <c r="C404" t="s">
        <v>780</v>
      </c>
      <c r="D404" t="s">
        <v>1943</v>
      </c>
    </row>
    <row r="405" spans="1:4" x14ac:dyDescent="0.3">
      <c r="A405">
        <v>800000377</v>
      </c>
      <c r="B405" t="s">
        <v>811</v>
      </c>
      <c r="C405" t="s">
        <v>780</v>
      </c>
      <c r="D405" t="s">
        <v>1962</v>
      </c>
    </row>
    <row r="406" spans="1:4" x14ac:dyDescent="0.3">
      <c r="A406">
        <v>800014228</v>
      </c>
      <c r="B406" t="s">
        <v>786</v>
      </c>
      <c r="C406" t="s">
        <v>644</v>
      </c>
      <c r="D406" t="s">
        <v>1948</v>
      </c>
    </row>
    <row r="407" spans="1:4" x14ac:dyDescent="0.3">
      <c r="A407">
        <v>800012835</v>
      </c>
      <c r="B407" t="s">
        <v>830</v>
      </c>
      <c r="C407" t="s">
        <v>819</v>
      </c>
      <c r="D407" t="s">
        <v>1959</v>
      </c>
    </row>
    <row r="408" spans="1:4" x14ac:dyDescent="0.3">
      <c r="A408">
        <v>800000054</v>
      </c>
      <c r="B408" t="s">
        <v>753</v>
      </c>
      <c r="C408" t="s">
        <v>831</v>
      </c>
      <c r="D408" t="s">
        <v>1941</v>
      </c>
    </row>
    <row r="409" spans="1:4" x14ac:dyDescent="0.3">
      <c r="A409">
        <v>800021819</v>
      </c>
      <c r="B409" t="s">
        <v>832</v>
      </c>
      <c r="C409" t="s">
        <v>826</v>
      </c>
      <c r="D409" t="s">
        <v>1966</v>
      </c>
    </row>
    <row r="410" spans="1:4" x14ac:dyDescent="0.3">
      <c r="A410">
        <v>800035185</v>
      </c>
      <c r="B410" t="s">
        <v>827</v>
      </c>
      <c r="C410" t="s">
        <v>833</v>
      </c>
      <c r="D410" t="s">
        <v>1965</v>
      </c>
    </row>
    <row r="411" spans="1:4" x14ac:dyDescent="0.3">
      <c r="A411">
        <v>800011740</v>
      </c>
      <c r="B411" t="s">
        <v>799</v>
      </c>
      <c r="C411" t="s">
        <v>834</v>
      </c>
      <c r="D411" t="s">
        <v>1954</v>
      </c>
    </row>
    <row r="412" spans="1:4" x14ac:dyDescent="0.3">
      <c r="A412">
        <v>800013553</v>
      </c>
      <c r="B412" t="s">
        <v>770</v>
      </c>
      <c r="C412" t="s">
        <v>762</v>
      </c>
      <c r="D412" t="s">
        <v>1945</v>
      </c>
    </row>
    <row r="413" spans="1:4" x14ac:dyDescent="0.3">
      <c r="A413">
        <v>800021819</v>
      </c>
      <c r="B413" t="s">
        <v>832</v>
      </c>
      <c r="C413" t="s">
        <v>766</v>
      </c>
      <c r="D413" t="s">
        <v>1966</v>
      </c>
    </row>
    <row r="414" spans="1:4" x14ac:dyDescent="0.3">
      <c r="A414">
        <v>800010946</v>
      </c>
      <c r="B414" t="s">
        <v>835</v>
      </c>
      <c r="C414" t="s">
        <v>738</v>
      </c>
      <c r="D414" t="s">
        <v>1918</v>
      </c>
    </row>
    <row r="415" spans="1:4" x14ac:dyDescent="0.3">
      <c r="A415">
        <v>800010806</v>
      </c>
      <c r="B415" t="s">
        <v>825</v>
      </c>
      <c r="C415" t="s">
        <v>829</v>
      </c>
      <c r="D415" t="s">
        <v>1964</v>
      </c>
    </row>
    <row r="416" spans="1:4" x14ac:dyDescent="0.3">
      <c r="A416">
        <v>800034946</v>
      </c>
      <c r="B416" t="s">
        <v>836</v>
      </c>
      <c r="C416" t="s">
        <v>794</v>
      </c>
      <c r="D416" t="s">
        <v>1967</v>
      </c>
    </row>
    <row r="417" spans="1:4" x14ac:dyDescent="0.3">
      <c r="A417">
        <v>800000054</v>
      </c>
      <c r="B417" t="s">
        <v>753</v>
      </c>
      <c r="C417" t="s">
        <v>837</v>
      </c>
      <c r="D417" t="s">
        <v>1941</v>
      </c>
    </row>
    <row r="418" spans="1:4" x14ac:dyDescent="0.3">
      <c r="A418">
        <v>800000054</v>
      </c>
      <c r="B418" t="s">
        <v>753</v>
      </c>
      <c r="C418" t="s">
        <v>789</v>
      </c>
      <c r="D418" t="s">
        <v>1941</v>
      </c>
    </row>
    <row r="419" spans="1:4" x14ac:dyDescent="0.3">
      <c r="A419">
        <v>800000054</v>
      </c>
      <c r="B419" t="s">
        <v>753</v>
      </c>
      <c r="C419" t="s">
        <v>710</v>
      </c>
      <c r="D419" t="s">
        <v>1941</v>
      </c>
    </row>
    <row r="420" spans="1:4" x14ac:dyDescent="0.3">
      <c r="A420">
        <v>800047163</v>
      </c>
      <c r="B420" t="s">
        <v>830</v>
      </c>
      <c r="C420" t="s">
        <v>819</v>
      </c>
      <c r="D420" t="s">
        <v>1959</v>
      </c>
    </row>
    <row r="421" spans="1:4" x14ac:dyDescent="0.3">
      <c r="A421">
        <v>800013553</v>
      </c>
      <c r="B421" t="s">
        <v>770</v>
      </c>
      <c r="C421" t="s">
        <v>838</v>
      </c>
      <c r="D421" t="s">
        <v>1945</v>
      </c>
    </row>
    <row r="422" spans="1:4" x14ac:dyDescent="0.3">
      <c r="A422">
        <v>800000054</v>
      </c>
      <c r="B422" t="s">
        <v>753</v>
      </c>
      <c r="C422" t="s">
        <v>839</v>
      </c>
      <c r="D422" t="s">
        <v>1941</v>
      </c>
    </row>
    <row r="423" spans="1:4" x14ac:dyDescent="0.3">
      <c r="A423">
        <v>800045123</v>
      </c>
      <c r="B423" t="s">
        <v>840</v>
      </c>
      <c r="C423" t="s">
        <v>817</v>
      </c>
      <c r="D423" t="s">
        <v>1968</v>
      </c>
    </row>
    <row r="424" spans="1:4" x14ac:dyDescent="0.3">
      <c r="A424">
        <v>800011276</v>
      </c>
      <c r="B424" t="s">
        <v>761</v>
      </c>
      <c r="C424" t="s">
        <v>841</v>
      </c>
      <c r="D424" t="s">
        <v>1918</v>
      </c>
    </row>
    <row r="425" spans="1:4" x14ac:dyDescent="0.3">
      <c r="A425">
        <v>800045146</v>
      </c>
      <c r="B425" t="s">
        <v>842</v>
      </c>
      <c r="C425" t="s">
        <v>833</v>
      </c>
      <c r="D425" t="s">
        <v>1965</v>
      </c>
    </row>
    <row r="426" spans="1:4" x14ac:dyDescent="0.3">
      <c r="A426">
        <v>800036878</v>
      </c>
      <c r="B426" t="s">
        <v>818</v>
      </c>
      <c r="C426" t="s">
        <v>645</v>
      </c>
      <c r="D426" t="s">
        <v>1963</v>
      </c>
    </row>
    <row r="427" spans="1:4" x14ac:dyDescent="0.3">
      <c r="A427">
        <v>800000054</v>
      </c>
      <c r="B427" t="s">
        <v>753</v>
      </c>
      <c r="C427" t="s">
        <v>843</v>
      </c>
      <c r="D427" t="s">
        <v>1941</v>
      </c>
    </row>
    <row r="428" spans="1:4" x14ac:dyDescent="0.3">
      <c r="A428">
        <v>800000054</v>
      </c>
      <c r="B428" t="s">
        <v>753</v>
      </c>
      <c r="C428" t="s">
        <v>844</v>
      </c>
      <c r="D428" t="s">
        <v>1941</v>
      </c>
    </row>
    <row r="429" spans="1:4" x14ac:dyDescent="0.3">
      <c r="A429">
        <v>800000054</v>
      </c>
      <c r="B429" t="s">
        <v>753</v>
      </c>
      <c r="C429" t="s">
        <v>845</v>
      </c>
      <c r="D429" t="s">
        <v>1941</v>
      </c>
    </row>
    <row r="430" spans="1:4" x14ac:dyDescent="0.3">
      <c r="A430">
        <v>800000054</v>
      </c>
      <c r="B430" t="s">
        <v>753</v>
      </c>
      <c r="C430" t="s">
        <v>615</v>
      </c>
      <c r="D430" t="s">
        <v>1941</v>
      </c>
    </row>
    <row r="431" spans="1:4" x14ac:dyDescent="0.3">
      <c r="A431">
        <v>800036878</v>
      </c>
      <c r="B431" t="s">
        <v>818</v>
      </c>
      <c r="C431" t="s">
        <v>800</v>
      </c>
      <c r="D431" t="s">
        <v>1963</v>
      </c>
    </row>
    <row r="432" spans="1:4" x14ac:dyDescent="0.3">
      <c r="A432">
        <v>800014228</v>
      </c>
      <c r="B432" t="s">
        <v>786</v>
      </c>
      <c r="C432" t="s">
        <v>846</v>
      </c>
      <c r="D432" t="s">
        <v>1948</v>
      </c>
    </row>
    <row r="433" spans="1:4" x14ac:dyDescent="0.3">
      <c r="A433">
        <v>800014228</v>
      </c>
      <c r="B433" t="s">
        <v>786</v>
      </c>
      <c r="C433" t="s">
        <v>798</v>
      </c>
      <c r="D433" t="s">
        <v>1948</v>
      </c>
    </row>
    <row r="434" spans="1:4" x14ac:dyDescent="0.3">
      <c r="A434">
        <v>800036878</v>
      </c>
      <c r="B434" t="s">
        <v>818</v>
      </c>
      <c r="C434" t="s">
        <v>847</v>
      </c>
      <c r="D434" t="s">
        <v>1963</v>
      </c>
    </row>
    <row r="435" spans="1:4" x14ac:dyDescent="0.3">
      <c r="A435">
        <v>800009951</v>
      </c>
      <c r="B435" t="s">
        <v>768</v>
      </c>
      <c r="C435" t="s">
        <v>570</v>
      </c>
      <c r="D435" t="s">
        <v>1944</v>
      </c>
    </row>
    <row r="436" spans="1:4" x14ac:dyDescent="0.3">
      <c r="A436">
        <v>800000054</v>
      </c>
      <c r="B436" t="s">
        <v>753</v>
      </c>
      <c r="C436" t="s">
        <v>567</v>
      </c>
      <c r="D436" t="s">
        <v>1941</v>
      </c>
    </row>
    <row r="437" spans="1:4" x14ac:dyDescent="0.3">
      <c r="A437">
        <v>800009951</v>
      </c>
      <c r="B437" t="s">
        <v>768</v>
      </c>
      <c r="C437" t="s">
        <v>567</v>
      </c>
      <c r="D437" t="s">
        <v>1944</v>
      </c>
    </row>
    <row r="438" spans="1:4" x14ac:dyDescent="0.3">
      <c r="A438">
        <v>800000054</v>
      </c>
      <c r="B438" t="s">
        <v>753</v>
      </c>
      <c r="C438" t="s">
        <v>703</v>
      </c>
      <c r="D438" t="s">
        <v>1941</v>
      </c>
    </row>
    <row r="439" spans="1:4" x14ac:dyDescent="0.3">
      <c r="A439">
        <v>800028300</v>
      </c>
      <c r="B439" t="s">
        <v>848</v>
      </c>
      <c r="C439" t="s">
        <v>738</v>
      </c>
      <c r="D439" t="s">
        <v>1969</v>
      </c>
    </row>
    <row r="440" spans="1:4" x14ac:dyDescent="0.3">
      <c r="A440">
        <v>800010104</v>
      </c>
      <c r="B440" t="s">
        <v>849</v>
      </c>
      <c r="C440" t="s">
        <v>567</v>
      </c>
      <c r="D440" t="s">
        <v>1970</v>
      </c>
    </row>
    <row r="441" spans="1:4" x14ac:dyDescent="0.3">
      <c r="A441">
        <v>800009951</v>
      </c>
      <c r="B441" t="s">
        <v>768</v>
      </c>
      <c r="C441" t="s">
        <v>589</v>
      </c>
      <c r="D441" t="s">
        <v>1944</v>
      </c>
    </row>
    <row r="442" spans="1:4" x14ac:dyDescent="0.3">
      <c r="A442">
        <v>800009951</v>
      </c>
      <c r="B442" t="s">
        <v>768</v>
      </c>
      <c r="C442" t="s">
        <v>585</v>
      </c>
      <c r="D442" t="s">
        <v>1944</v>
      </c>
    </row>
    <row r="443" spans="1:4" x14ac:dyDescent="0.3">
      <c r="A443">
        <v>800009994</v>
      </c>
      <c r="B443" t="s">
        <v>802</v>
      </c>
      <c r="C443" t="s">
        <v>567</v>
      </c>
      <c r="D443" t="s">
        <v>1956</v>
      </c>
    </row>
    <row r="444" spans="1:4" x14ac:dyDescent="0.3">
      <c r="A444">
        <v>800010337</v>
      </c>
      <c r="B444" t="s">
        <v>850</v>
      </c>
      <c r="C444" t="s">
        <v>567</v>
      </c>
      <c r="D444" t="s">
        <v>1971</v>
      </c>
    </row>
    <row r="445" spans="1:4" x14ac:dyDescent="0.3">
      <c r="A445">
        <v>800009951</v>
      </c>
      <c r="B445" t="s">
        <v>768</v>
      </c>
      <c r="C445" t="s">
        <v>601</v>
      </c>
      <c r="D445" t="s">
        <v>1944</v>
      </c>
    </row>
    <row r="446" spans="1:4" x14ac:dyDescent="0.3">
      <c r="A446">
        <v>800009951</v>
      </c>
      <c r="B446" t="s">
        <v>768</v>
      </c>
      <c r="C446" t="s">
        <v>844</v>
      </c>
      <c r="D446" t="s">
        <v>1944</v>
      </c>
    </row>
    <row r="447" spans="1:4" x14ac:dyDescent="0.3">
      <c r="A447">
        <v>800000054</v>
      </c>
      <c r="B447" t="s">
        <v>753</v>
      </c>
      <c r="C447" t="s">
        <v>851</v>
      </c>
      <c r="D447" t="s">
        <v>1941</v>
      </c>
    </row>
    <row r="448" spans="1:4" x14ac:dyDescent="0.3">
      <c r="A448">
        <v>800000054</v>
      </c>
      <c r="B448" t="s">
        <v>753</v>
      </c>
      <c r="C448" t="s">
        <v>719</v>
      </c>
      <c r="D448" t="s">
        <v>1941</v>
      </c>
    </row>
    <row r="449" spans="1:4" x14ac:dyDescent="0.3">
      <c r="A449">
        <v>800000054</v>
      </c>
      <c r="B449" t="s">
        <v>753</v>
      </c>
      <c r="C449" t="s">
        <v>852</v>
      </c>
      <c r="D449" t="s">
        <v>1941</v>
      </c>
    </row>
    <row r="450" spans="1:4" x14ac:dyDescent="0.3">
      <c r="A450">
        <v>800000054</v>
      </c>
      <c r="B450" t="s">
        <v>753</v>
      </c>
      <c r="C450" t="s">
        <v>602</v>
      </c>
      <c r="D450" t="s">
        <v>1941</v>
      </c>
    </row>
    <row r="451" spans="1:4" x14ac:dyDescent="0.3">
      <c r="A451">
        <v>800000054</v>
      </c>
      <c r="B451" t="s">
        <v>753</v>
      </c>
      <c r="C451" t="s">
        <v>853</v>
      </c>
      <c r="D451" t="s">
        <v>1941</v>
      </c>
    </row>
    <row r="452" spans="1:4" x14ac:dyDescent="0.3">
      <c r="A452">
        <v>800000054</v>
      </c>
      <c r="B452" t="s">
        <v>753</v>
      </c>
      <c r="C452" t="s">
        <v>660</v>
      </c>
      <c r="D452" t="s">
        <v>1941</v>
      </c>
    </row>
    <row r="453" spans="1:4" x14ac:dyDescent="0.3">
      <c r="A453">
        <v>800000054</v>
      </c>
      <c r="B453" t="s">
        <v>753</v>
      </c>
      <c r="C453" t="s">
        <v>854</v>
      </c>
      <c r="D453" t="s">
        <v>1941</v>
      </c>
    </row>
    <row r="454" spans="1:4" x14ac:dyDescent="0.3">
      <c r="A454">
        <v>800000054</v>
      </c>
      <c r="B454" t="s">
        <v>753</v>
      </c>
      <c r="C454" t="s">
        <v>855</v>
      </c>
      <c r="D454" t="s">
        <v>1941</v>
      </c>
    </row>
    <row r="455" spans="1:4" x14ac:dyDescent="0.3">
      <c r="A455">
        <v>800009951</v>
      </c>
      <c r="B455" t="s">
        <v>768</v>
      </c>
      <c r="C455" t="s">
        <v>656</v>
      </c>
      <c r="D455" t="s">
        <v>1944</v>
      </c>
    </row>
    <row r="456" spans="1:4" x14ac:dyDescent="0.3">
      <c r="A456">
        <v>800000054</v>
      </c>
      <c r="B456" t="s">
        <v>753</v>
      </c>
      <c r="C456" t="s">
        <v>565</v>
      </c>
      <c r="D456" t="s">
        <v>1941</v>
      </c>
    </row>
    <row r="457" spans="1:4" x14ac:dyDescent="0.3">
      <c r="A457">
        <v>800000054</v>
      </c>
      <c r="B457" t="s">
        <v>753</v>
      </c>
      <c r="C457" t="s">
        <v>648</v>
      </c>
      <c r="D457" t="s">
        <v>1941</v>
      </c>
    </row>
    <row r="458" spans="1:4" x14ac:dyDescent="0.3">
      <c r="A458">
        <v>800000054</v>
      </c>
      <c r="B458" t="s">
        <v>753</v>
      </c>
      <c r="C458" t="s">
        <v>856</v>
      </c>
      <c r="D458" t="s">
        <v>1941</v>
      </c>
    </row>
    <row r="459" spans="1:4" x14ac:dyDescent="0.3">
      <c r="A459">
        <v>800000054</v>
      </c>
      <c r="B459" t="s">
        <v>753</v>
      </c>
      <c r="C459" t="s">
        <v>667</v>
      </c>
      <c r="D459" t="s">
        <v>1941</v>
      </c>
    </row>
    <row r="460" spans="1:4" x14ac:dyDescent="0.3">
      <c r="A460">
        <v>800000054</v>
      </c>
      <c r="B460" t="s">
        <v>753</v>
      </c>
      <c r="C460" t="s">
        <v>622</v>
      </c>
      <c r="D460" t="s">
        <v>1941</v>
      </c>
    </row>
    <row r="461" spans="1:4" x14ac:dyDescent="0.3">
      <c r="A461">
        <v>800040552</v>
      </c>
      <c r="B461" t="s">
        <v>857</v>
      </c>
      <c r="C461" t="s">
        <v>671</v>
      </c>
      <c r="D461" t="s">
        <v>1972</v>
      </c>
    </row>
    <row r="462" spans="1:4" x14ac:dyDescent="0.3">
      <c r="A462">
        <v>800000054</v>
      </c>
      <c r="B462" t="s">
        <v>753</v>
      </c>
      <c r="C462" t="s">
        <v>632</v>
      </c>
      <c r="D462" t="s">
        <v>1941</v>
      </c>
    </row>
    <row r="463" spans="1:4" x14ac:dyDescent="0.3">
      <c r="A463">
        <v>800040448</v>
      </c>
      <c r="B463" t="s">
        <v>858</v>
      </c>
      <c r="C463" t="s">
        <v>851</v>
      </c>
      <c r="D463" t="s">
        <v>1973</v>
      </c>
    </row>
    <row r="464" spans="1:4" x14ac:dyDescent="0.3">
      <c r="A464">
        <v>800000054</v>
      </c>
      <c r="B464" t="s">
        <v>753</v>
      </c>
      <c r="C464" t="s">
        <v>684</v>
      </c>
      <c r="D464" t="s">
        <v>1941</v>
      </c>
    </row>
    <row r="465" spans="1:4" x14ac:dyDescent="0.3">
      <c r="A465">
        <v>800009951</v>
      </c>
      <c r="B465" t="s">
        <v>768</v>
      </c>
      <c r="C465" t="s">
        <v>648</v>
      </c>
      <c r="D465" t="s">
        <v>1944</v>
      </c>
    </row>
    <row r="466" spans="1:4" x14ac:dyDescent="0.3">
      <c r="A466">
        <v>800000054</v>
      </c>
      <c r="B466" t="s">
        <v>753</v>
      </c>
      <c r="C466" t="s">
        <v>628</v>
      </c>
      <c r="D466" t="s">
        <v>1941</v>
      </c>
    </row>
    <row r="467" spans="1:4" x14ac:dyDescent="0.3">
      <c r="A467">
        <v>800000054</v>
      </c>
      <c r="B467" t="s">
        <v>753</v>
      </c>
      <c r="C467" t="s">
        <v>677</v>
      </c>
      <c r="D467" t="s">
        <v>1941</v>
      </c>
    </row>
    <row r="468" spans="1:4" x14ac:dyDescent="0.3">
      <c r="A468">
        <v>800007101</v>
      </c>
      <c r="B468" t="s">
        <v>859</v>
      </c>
      <c r="C468" t="s">
        <v>648</v>
      </c>
      <c r="D468" t="s">
        <v>1974</v>
      </c>
    </row>
    <row r="469" spans="1:4" x14ac:dyDescent="0.3">
      <c r="A469">
        <v>800009951</v>
      </c>
      <c r="B469" t="s">
        <v>768</v>
      </c>
      <c r="C469" t="s">
        <v>860</v>
      </c>
      <c r="D469" t="s">
        <v>1944</v>
      </c>
    </row>
    <row r="470" spans="1:4" x14ac:dyDescent="0.3">
      <c r="A470">
        <v>800000054</v>
      </c>
      <c r="B470" t="s">
        <v>753</v>
      </c>
      <c r="C470" t="s">
        <v>671</v>
      </c>
      <c r="D470" t="s">
        <v>1941</v>
      </c>
    </row>
    <row r="471" spans="1:4" x14ac:dyDescent="0.3">
      <c r="A471">
        <v>800000054</v>
      </c>
      <c r="B471" t="s">
        <v>753</v>
      </c>
      <c r="C471" t="s">
        <v>631</v>
      </c>
      <c r="D471" t="s">
        <v>1941</v>
      </c>
    </row>
    <row r="472" spans="1:4" x14ac:dyDescent="0.3">
      <c r="A472">
        <v>800009951</v>
      </c>
      <c r="B472" t="s">
        <v>768</v>
      </c>
      <c r="C472" t="s">
        <v>861</v>
      </c>
      <c r="D472" t="s">
        <v>1944</v>
      </c>
    </row>
    <row r="473" spans="1:4" x14ac:dyDescent="0.3">
      <c r="A473">
        <v>800009951</v>
      </c>
      <c r="B473" t="s">
        <v>768</v>
      </c>
      <c r="C473" t="s">
        <v>700</v>
      </c>
      <c r="D473" t="s">
        <v>1944</v>
      </c>
    </row>
    <row r="474" spans="1:4" x14ac:dyDescent="0.3">
      <c r="A474">
        <v>800009951</v>
      </c>
      <c r="B474" t="s">
        <v>768</v>
      </c>
      <c r="C474" t="s">
        <v>862</v>
      </c>
      <c r="D474" t="s">
        <v>1944</v>
      </c>
    </row>
    <row r="475" spans="1:4" x14ac:dyDescent="0.3">
      <c r="A475">
        <v>800009951</v>
      </c>
      <c r="B475" t="s">
        <v>768</v>
      </c>
      <c r="C475" t="s">
        <v>863</v>
      </c>
      <c r="D475" t="s">
        <v>1944</v>
      </c>
    </row>
    <row r="476" spans="1:4" x14ac:dyDescent="0.3">
      <c r="A476">
        <v>800009951</v>
      </c>
      <c r="B476" t="s">
        <v>768</v>
      </c>
      <c r="C476" t="s">
        <v>864</v>
      </c>
      <c r="D476" t="s">
        <v>1944</v>
      </c>
    </row>
    <row r="477" spans="1:4" x14ac:dyDescent="0.3">
      <c r="A477">
        <v>800009951</v>
      </c>
      <c r="B477" t="s">
        <v>768</v>
      </c>
      <c r="C477" t="s">
        <v>865</v>
      </c>
      <c r="D477" t="s">
        <v>1944</v>
      </c>
    </row>
    <row r="478" spans="1:4" x14ac:dyDescent="0.3">
      <c r="A478">
        <v>800009951</v>
      </c>
      <c r="B478" t="s">
        <v>768</v>
      </c>
      <c r="C478" t="s">
        <v>866</v>
      </c>
      <c r="D478" t="s">
        <v>1944</v>
      </c>
    </row>
    <row r="479" spans="1:4" x14ac:dyDescent="0.3">
      <c r="A479">
        <v>800009951</v>
      </c>
      <c r="B479" t="s">
        <v>768</v>
      </c>
      <c r="C479" t="s">
        <v>677</v>
      </c>
      <c r="D479" t="s">
        <v>1944</v>
      </c>
    </row>
    <row r="480" spans="1:4" x14ac:dyDescent="0.3">
      <c r="A480">
        <v>800009951</v>
      </c>
      <c r="B480" t="s">
        <v>768</v>
      </c>
      <c r="C480" t="s">
        <v>867</v>
      </c>
      <c r="D480" t="s">
        <v>1944</v>
      </c>
    </row>
    <row r="481" spans="1:4" x14ac:dyDescent="0.3">
      <c r="A481">
        <v>800009951</v>
      </c>
      <c r="B481" t="s">
        <v>768</v>
      </c>
      <c r="C481" t="s">
        <v>660</v>
      </c>
      <c r="D481" t="s">
        <v>1944</v>
      </c>
    </row>
    <row r="482" spans="1:4" x14ac:dyDescent="0.3">
      <c r="A482">
        <v>800000054</v>
      </c>
      <c r="B482" t="s">
        <v>753</v>
      </c>
      <c r="C482" t="s">
        <v>868</v>
      </c>
      <c r="D482" t="s">
        <v>1941</v>
      </c>
    </row>
    <row r="483" spans="1:4" x14ac:dyDescent="0.3">
      <c r="A483">
        <v>800000054</v>
      </c>
      <c r="B483" t="s">
        <v>753</v>
      </c>
      <c r="C483" t="s">
        <v>869</v>
      </c>
      <c r="D483" t="s">
        <v>1941</v>
      </c>
    </row>
    <row r="484" spans="1:4" x14ac:dyDescent="0.3">
      <c r="A484">
        <v>800036407</v>
      </c>
      <c r="B484" t="s">
        <v>580</v>
      </c>
      <c r="C484" t="s">
        <v>719</v>
      </c>
      <c r="D484" t="s">
        <v>1864</v>
      </c>
    </row>
    <row r="485" spans="1:4" x14ac:dyDescent="0.3">
      <c r="A485">
        <v>800009951</v>
      </c>
      <c r="B485" t="s">
        <v>768</v>
      </c>
      <c r="C485" t="s">
        <v>851</v>
      </c>
      <c r="D485" t="s">
        <v>1944</v>
      </c>
    </row>
    <row r="486" spans="1:4" x14ac:dyDescent="0.3">
      <c r="A486">
        <v>800009951</v>
      </c>
      <c r="B486" t="s">
        <v>768</v>
      </c>
      <c r="C486" t="s">
        <v>870</v>
      </c>
      <c r="D486" t="s">
        <v>1944</v>
      </c>
    </row>
    <row r="487" spans="1:4" x14ac:dyDescent="0.3">
      <c r="A487">
        <v>800012907</v>
      </c>
      <c r="B487" t="s">
        <v>871</v>
      </c>
      <c r="C487" t="s">
        <v>872</v>
      </c>
      <c r="D487" t="s">
        <v>1941</v>
      </c>
    </row>
    <row r="488" spans="1:4" x14ac:dyDescent="0.3">
      <c r="A488">
        <v>800009951</v>
      </c>
      <c r="B488" t="s">
        <v>768</v>
      </c>
      <c r="C488" t="s">
        <v>608</v>
      </c>
      <c r="D488" t="s">
        <v>1944</v>
      </c>
    </row>
    <row r="489" spans="1:4" x14ac:dyDescent="0.3">
      <c r="A489">
        <v>800012907</v>
      </c>
      <c r="B489" t="s">
        <v>871</v>
      </c>
      <c r="C489" t="s">
        <v>873</v>
      </c>
      <c r="D489" t="s">
        <v>1941</v>
      </c>
    </row>
    <row r="490" spans="1:4" x14ac:dyDescent="0.3">
      <c r="A490">
        <v>800000054</v>
      </c>
      <c r="B490" t="s">
        <v>753</v>
      </c>
      <c r="C490" t="s">
        <v>874</v>
      </c>
      <c r="D490" t="s">
        <v>1941</v>
      </c>
    </row>
    <row r="491" spans="1:4" x14ac:dyDescent="0.3">
      <c r="A491">
        <v>800010707</v>
      </c>
      <c r="B491" t="s">
        <v>875</v>
      </c>
      <c r="C491" t="s">
        <v>114</v>
      </c>
      <c r="D491" t="s">
        <v>1975</v>
      </c>
    </row>
    <row r="492" spans="1:4" x14ac:dyDescent="0.3">
      <c r="A492">
        <v>800015487</v>
      </c>
      <c r="B492" t="s">
        <v>876</v>
      </c>
      <c r="C492" t="s">
        <v>645</v>
      </c>
      <c r="D492" t="s">
        <v>1976</v>
      </c>
    </row>
    <row r="493" spans="1:4" x14ac:dyDescent="0.3">
      <c r="A493">
        <v>800000054</v>
      </c>
      <c r="B493" t="s">
        <v>753</v>
      </c>
      <c r="C493" t="s">
        <v>578</v>
      </c>
      <c r="D493" t="s">
        <v>1941</v>
      </c>
    </row>
    <row r="494" spans="1:4" x14ac:dyDescent="0.3">
      <c r="A494">
        <v>800000054</v>
      </c>
      <c r="B494" t="s">
        <v>753</v>
      </c>
      <c r="C494" t="s">
        <v>877</v>
      </c>
      <c r="D494" t="s">
        <v>1941</v>
      </c>
    </row>
    <row r="495" spans="1:4" x14ac:dyDescent="0.3">
      <c r="A495">
        <v>800010585</v>
      </c>
      <c r="B495" t="s">
        <v>878</v>
      </c>
      <c r="C495" t="s">
        <v>578</v>
      </c>
      <c r="D495" t="s">
        <v>1977</v>
      </c>
    </row>
    <row r="496" spans="1:4" x14ac:dyDescent="0.3">
      <c r="A496">
        <v>800010795</v>
      </c>
      <c r="B496" t="s">
        <v>879</v>
      </c>
      <c r="C496" t="s">
        <v>645</v>
      </c>
      <c r="D496" t="s">
        <v>1978</v>
      </c>
    </row>
    <row r="497" spans="1:4" x14ac:dyDescent="0.3">
      <c r="A497">
        <v>800010571</v>
      </c>
      <c r="B497" t="s">
        <v>880</v>
      </c>
      <c r="C497" t="s">
        <v>645</v>
      </c>
      <c r="D497" t="s">
        <v>1979</v>
      </c>
    </row>
    <row r="498" spans="1:4" x14ac:dyDescent="0.3">
      <c r="A498">
        <v>800010884</v>
      </c>
      <c r="B498" t="s">
        <v>881</v>
      </c>
      <c r="C498" t="s">
        <v>704</v>
      </c>
      <c r="D498" t="s">
        <v>1980</v>
      </c>
    </row>
    <row r="499" spans="1:4" x14ac:dyDescent="0.3">
      <c r="A499">
        <v>800000054</v>
      </c>
      <c r="B499" t="s">
        <v>753</v>
      </c>
      <c r="C499" t="s">
        <v>599</v>
      </c>
      <c r="D499" t="s">
        <v>1941</v>
      </c>
    </row>
    <row r="500" spans="1:4" x14ac:dyDescent="0.3">
      <c r="A500">
        <v>800000054</v>
      </c>
      <c r="B500" t="s">
        <v>753</v>
      </c>
      <c r="C500" t="s">
        <v>873</v>
      </c>
      <c r="D500" t="s">
        <v>1941</v>
      </c>
    </row>
    <row r="501" spans="1:4" x14ac:dyDescent="0.3">
      <c r="A501">
        <v>800014870</v>
      </c>
      <c r="B501" t="s">
        <v>882</v>
      </c>
      <c r="C501" t="s">
        <v>599</v>
      </c>
      <c r="D501" t="s">
        <v>1970</v>
      </c>
    </row>
    <row r="502" spans="1:4" x14ac:dyDescent="0.3">
      <c r="A502">
        <v>800018138</v>
      </c>
      <c r="B502" t="s">
        <v>808</v>
      </c>
      <c r="C502" t="s">
        <v>601</v>
      </c>
      <c r="D502" t="s">
        <v>1960</v>
      </c>
    </row>
    <row r="503" spans="1:4" x14ac:dyDescent="0.3">
      <c r="A503">
        <v>800000054</v>
      </c>
      <c r="B503" t="s">
        <v>753</v>
      </c>
      <c r="C503" t="s">
        <v>883</v>
      </c>
      <c r="D503" t="s">
        <v>1941</v>
      </c>
    </row>
    <row r="504" spans="1:4" x14ac:dyDescent="0.3">
      <c r="A504">
        <v>800010628</v>
      </c>
      <c r="B504" t="s">
        <v>759</v>
      </c>
      <c r="C504" t="s">
        <v>807</v>
      </c>
      <c r="D504" t="s">
        <v>1943</v>
      </c>
    </row>
    <row r="505" spans="1:4" x14ac:dyDescent="0.3">
      <c r="A505">
        <v>800022169</v>
      </c>
      <c r="B505" t="s">
        <v>884</v>
      </c>
      <c r="C505" t="s">
        <v>631</v>
      </c>
      <c r="D505" t="s">
        <v>1946</v>
      </c>
    </row>
    <row r="506" spans="1:4" x14ac:dyDescent="0.3">
      <c r="A506">
        <v>800016956</v>
      </c>
      <c r="B506" t="s">
        <v>885</v>
      </c>
      <c r="C506" t="s">
        <v>578</v>
      </c>
      <c r="D506" t="s">
        <v>1981</v>
      </c>
    </row>
    <row r="507" spans="1:4" x14ac:dyDescent="0.3">
      <c r="A507">
        <v>800005740</v>
      </c>
      <c r="B507" t="s">
        <v>586</v>
      </c>
      <c r="C507" t="s">
        <v>601</v>
      </c>
      <c r="D507" t="s">
        <v>1867</v>
      </c>
    </row>
    <row r="508" spans="1:4" x14ac:dyDescent="0.3">
      <c r="A508">
        <v>800010756</v>
      </c>
      <c r="B508" t="s">
        <v>886</v>
      </c>
      <c r="C508" t="s">
        <v>589</v>
      </c>
      <c r="D508" t="s">
        <v>1982</v>
      </c>
    </row>
    <row r="509" spans="1:4" x14ac:dyDescent="0.3">
      <c r="A509">
        <v>800010165</v>
      </c>
      <c r="B509" t="s">
        <v>795</v>
      </c>
      <c r="C509" t="s">
        <v>635</v>
      </c>
      <c r="D509" t="s">
        <v>1952</v>
      </c>
    </row>
    <row r="510" spans="1:4" x14ac:dyDescent="0.3">
      <c r="A510">
        <v>800009951</v>
      </c>
      <c r="B510" t="s">
        <v>768</v>
      </c>
      <c r="C510" t="s">
        <v>779</v>
      </c>
      <c r="D510" t="s">
        <v>1944</v>
      </c>
    </row>
    <row r="511" spans="1:4" x14ac:dyDescent="0.3">
      <c r="A511">
        <v>800000054</v>
      </c>
      <c r="B511" t="s">
        <v>753</v>
      </c>
      <c r="C511" t="s">
        <v>887</v>
      </c>
      <c r="D511" t="s">
        <v>1941</v>
      </c>
    </row>
    <row r="512" spans="1:4" x14ac:dyDescent="0.3">
      <c r="A512">
        <v>800009951</v>
      </c>
      <c r="B512" t="s">
        <v>768</v>
      </c>
      <c r="C512" t="s">
        <v>704</v>
      </c>
      <c r="D512" t="s">
        <v>1944</v>
      </c>
    </row>
    <row r="513" spans="1:4" x14ac:dyDescent="0.3">
      <c r="A513">
        <v>800010628</v>
      </c>
      <c r="B513" t="s">
        <v>759</v>
      </c>
      <c r="C513" t="s">
        <v>773</v>
      </c>
      <c r="D513" t="s">
        <v>1943</v>
      </c>
    </row>
    <row r="514" spans="1:4" x14ac:dyDescent="0.3">
      <c r="A514">
        <v>800010585</v>
      </c>
      <c r="B514" t="s">
        <v>878</v>
      </c>
      <c r="C514" t="s">
        <v>645</v>
      </c>
      <c r="D514" t="s">
        <v>1977</v>
      </c>
    </row>
    <row r="515" spans="1:4" x14ac:dyDescent="0.3">
      <c r="A515">
        <v>800015836</v>
      </c>
      <c r="B515" t="s">
        <v>888</v>
      </c>
      <c r="C515" t="s">
        <v>645</v>
      </c>
      <c r="D515" t="s">
        <v>1981</v>
      </c>
    </row>
    <row r="516" spans="1:4" x14ac:dyDescent="0.3">
      <c r="A516">
        <v>800015836</v>
      </c>
      <c r="B516" t="s">
        <v>888</v>
      </c>
      <c r="C516" t="s">
        <v>578</v>
      </c>
      <c r="D516" t="s">
        <v>1981</v>
      </c>
    </row>
    <row r="517" spans="1:4" x14ac:dyDescent="0.3">
      <c r="A517">
        <v>800015836</v>
      </c>
      <c r="B517" t="s">
        <v>888</v>
      </c>
      <c r="C517" t="s">
        <v>599</v>
      </c>
      <c r="D517" t="s">
        <v>1981</v>
      </c>
    </row>
    <row r="518" spans="1:4" x14ac:dyDescent="0.3">
      <c r="A518">
        <v>800019715</v>
      </c>
      <c r="B518" t="s">
        <v>889</v>
      </c>
      <c r="C518" t="s">
        <v>645</v>
      </c>
      <c r="D518" t="s">
        <v>1983</v>
      </c>
    </row>
    <row r="519" spans="1:4" x14ac:dyDescent="0.3">
      <c r="A519">
        <v>800015487</v>
      </c>
      <c r="B519" t="s">
        <v>876</v>
      </c>
      <c r="C519" t="s">
        <v>890</v>
      </c>
      <c r="D519" t="s">
        <v>1976</v>
      </c>
    </row>
    <row r="520" spans="1:4" x14ac:dyDescent="0.3">
      <c r="A520">
        <v>800009951</v>
      </c>
      <c r="B520" t="s">
        <v>768</v>
      </c>
      <c r="C520" t="s">
        <v>629</v>
      </c>
      <c r="D520" t="s">
        <v>1944</v>
      </c>
    </row>
    <row r="521" spans="1:4" x14ac:dyDescent="0.3">
      <c r="A521">
        <v>800000054</v>
      </c>
      <c r="B521" t="s">
        <v>753</v>
      </c>
      <c r="C521" t="s">
        <v>891</v>
      </c>
      <c r="D521" t="s">
        <v>1941</v>
      </c>
    </row>
    <row r="522" spans="1:4" x14ac:dyDescent="0.3">
      <c r="A522">
        <v>800010760</v>
      </c>
      <c r="B522" t="s">
        <v>892</v>
      </c>
      <c r="C522" t="s">
        <v>893</v>
      </c>
      <c r="D522" t="s">
        <v>1860</v>
      </c>
    </row>
    <row r="523" spans="1:4" x14ac:dyDescent="0.3">
      <c r="A523">
        <v>800009951</v>
      </c>
      <c r="B523" t="s">
        <v>768</v>
      </c>
      <c r="C523" t="s">
        <v>894</v>
      </c>
      <c r="D523" t="s">
        <v>1944</v>
      </c>
    </row>
    <row r="524" spans="1:4" x14ac:dyDescent="0.3">
      <c r="A524">
        <v>800016956</v>
      </c>
      <c r="B524" t="s">
        <v>885</v>
      </c>
      <c r="C524" t="s">
        <v>599</v>
      </c>
      <c r="D524" t="s">
        <v>1981</v>
      </c>
    </row>
    <row r="525" spans="1:4" x14ac:dyDescent="0.3">
      <c r="A525">
        <v>800010782</v>
      </c>
      <c r="B525" t="s">
        <v>895</v>
      </c>
      <c r="C525" t="s">
        <v>738</v>
      </c>
      <c r="D525" t="s">
        <v>1913</v>
      </c>
    </row>
    <row r="526" spans="1:4" x14ac:dyDescent="0.3">
      <c r="A526">
        <v>800010708</v>
      </c>
      <c r="B526" t="s">
        <v>896</v>
      </c>
      <c r="C526" t="s">
        <v>114</v>
      </c>
      <c r="D526" t="s">
        <v>1880</v>
      </c>
    </row>
    <row r="527" spans="1:4" x14ac:dyDescent="0.3">
      <c r="A527">
        <v>800010795</v>
      </c>
      <c r="B527" t="s">
        <v>879</v>
      </c>
      <c r="C527" t="s">
        <v>616</v>
      </c>
      <c r="D527" t="s">
        <v>1978</v>
      </c>
    </row>
    <row r="528" spans="1:4" x14ac:dyDescent="0.3">
      <c r="A528">
        <v>800015487</v>
      </c>
      <c r="B528" t="s">
        <v>876</v>
      </c>
      <c r="C528" t="s">
        <v>599</v>
      </c>
      <c r="D528" t="s">
        <v>1976</v>
      </c>
    </row>
    <row r="529" spans="1:4" x14ac:dyDescent="0.3">
      <c r="A529">
        <v>800010795</v>
      </c>
      <c r="B529" t="s">
        <v>879</v>
      </c>
      <c r="C529" t="s">
        <v>897</v>
      </c>
      <c r="D529" t="s">
        <v>1978</v>
      </c>
    </row>
    <row r="530" spans="1:4" x14ac:dyDescent="0.3">
      <c r="A530">
        <v>800010628</v>
      </c>
      <c r="B530" t="s">
        <v>759</v>
      </c>
      <c r="C530" t="s">
        <v>800</v>
      </c>
      <c r="D530" t="s">
        <v>1943</v>
      </c>
    </row>
    <row r="531" spans="1:4" x14ac:dyDescent="0.3">
      <c r="A531">
        <v>800009951</v>
      </c>
      <c r="B531" t="s">
        <v>768</v>
      </c>
      <c r="C531" t="s">
        <v>645</v>
      </c>
      <c r="D531" t="s">
        <v>1944</v>
      </c>
    </row>
    <row r="532" spans="1:4" x14ac:dyDescent="0.3">
      <c r="A532">
        <v>800031773</v>
      </c>
      <c r="B532" t="s">
        <v>793</v>
      </c>
      <c r="C532" t="s">
        <v>887</v>
      </c>
      <c r="D532" t="s">
        <v>1951</v>
      </c>
    </row>
    <row r="533" spans="1:4" x14ac:dyDescent="0.3">
      <c r="A533">
        <v>800000054</v>
      </c>
      <c r="B533" t="s">
        <v>753</v>
      </c>
      <c r="C533" t="s">
        <v>720</v>
      </c>
      <c r="D533" t="s">
        <v>1941</v>
      </c>
    </row>
    <row r="534" spans="1:4" x14ac:dyDescent="0.3">
      <c r="A534">
        <v>800010628</v>
      </c>
      <c r="B534" t="s">
        <v>759</v>
      </c>
      <c r="C534" t="s">
        <v>815</v>
      </c>
      <c r="D534" t="s">
        <v>1943</v>
      </c>
    </row>
    <row r="535" spans="1:4" x14ac:dyDescent="0.3">
      <c r="A535">
        <v>800010571</v>
      </c>
      <c r="B535" t="s">
        <v>880</v>
      </c>
      <c r="C535" t="s">
        <v>757</v>
      </c>
      <c r="D535" t="s">
        <v>1979</v>
      </c>
    </row>
    <row r="536" spans="1:4" x14ac:dyDescent="0.3">
      <c r="A536">
        <v>800000054</v>
      </c>
      <c r="B536" t="s">
        <v>753</v>
      </c>
      <c r="C536" t="s">
        <v>898</v>
      </c>
      <c r="D536" t="s">
        <v>1941</v>
      </c>
    </row>
    <row r="537" spans="1:4" x14ac:dyDescent="0.3">
      <c r="A537">
        <v>800000054</v>
      </c>
      <c r="B537" t="s">
        <v>753</v>
      </c>
      <c r="C537" t="s">
        <v>723</v>
      </c>
      <c r="D537" t="s">
        <v>1941</v>
      </c>
    </row>
    <row r="538" spans="1:4" x14ac:dyDescent="0.3">
      <c r="A538">
        <v>800010795</v>
      </c>
      <c r="B538" t="s">
        <v>879</v>
      </c>
      <c r="C538" t="s">
        <v>899</v>
      </c>
      <c r="D538" t="s">
        <v>1978</v>
      </c>
    </row>
    <row r="539" spans="1:4" x14ac:dyDescent="0.3">
      <c r="A539">
        <v>800000054</v>
      </c>
      <c r="B539" t="s">
        <v>753</v>
      </c>
      <c r="C539" t="s">
        <v>900</v>
      </c>
      <c r="D539" t="s">
        <v>1941</v>
      </c>
    </row>
    <row r="540" spans="1:4" x14ac:dyDescent="0.3">
      <c r="A540">
        <v>800010628</v>
      </c>
      <c r="B540" t="s">
        <v>759</v>
      </c>
      <c r="C540" t="s">
        <v>585</v>
      </c>
      <c r="D540" t="s">
        <v>1943</v>
      </c>
    </row>
    <row r="541" spans="1:4" x14ac:dyDescent="0.3">
      <c r="A541">
        <v>800010795</v>
      </c>
      <c r="B541" t="s">
        <v>879</v>
      </c>
      <c r="C541" t="s">
        <v>720</v>
      </c>
      <c r="D541" t="s">
        <v>1978</v>
      </c>
    </row>
    <row r="542" spans="1:4" x14ac:dyDescent="0.3">
      <c r="A542">
        <v>800010707</v>
      </c>
      <c r="B542" t="s">
        <v>875</v>
      </c>
      <c r="C542" t="s">
        <v>645</v>
      </c>
      <c r="D542" t="s">
        <v>1975</v>
      </c>
    </row>
    <row r="543" spans="1:4" x14ac:dyDescent="0.3">
      <c r="A543">
        <v>800010628</v>
      </c>
      <c r="B543" t="s">
        <v>759</v>
      </c>
      <c r="C543" t="s">
        <v>821</v>
      </c>
      <c r="D543" t="s">
        <v>1943</v>
      </c>
    </row>
    <row r="544" spans="1:4" x14ac:dyDescent="0.3">
      <c r="A544">
        <v>800000054</v>
      </c>
      <c r="B544" t="s">
        <v>753</v>
      </c>
      <c r="C544" t="s">
        <v>901</v>
      </c>
      <c r="D544" t="s">
        <v>1941</v>
      </c>
    </row>
    <row r="545" spans="1:4" x14ac:dyDescent="0.3">
      <c r="A545">
        <v>800000054</v>
      </c>
      <c r="B545" t="s">
        <v>753</v>
      </c>
      <c r="C545" t="s">
        <v>597</v>
      </c>
      <c r="D545" t="s">
        <v>1941</v>
      </c>
    </row>
    <row r="546" spans="1:4" x14ac:dyDescent="0.3">
      <c r="A546">
        <v>800010681</v>
      </c>
      <c r="B546" t="s">
        <v>902</v>
      </c>
      <c r="C546" t="s">
        <v>674</v>
      </c>
      <c r="D546" t="s">
        <v>1984</v>
      </c>
    </row>
    <row r="547" spans="1:4" x14ac:dyDescent="0.3">
      <c r="A547">
        <v>800010832</v>
      </c>
      <c r="B547" t="s">
        <v>903</v>
      </c>
      <c r="C547" t="s">
        <v>645</v>
      </c>
      <c r="D547" t="s">
        <v>1985</v>
      </c>
    </row>
    <row r="548" spans="1:4" x14ac:dyDescent="0.3">
      <c r="A548">
        <v>800028298</v>
      </c>
      <c r="B548" t="s">
        <v>904</v>
      </c>
      <c r="C548" t="s">
        <v>645</v>
      </c>
      <c r="D548" t="s">
        <v>1897</v>
      </c>
    </row>
    <row r="549" spans="1:4" x14ac:dyDescent="0.3">
      <c r="A549">
        <v>800021464</v>
      </c>
      <c r="B549" t="s">
        <v>905</v>
      </c>
      <c r="C549" t="s">
        <v>567</v>
      </c>
      <c r="D549" t="s">
        <v>1986</v>
      </c>
    </row>
    <row r="550" spans="1:4" x14ac:dyDescent="0.3">
      <c r="A550">
        <v>800000054</v>
      </c>
      <c r="B550" t="s">
        <v>753</v>
      </c>
      <c r="C550" t="s">
        <v>906</v>
      </c>
      <c r="D550" t="s">
        <v>1941</v>
      </c>
    </row>
    <row r="551" spans="1:4" x14ac:dyDescent="0.3">
      <c r="A551">
        <v>800009951</v>
      </c>
      <c r="B551" t="s">
        <v>768</v>
      </c>
      <c r="C551" t="s">
        <v>644</v>
      </c>
      <c r="D551" t="s">
        <v>1944</v>
      </c>
    </row>
    <row r="552" spans="1:4" x14ac:dyDescent="0.3">
      <c r="A552">
        <v>800009951</v>
      </c>
      <c r="B552" t="s">
        <v>768</v>
      </c>
      <c r="C552" t="s">
        <v>907</v>
      </c>
      <c r="D552" t="s">
        <v>1944</v>
      </c>
    </row>
    <row r="553" spans="1:4" x14ac:dyDescent="0.3">
      <c r="A553">
        <v>800009951</v>
      </c>
      <c r="B553" t="s">
        <v>768</v>
      </c>
      <c r="C553" t="s">
        <v>798</v>
      </c>
      <c r="D553" t="s">
        <v>1944</v>
      </c>
    </row>
    <row r="554" spans="1:4" x14ac:dyDescent="0.3">
      <c r="A554">
        <v>800009951</v>
      </c>
      <c r="B554" t="s">
        <v>768</v>
      </c>
      <c r="C554" t="s">
        <v>689</v>
      </c>
      <c r="D554" t="s">
        <v>1944</v>
      </c>
    </row>
    <row r="555" spans="1:4" x14ac:dyDescent="0.3">
      <c r="A555">
        <v>800009951</v>
      </c>
      <c r="B555" t="s">
        <v>768</v>
      </c>
      <c r="C555" t="s">
        <v>654</v>
      </c>
      <c r="D555" t="s">
        <v>1944</v>
      </c>
    </row>
    <row r="556" spans="1:4" x14ac:dyDescent="0.3">
      <c r="A556">
        <v>800000054</v>
      </c>
      <c r="B556" t="s">
        <v>753</v>
      </c>
      <c r="C556" t="s">
        <v>815</v>
      </c>
      <c r="D556" t="s">
        <v>1941</v>
      </c>
    </row>
    <row r="557" spans="1:4" x14ac:dyDescent="0.3">
      <c r="A557">
        <v>800000054</v>
      </c>
      <c r="B557" t="s">
        <v>753</v>
      </c>
      <c r="C557" t="s">
        <v>659</v>
      </c>
      <c r="D557" t="s">
        <v>1941</v>
      </c>
    </row>
    <row r="558" spans="1:4" x14ac:dyDescent="0.3">
      <c r="A558">
        <v>800000054</v>
      </c>
      <c r="B558" t="s">
        <v>753</v>
      </c>
      <c r="C558" t="s">
        <v>908</v>
      </c>
      <c r="D558" t="s">
        <v>1941</v>
      </c>
    </row>
    <row r="559" spans="1:4" x14ac:dyDescent="0.3">
      <c r="A559">
        <v>800000054</v>
      </c>
      <c r="B559" t="s">
        <v>753</v>
      </c>
      <c r="C559" t="s">
        <v>704</v>
      </c>
      <c r="D559" t="s">
        <v>1941</v>
      </c>
    </row>
    <row r="560" spans="1:4" x14ac:dyDescent="0.3">
      <c r="A560">
        <v>800009951</v>
      </c>
      <c r="B560" t="s">
        <v>768</v>
      </c>
      <c r="C560" t="s">
        <v>909</v>
      </c>
      <c r="D560" t="s">
        <v>1944</v>
      </c>
    </row>
    <row r="561" spans="1:4" x14ac:dyDescent="0.3">
      <c r="A561">
        <v>800009994</v>
      </c>
      <c r="B561" t="s">
        <v>802</v>
      </c>
      <c r="C561" t="s">
        <v>645</v>
      </c>
      <c r="D561" t="s">
        <v>1956</v>
      </c>
    </row>
    <row r="562" spans="1:4" x14ac:dyDescent="0.3">
      <c r="A562">
        <v>800000054</v>
      </c>
      <c r="B562" t="s">
        <v>753</v>
      </c>
      <c r="C562" t="s">
        <v>910</v>
      </c>
      <c r="D562" t="s">
        <v>1941</v>
      </c>
    </row>
    <row r="563" spans="1:4" x14ac:dyDescent="0.3">
      <c r="A563">
        <v>800010585</v>
      </c>
      <c r="B563" t="s">
        <v>878</v>
      </c>
      <c r="C563" t="s">
        <v>599</v>
      </c>
      <c r="D563" t="s">
        <v>1977</v>
      </c>
    </row>
    <row r="564" spans="1:4" x14ac:dyDescent="0.3">
      <c r="A564">
        <v>800000054</v>
      </c>
      <c r="B564" t="s">
        <v>753</v>
      </c>
      <c r="C564" t="s">
        <v>616</v>
      </c>
      <c r="D564" t="s">
        <v>1941</v>
      </c>
    </row>
    <row r="565" spans="1:4" x14ac:dyDescent="0.3">
      <c r="A565">
        <v>800014870</v>
      </c>
      <c r="B565" t="s">
        <v>882</v>
      </c>
      <c r="C565" t="s">
        <v>578</v>
      </c>
      <c r="D565" t="s">
        <v>1970</v>
      </c>
    </row>
    <row r="566" spans="1:4" x14ac:dyDescent="0.3">
      <c r="A566">
        <v>800000054</v>
      </c>
      <c r="B566" t="s">
        <v>753</v>
      </c>
      <c r="C566" t="s">
        <v>629</v>
      </c>
      <c r="D566" t="s">
        <v>1941</v>
      </c>
    </row>
    <row r="567" spans="1:4" x14ac:dyDescent="0.3">
      <c r="A567">
        <v>800010628</v>
      </c>
      <c r="B567" t="s">
        <v>759</v>
      </c>
      <c r="C567" t="s">
        <v>589</v>
      </c>
      <c r="D567" t="s">
        <v>1943</v>
      </c>
    </row>
    <row r="568" spans="1:4" x14ac:dyDescent="0.3">
      <c r="A568">
        <v>800010795</v>
      </c>
      <c r="B568" t="s">
        <v>879</v>
      </c>
      <c r="C568" t="s">
        <v>578</v>
      </c>
      <c r="D568" t="s">
        <v>1978</v>
      </c>
    </row>
    <row r="569" spans="1:4" x14ac:dyDescent="0.3">
      <c r="A569">
        <v>800014228</v>
      </c>
      <c r="B569" t="s">
        <v>786</v>
      </c>
      <c r="C569" t="s">
        <v>800</v>
      </c>
      <c r="D569" t="s">
        <v>1948</v>
      </c>
    </row>
    <row r="570" spans="1:4" x14ac:dyDescent="0.3">
      <c r="A570">
        <v>800022169</v>
      </c>
      <c r="B570" t="s">
        <v>884</v>
      </c>
      <c r="C570" t="s">
        <v>911</v>
      </c>
      <c r="D570" t="s">
        <v>1946</v>
      </c>
    </row>
    <row r="571" spans="1:4" x14ac:dyDescent="0.3">
      <c r="A571">
        <v>800022169</v>
      </c>
      <c r="B571" t="s">
        <v>884</v>
      </c>
      <c r="C571" t="s">
        <v>898</v>
      </c>
      <c r="D571" t="s">
        <v>1946</v>
      </c>
    </row>
    <row r="572" spans="1:4" x14ac:dyDescent="0.3">
      <c r="A572">
        <v>800022169</v>
      </c>
      <c r="B572" t="s">
        <v>884</v>
      </c>
      <c r="C572" t="s">
        <v>912</v>
      </c>
      <c r="D572" t="s">
        <v>1946</v>
      </c>
    </row>
    <row r="573" spans="1:4" x14ac:dyDescent="0.3">
      <c r="A573">
        <v>800000054</v>
      </c>
      <c r="B573" t="s">
        <v>753</v>
      </c>
      <c r="C573" t="s">
        <v>913</v>
      </c>
      <c r="D573" t="s">
        <v>1941</v>
      </c>
    </row>
    <row r="574" spans="1:4" x14ac:dyDescent="0.3">
      <c r="A574">
        <v>800010100</v>
      </c>
      <c r="B574" t="s">
        <v>914</v>
      </c>
      <c r="C574" t="s">
        <v>645</v>
      </c>
      <c r="D574" t="s">
        <v>1987</v>
      </c>
    </row>
    <row r="575" spans="1:4" x14ac:dyDescent="0.3">
      <c r="A575">
        <v>800015487</v>
      </c>
      <c r="B575" t="s">
        <v>876</v>
      </c>
      <c r="C575" t="s">
        <v>578</v>
      </c>
      <c r="D575" t="s">
        <v>1976</v>
      </c>
    </row>
    <row r="576" spans="1:4" x14ac:dyDescent="0.3">
      <c r="A576">
        <v>800010795</v>
      </c>
      <c r="B576" t="s">
        <v>879</v>
      </c>
      <c r="C576" t="s">
        <v>599</v>
      </c>
      <c r="D576" t="s">
        <v>1978</v>
      </c>
    </row>
    <row r="577" spans="1:4" x14ac:dyDescent="0.3">
      <c r="A577">
        <v>800010946</v>
      </c>
      <c r="B577" t="s">
        <v>835</v>
      </c>
      <c r="C577" t="s">
        <v>891</v>
      </c>
      <c r="D577" t="s">
        <v>1918</v>
      </c>
    </row>
    <row r="578" spans="1:4" x14ac:dyDescent="0.3">
      <c r="A578">
        <v>800000054</v>
      </c>
      <c r="B578" t="s">
        <v>753</v>
      </c>
      <c r="C578" t="s">
        <v>838</v>
      </c>
      <c r="D578" t="s">
        <v>1941</v>
      </c>
    </row>
    <row r="579" spans="1:4" x14ac:dyDescent="0.3">
      <c r="A579">
        <v>800000054</v>
      </c>
      <c r="B579" t="s">
        <v>753</v>
      </c>
      <c r="C579" t="s">
        <v>841</v>
      </c>
      <c r="D579" t="s">
        <v>1941</v>
      </c>
    </row>
    <row r="580" spans="1:4" x14ac:dyDescent="0.3">
      <c r="A580">
        <v>800015293</v>
      </c>
      <c r="B580" t="s">
        <v>915</v>
      </c>
      <c r="C580" t="s">
        <v>891</v>
      </c>
      <c r="D580" t="s">
        <v>1988</v>
      </c>
    </row>
    <row r="581" spans="1:4" x14ac:dyDescent="0.3">
      <c r="A581">
        <v>800000054</v>
      </c>
      <c r="B581" t="s">
        <v>753</v>
      </c>
      <c r="C581" t="s">
        <v>689</v>
      </c>
      <c r="D581" t="s">
        <v>1941</v>
      </c>
    </row>
    <row r="582" spans="1:4" x14ac:dyDescent="0.3">
      <c r="A582">
        <v>800002818</v>
      </c>
      <c r="B582" t="s">
        <v>916</v>
      </c>
      <c r="C582" t="s">
        <v>710</v>
      </c>
      <c r="D582" t="s">
        <v>1897</v>
      </c>
    </row>
    <row r="583" spans="1:4" x14ac:dyDescent="0.3">
      <c r="A583">
        <v>800002818</v>
      </c>
      <c r="B583" t="s">
        <v>916</v>
      </c>
      <c r="C583" t="s">
        <v>909</v>
      </c>
      <c r="D583" t="s">
        <v>1897</v>
      </c>
    </row>
    <row r="584" spans="1:4" x14ac:dyDescent="0.3">
      <c r="A584">
        <v>800018092</v>
      </c>
      <c r="B584" t="s">
        <v>917</v>
      </c>
      <c r="C584" t="s">
        <v>645</v>
      </c>
      <c r="D584" t="s">
        <v>1989</v>
      </c>
    </row>
    <row r="585" spans="1:4" x14ac:dyDescent="0.3">
      <c r="A585">
        <v>800009951</v>
      </c>
      <c r="B585" t="s">
        <v>768</v>
      </c>
      <c r="C585" t="s">
        <v>918</v>
      </c>
      <c r="D585" t="s">
        <v>1944</v>
      </c>
    </row>
    <row r="586" spans="1:4" x14ac:dyDescent="0.3">
      <c r="A586">
        <v>800010619</v>
      </c>
      <c r="B586" t="s">
        <v>919</v>
      </c>
      <c r="C586" t="s">
        <v>920</v>
      </c>
      <c r="D586" t="s">
        <v>1990</v>
      </c>
    </row>
    <row r="587" spans="1:4" x14ac:dyDescent="0.3">
      <c r="A587">
        <v>800010201</v>
      </c>
      <c r="B587" t="s">
        <v>921</v>
      </c>
      <c r="C587" t="s">
        <v>841</v>
      </c>
      <c r="D587" t="s">
        <v>1991</v>
      </c>
    </row>
    <row r="588" spans="1:4" x14ac:dyDescent="0.3">
      <c r="A588">
        <v>800010201</v>
      </c>
      <c r="B588" t="s">
        <v>921</v>
      </c>
      <c r="C588" t="s">
        <v>922</v>
      </c>
      <c r="D588" t="s">
        <v>1991</v>
      </c>
    </row>
    <row r="589" spans="1:4" x14ac:dyDescent="0.3">
      <c r="A589">
        <v>800010698</v>
      </c>
      <c r="B589" t="s">
        <v>923</v>
      </c>
      <c r="C589" t="s">
        <v>659</v>
      </c>
      <c r="D589" t="s">
        <v>1992</v>
      </c>
    </row>
    <row r="590" spans="1:4" x14ac:dyDescent="0.3">
      <c r="A590">
        <v>800000054</v>
      </c>
      <c r="B590" t="s">
        <v>753</v>
      </c>
      <c r="C590" t="s">
        <v>924</v>
      </c>
      <c r="D590" t="s">
        <v>1941</v>
      </c>
    </row>
    <row r="591" spans="1:4" x14ac:dyDescent="0.3">
      <c r="A591">
        <v>800000054</v>
      </c>
      <c r="B591" t="s">
        <v>753</v>
      </c>
      <c r="C591" t="s">
        <v>713</v>
      </c>
      <c r="D591" t="s">
        <v>1941</v>
      </c>
    </row>
    <row r="592" spans="1:4" x14ac:dyDescent="0.3">
      <c r="A592">
        <v>800000054</v>
      </c>
      <c r="B592" t="s">
        <v>753</v>
      </c>
      <c r="C592" t="s">
        <v>925</v>
      </c>
      <c r="D592" t="s">
        <v>1941</v>
      </c>
    </row>
    <row r="593" spans="1:4" x14ac:dyDescent="0.3">
      <c r="A593">
        <v>800000054</v>
      </c>
      <c r="B593" t="s">
        <v>753</v>
      </c>
      <c r="C593" t="s">
        <v>926</v>
      </c>
      <c r="D593" t="s">
        <v>1941</v>
      </c>
    </row>
    <row r="594" spans="1:4" x14ac:dyDescent="0.3">
      <c r="A594">
        <v>800000054</v>
      </c>
      <c r="B594" t="s">
        <v>753</v>
      </c>
      <c r="C594" t="s">
        <v>927</v>
      </c>
      <c r="D594" t="s">
        <v>1941</v>
      </c>
    </row>
    <row r="595" spans="1:4" x14ac:dyDescent="0.3">
      <c r="A595">
        <v>800000054</v>
      </c>
      <c r="B595" t="s">
        <v>753</v>
      </c>
      <c r="C595" t="s">
        <v>702</v>
      </c>
      <c r="D595" t="s">
        <v>1941</v>
      </c>
    </row>
    <row r="596" spans="1:4" x14ac:dyDescent="0.3">
      <c r="A596">
        <v>800000054</v>
      </c>
      <c r="B596" t="s">
        <v>753</v>
      </c>
      <c r="C596" t="s">
        <v>897</v>
      </c>
      <c r="D596" t="s">
        <v>1941</v>
      </c>
    </row>
    <row r="597" spans="1:4" x14ac:dyDescent="0.3">
      <c r="A597">
        <v>800000054</v>
      </c>
      <c r="B597" t="s">
        <v>753</v>
      </c>
      <c r="C597" t="s">
        <v>657</v>
      </c>
      <c r="D597" t="s">
        <v>1941</v>
      </c>
    </row>
    <row r="598" spans="1:4" x14ac:dyDescent="0.3">
      <c r="A598">
        <v>800007744</v>
      </c>
      <c r="B598" t="s">
        <v>696</v>
      </c>
      <c r="C598" t="s">
        <v>837</v>
      </c>
      <c r="D598" t="s">
        <v>1912</v>
      </c>
    </row>
    <row r="599" spans="1:4" x14ac:dyDescent="0.3">
      <c r="A599">
        <v>800000054</v>
      </c>
      <c r="B599" t="s">
        <v>753</v>
      </c>
      <c r="C599" t="s">
        <v>928</v>
      </c>
      <c r="D599" t="s">
        <v>1941</v>
      </c>
    </row>
    <row r="600" spans="1:4" x14ac:dyDescent="0.3">
      <c r="A600">
        <v>800000054</v>
      </c>
      <c r="B600" t="s">
        <v>753</v>
      </c>
      <c r="C600" t="s">
        <v>929</v>
      </c>
      <c r="D600" t="s">
        <v>1941</v>
      </c>
    </row>
    <row r="601" spans="1:4" x14ac:dyDescent="0.3">
      <c r="A601">
        <v>800000054</v>
      </c>
      <c r="B601" t="s">
        <v>753</v>
      </c>
      <c r="C601" t="s">
        <v>930</v>
      </c>
      <c r="D601" t="s">
        <v>1941</v>
      </c>
    </row>
    <row r="602" spans="1:4" x14ac:dyDescent="0.3">
      <c r="A602">
        <v>800000054</v>
      </c>
      <c r="B602" t="s">
        <v>753</v>
      </c>
      <c r="C602" t="s">
        <v>607</v>
      </c>
      <c r="D602" t="s">
        <v>1941</v>
      </c>
    </row>
    <row r="603" spans="1:4" x14ac:dyDescent="0.3">
      <c r="A603">
        <v>800010795</v>
      </c>
      <c r="B603" t="s">
        <v>879</v>
      </c>
      <c r="C603" t="s">
        <v>775</v>
      </c>
      <c r="D603" t="s">
        <v>1978</v>
      </c>
    </row>
    <row r="604" spans="1:4" x14ac:dyDescent="0.3">
      <c r="A604">
        <v>800000054</v>
      </c>
      <c r="B604" t="s">
        <v>753</v>
      </c>
      <c r="C604" t="s">
        <v>715</v>
      </c>
      <c r="D604" t="s">
        <v>1941</v>
      </c>
    </row>
    <row r="605" spans="1:4" x14ac:dyDescent="0.3">
      <c r="A605">
        <v>800000054</v>
      </c>
      <c r="B605" t="s">
        <v>753</v>
      </c>
      <c r="C605" t="s">
        <v>931</v>
      </c>
      <c r="D605" t="s">
        <v>1941</v>
      </c>
    </row>
    <row r="606" spans="1:4" x14ac:dyDescent="0.3">
      <c r="A606">
        <v>800000054</v>
      </c>
      <c r="B606" t="s">
        <v>753</v>
      </c>
      <c r="C606" t="s">
        <v>932</v>
      </c>
      <c r="D606" t="s">
        <v>1941</v>
      </c>
    </row>
    <row r="607" spans="1:4" x14ac:dyDescent="0.3">
      <c r="A607">
        <v>800000054</v>
      </c>
      <c r="B607" t="s">
        <v>753</v>
      </c>
      <c r="C607" t="s">
        <v>933</v>
      </c>
      <c r="D607" t="s">
        <v>1941</v>
      </c>
    </row>
    <row r="608" spans="1:4" x14ac:dyDescent="0.3">
      <c r="A608">
        <v>800000054</v>
      </c>
      <c r="B608" t="s">
        <v>753</v>
      </c>
      <c r="C608" t="s">
        <v>816</v>
      </c>
      <c r="D608" t="s">
        <v>1941</v>
      </c>
    </row>
    <row r="609" spans="1:4" x14ac:dyDescent="0.3">
      <c r="A609">
        <v>800013817</v>
      </c>
      <c r="B609" t="s">
        <v>934</v>
      </c>
      <c r="C609" t="s">
        <v>585</v>
      </c>
      <c r="D609" t="s">
        <v>1993</v>
      </c>
    </row>
    <row r="610" spans="1:4" x14ac:dyDescent="0.3">
      <c r="A610">
        <v>800000054</v>
      </c>
      <c r="B610" t="s">
        <v>753</v>
      </c>
      <c r="C610" t="s">
        <v>935</v>
      </c>
      <c r="D610" t="s">
        <v>1941</v>
      </c>
    </row>
    <row r="611" spans="1:4" x14ac:dyDescent="0.3">
      <c r="A611">
        <v>800000054</v>
      </c>
      <c r="B611" t="s">
        <v>753</v>
      </c>
      <c r="C611" t="s">
        <v>936</v>
      </c>
      <c r="D611" t="s">
        <v>1941</v>
      </c>
    </row>
    <row r="612" spans="1:4" x14ac:dyDescent="0.3">
      <c r="A612">
        <v>800010681</v>
      </c>
      <c r="B612" t="s">
        <v>902</v>
      </c>
      <c r="C612" t="s">
        <v>572</v>
      </c>
      <c r="D612" t="s">
        <v>1984</v>
      </c>
    </row>
    <row r="613" spans="1:4" x14ac:dyDescent="0.3">
      <c r="A613">
        <v>800010795</v>
      </c>
      <c r="B613" t="s">
        <v>879</v>
      </c>
      <c r="C613" t="s">
        <v>890</v>
      </c>
      <c r="D613" t="s">
        <v>1978</v>
      </c>
    </row>
    <row r="614" spans="1:4" x14ac:dyDescent="0.3">
      <c r="A614">
        <v>800000054</v>
      </c>
      <c r="B614" t="s">
        <v>753</v>
      </c>
      <c r="C614" t="s">
        <v>890</v>
      </c>
      <c r="D614" t="s">
        <v>1941</v>
      </c>
    </row>
    <row r="615" spans="1:4" x14ac:dyDescent="0.3">
      <c r="A615">
        <v>800000054</v>
      </c>
      <c r="B615" t="s">
        <v>753</v>
      </c>
      <c r="C615" t="s">
        <v>739</v>
      </c>
      <c r="D615" t="s">
        <v>1941</v>
      </c>
    </row>
    <row r="616" spans="1:4" x14ac:dyDescent="0.3">
      <c r="A616">
        <v>800000054</v>
      </c>
      <c r="B616" t="s">
        <v>753</v>
      </c>
      <c r="C616" t="s">
        <v>937</v>
      </c>
      <c r="D616" t="s">
        <v>1941</v>
      </c>
    </row>
    <row r="617" spans="1:4" x14ac:dyDescent="0.3">
      <c r="A617">
        <v>800010770</v>
      </c>
      <c r="B617" t="s">
        <v>813</v>
      </c>
      <c r="C617" t="s">
        <v>938</v>
      </c>
      <c r="D617" t="s">
        <v>1864</v>
      </c>
    </row>
    <row r="618" spans="1:4" x14ac:dyDescent="0.3">
      <c r="A618">
        <v>800000054</v>
      </c>
      <c r="B618" t="s">
        <v>753</v>
      </c>
      <c r="C618" t="s">
        <v>939</v>
      </c>
      <c r="D618" t="s">
        <v>1941</v>
      </c>
    </row>
    <row r="619" spans="1:4" x14ac:dyDescent="0.3">
      <c r="A619">
        <v>800015487</v>
      </c>
      <c r="B619" t="s">
        <v>876</v>
      </c>
      <c r="C619" t="s">
        <v>908</v>
      </c>
      <c r="D619" t="s">
        <v>1976</v>
      </c>
    </row>
    <row r="620" spans="1:4" x14ac:dyDescent="0.3">
      <c r="A620">
        <v>800010078</v>
      </c>
      <c r="B620" t="s">
        <v>940</v>
      </c>
      <c r="C620" t="s">
        <v>715</v>
      </c>
      <c r="D620" t="s">
        <v>1919</v>
      </c>
    </row>
    <row r="621" spans="1:4" x14ac:dyDescent="0.3">
      <c r="A621">
        <v>800000054</v>
      </c>
      <c r="B621" t="s">
        <v>753</v>
      </c>
      <c r="C621" t="s">
        <v>941</v>
      </c>
      <c r="D621" t="s">
        <v>1941</v>
      </c>
    </row>
    <row r="622" spans="1:4" x14ac:dyDescent="0.3">
      <c r="A622">
        <v>800014870</v>
      </c>
      <c r="B622" t="s">
        <v>882</v>
      </c>
      <c r="C622" t="s">
        <v>899</v>
      </c>
      <c r="D622" t="s">
        <v>1970</v>
      </c>
    </row>
    <row r="623" spans="1:4" x14ac:dyDescent="0.3">
      <c r="A623">
        <v>800000054</v>
      </c>
      <c r="B623" t="s">
        <v>753</v>
      </c>
      <c r="C623" t="s">
        <v>762</v>
      </c>
      <c r="D623" t="s">
        <v>1941</v>
      </c>
    </row>
    <row r="624" spans="1:4" x14ac:dyDescent="0.3">
      <c r="A624">
        <v>800011404</v>
      </c>
      <c r="B624" t="s">
        <v>942</v>
      </c>
      <c r="C624" t="s">
        <v>941</v>
      </c>
      <c r="D624" t="s">
        <v>1994</v>
      </c>
    </row>
    <row r="625" spans="1:4" x14ac:dyDescent="0.3">
      <c r="A625">
        <v>800035917</v>
      </c>
      <c r="B625" t="s">
        <v>943</v>
      </c>
      <c r="C625" t="s">
        <v>944</v>
      </c>
      <c r="D625" t="s">
        <v>1995</v>
      </c>
    </row>
    <row r="626" spans="1:4" x14ac:dyDescent="0.3">
      <c r="A626">
        <v>800006250</v>
      </c>
      <c r="B626" t="s">
        <v>945</v>
      </c>
      <c r="C626" t="s">
        <v>920</v>
      </c>
      <c r="D626" t="s">
        <v>1996</v>
      </c>
    </row>
    <row r="627" spans="1:4" x14ac:dyDescent="0.3">
      <c r="A627">
        <v>800000054</v>
      </c>
      <c r="B627" t="s">
        <v>753</v>
      </c>
      <c r="C627" t="s">
        <v>909</v>
      </c>
      <c r="D627" t="s">
        <v>1941</v>
      </c>
    </row>
    <row r="628" spans="1:4" x14ac:dyDescent="0.3">
      <c r="A628">
        <v>800000054</v>
      </c>
      <c r="B628" t="s">
        <v>753</v>
      </c>
      <c r="C628" t="s">
        <v>938</v>
      </c>
      <c r="D628" t="s">
        <v>1941</v>
      </c>
    </row>
    <row r="629" spans="1:4" x14ac:dyDescent="0.3">
      <c r="A629">
        <v>800000054</v>
      </c>
      <c r="B629" t="s">
        <v>753</v>
      </c>
      <c r="C629" t="s">
        <v>907</v>
      </c>
      <c r="D629" t="s">
        <v>1941</v>
      </c>
    </row>
    <row r="630" spans="1:4" x14ac:dyDescent="0.3">
      <c r="A630">
        <v>800024117</v>
      </c>
      <c r="B630" t="s">
        <v>946</v>
      </c>
      <c r="C630" t="s">
        <v>927</v>
      </c>
      <c r="D630" t="s">
        <v>1997</v>
      </c>
    </row>
    <row r="631" spans="1:4" x14ac:dyDescent="0.3">
      <c r="A631">
        <v>800000054</v>
      </c>
      <c r="B631" t="s">
        <v>753</v>
      </c>
      <c r="C631" t="s">
        <v>635</v>
      </c>
      <c r="D631" t="s">
        <v>1941</v>
      </c>
    </row>
    <row r="632" spans="1:4" x14ac:dyDescent="0.3">
      <c r="A632">
        <v>800000054</v>
      </c>
      <c r="B632" t="s">
        <v>753</v>
      </c>
      <c r="C632" t="s">
        <v>912</v>
      </c>
      <c r="D632" t="s">
        <v>1941</v>
      </c>
    </row>
    <row r="633" spans="1:4" x14ac:dyDescent="0.3">
      <c r="A633">
        <v>800010681</v>
      </c>
      <c r="B633" t="s">
        <v>902</v>
      </c>
      <c r="C633" t="s">
        <v>607</v>
      </c>
      <c r="D633" t="s">
        <v>1984</v>
      </c>
    </row>
    <row r="634" spans="1:4" x14ac:dyDescent="0.3">
      <c r="A634">
        <v>800007744</v>
      </c>
      <c r="B634" t="s">
        <v>696</v>
      </c>
      <c r="C634" t="s">
        <v>629</v>
      </c>
      <c r="D634" t="s">
        <v>1912</v>
      </c>
    </row>
    <row r="635" spans="1:4" x14ac:dyDescent="0.3">
      <c r="A635">
        <v>800010795</v>
      </c>
      <c r="B635" t="s">
        <v>879</v>
      </c>
      <c r="C635" t="s">
        <v>792</v>
      </c>
      <c r="D635" t="s">
        <v>1978</v>
      </c>
    </row>
    <row r="636" spans="1:4" x14ac:dyDescent="0.3">
      <c r="A636">
        <v>800019715</v>
      </c>
      <c r="B636" t="s">
        <v>889</v>
      </c>
      <c r="C636" t="s">
        <v>599</v>
      </c>
      <c r="D636" t="s">
        <v>1983</v>
      </c>
    </row>
    <row r="637" spans="1:4" x14ac:dyDescent="0.3">
      <c r="A637">
        <v>800024117</v>
      </c>
      <c r="B637" t="s">
        <v>946</v>
      </c>
      <c r="C637" t="s">
        <v>931</v>
      </c>
      <c r="D637" t="s">
        <v>1997</v>
      </c>
    </row>
    <row r="638" spans="1:4" x14ac:dyDescent="0.3">
      <c r="A638">
        <v>800000054</v>
      </c>
      <c r="B638" t="s">
        <v>753</v>
      </c>
      <c r="C638" t="s">
        <v>944</v>
      </c>
      <c r="D638" t="s">
        <v>1941</v>
      </c>
    </row>
    <row r="639" spans="1:4" x14ac:dyDescent="0.3">
      <c r="A639">
        <v>800000054</v>
      </c>
      <c r="B639" t="s">
        <v>753</v>
      </c>
      <c r="C639" t="s">
        <v>947</v>
      </c>
      <c r="D639" t="s">
        <v>1941</v>
      </c>
    </row>
    <row r="640" spans="1:4" x14ac:dyDescent="0.3">
      <c r="A640">
        <v>800005740</v>
      </c>
      <c r="B640" t="s">
        <v>586</v>
      </c>
      <c r="C640" t="s">
        <v>701</v>
      </c>
      <c r="D640" t="s">
        <v>1867</v>
      </c>
    </row>
    <row r="641" spans="1:4" x14ac:dyDescent="0.3">
      <c r="A641">
        <v>800013817</v>
      </c>
      <c r="B641" t="s">
        <v>934</v>
      </c>
      <c r="C641" t="s">
        <v>891</v>
      </c>
      <c r="D641" t="s">
        <v>1993</v>
      </c>
    </row>
    <row r="642" spans="1:4" x14ac:dyDescent="0.3">
      <c r="A642">
        <v>800000054</v>
      </c>
      <c r="B642" t="s">
        <v>753</v>
      </c>
      <c r="C642" t="s">
        <v>948</v>
      </c>
      <c r="D642" t="s">
        <v>1941</v>
      </c>
    </row>
    <row r="643" spans="1:4" x14ac:dyDescent="0.3">
      <c r="A643">
        <v>800010198</v>
      </c>
      <c r="B643" t="s">
        <v>949</v>
      </c>
      <c r="C643" t="s">
        <v>928</v>
      </c>
      <c r="D643" t="s">
        <v>1998</v>
      </c>
    </row>
    <row r="644" spans="1:4" x14ac:dyDescent="0.3">
      <c r="A644">
        <v>800010198</v>
      </c>
      <c r="B644" t="s">
        <v>949</v>
      </c>
      <c r="C644" t="s">
        <v>929</v>
      </c>
      <c r="D644" t="s">
        <v>1998</v>
      </c>
    </row>
    <row r="645" spans="1:4" x14ac:dyDescent="0.3">
      <c r="A645">
        <v>800010698</v>
      </c>
      <c r="B645" t="s">
        <v>923</v>
      </c>
      <c r="C645" t="s">
        <v>926</v>
      </c>
      <c r="D645" t="s">
        <v>1992</v>
      </c>
    </row>
    <row r="646" spans="1:4" x14ac:dyDescent="0.3">
      <c r="A646">
        <v>800010681</v>
      </c>
      <c r="B646" t="s">
        <v>902</v>
      </c>
      <c r="C646" t="s">
        <v>816</v>
      </c>
      <c r="D646" t="s">
        <v>1984</v>
      </c>
    </row>
    <row r="647" spans="1:4" x14ac:dyDescent="0.3">
      <c r="A647">
        <v>800017005</v>
      </c>
      <c r="B647" t="s">
        <v>950</v>
      </c>
      <c r="C647" t="s">
        <v>841</v>
      </c>
      <c r="D647" t="s">
        <v>1999</v>
      </c>
    </row>
    <row r="648" spans="1:4" x14ac:dyDescent="0.3">
      <c r="A648">
        <v>800013817</v>
      </c>
      <c r="B648" t="s">
        <v>934</v>
      </c>
      <c r="C648" t="s">
        <v>847</v>
      </c>
      <c r="D648" t="s">
        <v>1993</v>
      </c>
    </row>
    <row r="649" spans="1:4" x14ac:dyDescent="0.3">
      <c r="A649">
        <v>800000054</v>
      </c>
      <c r="B649" t="s">
        <v>753</v>
      </c>
      <c r="C649" t="s">
        <v>951</v>
      </c>
      <c r="D649" t="s">
        <v>1941</v>
      </c>
    </row>
    <row r="650" spans="1:4" x14ac:dyDescent="0.3">
      <c r="A650">
        <v>800000054</v>
      </c>
      <c r="B650" t="s">
        <v>753</v>
      </c>
      <c r="C650" t="s">
        <v>952</v>
      </c>
      <c r="D650" t="s">
        <v>1941</v>
      </c>
    </row>
    <row r="651" spans="1:4" x14ac:dyDescent="0.3">
      <c r="A651">
        <v>800029275</v>
      </c>
      <c r="B651" t="s">
        <v>824</v>
      </c>
      <c r="C651" t="s">
        <v>953</v>
      </c>
      <c r="D651" t="s">
        <v>1869</v>
      </c>
    </row>
    <row r="652" spans="1:4" x14ac:dyDescent="0.3">
      <c r="A652">
        <v>800000054</v>
      </c>
      <c r="B652" t="s">
        <v>753</v>
      </c>
      <c r="C652" t="s">
        <v>653</v>
      </c>
      <c r="D652" t="s">
        <v>1941</v>
      </c>
    </row>
    <row r="653" spans="1:4" x14ac:dyDescent="0.3">
      <c r="A653">
        <v>800010165</v>
      </c>
      <c r="B653" t="s">
        <v>795</v>
      </c>
      <c r="C653" t="s">
        <v>954</v>
      </c>
      <c r="D653" t="s">
        <v>1952</v>
      </c>
    </row>
    <row r="654" spans="1:4" x14ac:dyDescent="0.3">
      <c r="A654">
        <v>800010165</v>
      </c>
      <c r="B654" t="s">
        <v>795</v>
      </c>
      <c r="C654" t="s">
        <v>891</v>
      </c>
      <c r="D654" t="s">
        <v>1952</v>
      </c>
    </row>
    <row r="655" spans="1:4" x14ac:dyDescent="0.3">
      <c r="A655">
        <v>800005740</v>
      </c>
      <c r="B655" t="s">
        <v>586</v>
      </c>
      <c r="C655" t="s">
        <v>589</v>
      </c>
      <c r="D655" t="s">
        <v>1867</v>
      </c>
    </row>
    <row r="656" spans="1:4" x14ac:dyDescent="0.3">
      <c r="A656">
        <v>800009951</v>
      </c>
      <c r="B656" t="s">
        <v>768</v>
      </c>
      <c r="C656" t="s">
        <v>738</v>
      </c>
      <c r="D656" t="s">
        <v>1944</v>
      </c>
    </row>
    <row r="657" spans="1:4" x14ac:dyDescent="0.3">
      <c r="A657">
        <v>800009951</v>
      </c>
      <c r="B657" t="s">
        <v>768</v>
      </c>
      <c r="C657" t="s">
        <v>826</v>
      </c>
      <c r="D657" t="s">
        <v>1944</v>
      </c>
    </row>
    <row r="658" spans="1:4" x14ac:dyDescent="0.3">
      <c r="A658">
        <v>800000054</v>
      </c>
      <c r="B658" t="s">
        <v>753</v>
      </c>
      <c r="C658" t="s">
        <v>955</v>
      </c>
      <c r="D658" t="s">
        <v>1941</v>
      </c>
    </row>
    <row r="659" spans="1:4" x14ac:dyDescent="0.3">
      <c r="A659">
        <v>800023265</v>
      </c>
      <c r="B659" t="s">
        <v>956</v>
      </c>
      <c r="C659" t="s">
        <v>932</v>
      </c>
      <c r="D659" t="s">
        <v>2000</v>
      </c>
    </row>
    <row r="660" spans="1:4" x14ac:dyDescent="0.3">
      <c r="A660">
        <v>800009951</v>
      </c>
      <c r="B660" t="s">
        <v>768</v>
      </c>
      <c r="C660" t="s">
        <v>944</v>
      </c>
      <c r="D660" t="s">
        <v>1944</v>
      </c>
    </row>
    <row r="661" spans="1:4" x14ac:dyDescent="0.3">
      <c r="A661">
        <v>800010782</v>
      </c>
      <c r="B661" t="s">
        <v>895</v>
      </c>
      <c r="C661" t="s">
        <v>817</v>
      </c>
      <c r="D661" t="s">
        <v>1913</v>
      </c>
    </row>
    <row r="662" spans="1:4" x14ac:dyDescent="0.3">
      <c r="A662">
        <v>800009951</v>
      </c>
      <c r="B662" t="s">
        <v>768</v>
      </c>
      <c r="C662" t="s">
        <v>572</v>
      </c>
      <c r="D662" t="s">
        <v>1944</v>
      </c>
    </row>
    <row r="663" spans="1:4" x14ac:dyDescent="0.3">
      <c r="A663">
        <v>800024117</v>
      </c>
      <c r="B663" t="s">
        <v>946</v>
      </c>
      <c r="C663" t="s">
        <v>957</v>
      </c>
      <c r="D663" t="s">
        <v>1997</v>
      </c>
    </row>
    <row r="664" spans="1:4" x14ac:dyDescent="0.3">
      <c r="A664">
        <v>800011404</v>
      </c>
      <c r="B664" t="s">
        <v>942</v>
      </c>
      <c r="C664" t="s">
        <v>715</v>
      </c>
      <c r="D664" t="s">
        <v>1994</v>
      </c>
    </row>
    <row r="665" spans="1:4" x14ac:dyDescent="0.3">
      <c r="A665">
        <v>800017690</v>
      </c>
      <c r="B665" t="s">
        <v>958</v>
      </c>
      <c r="C665" t="s">
        <v>935</v>
      </c>
      <c r="D665" t="s">
        <v>2001</v>
      </c>
    </row>
    <row r="666" spans="1:4" x14ac:dyDescent="0.3">
      <c r="A666">
        <v>800012583</v>
      </c>
      <c r="B666" t="s">
        <v>959</v>
      </c>
      <c r="C666" t="s">
        <v>798</v>
      </c>
      <c r="D666" t="s">
        <v>1911</v>
      </c>
    </row>
    <row r="667" spans="1:4" x14ac:dyDescent="0.3">
      <c r="A667">
        <v>800000054</v>
      </c>
      <c r="B667" t="s">
        <v>753</v>
      </c>
      <c r="C667" t="s">
        <v>920</v>
      </c>
      <c r="D667" t="s">
        <v>1941</v>
      </c>
    </row>
    <row r="668" spans="1:4" x14ac:dyDescent="0.3">
      <c r="A668">
        <v>800009951</v>
      </c>
      <c r="B668" t="s">
        <v>768</v>
      </c>
      <c r="C668" t="s">
        <v>839</v>
      </c>
      <c r="D668" t="s">
        <v>1944</v>
      </c>
    </row>
    <row r="669" spans="1:4" x14ac:dyDescent="0.3">
      <c r="A669">
        <v>800010782</v>
      </c>
      <c r="B669" t="s">
        <v>895</v>
      </c>
      <c r="C669" t="s">
        <v>718</v>
      </c>
      <c r="D669" t="s">
        <v>1913</v>
      </c>
    </row>
    <row r="670" spans="1:4" x14ac:dyDescent="0.3">
      <c r="A670">
        <v>800035917</v>
      </c>
      <c r="B670" t="s">
        <v>943</v>
      </c>
      <c r="C670" t="s">
        <v>657</v>
      </c>
      <c r="D670" t="s">
        <v>1995</v>
      </c>
    </row>
    <row r="671" spans="1:4" x14ac:dyDescent="0.3">
      <c r="A671">
        <v>800000054</v>
      </c>
      <c r="B671" t="s">
        <v>753</v>
      </c>
      <c r="C671" t="s">
        <v>918</v>
      </c>
      <c r="D671" t="s">
        <v>1941</v>
      </c>
    </row>
    <row r="672" spans="1:4" x14ac:dyDescent="0.3">
      <c r="A672">
        <v>800019715</v>
      </c>
      <c r="B672" t="s">
        <v>889</v>
      </c>
      <c r="C672" t="s">
        <v>585</v>
      </c>
      <c r="D672" t="s">
        <v>1983</v>
      </c>
    </row>
    <row r="673" spans="1:4" x14ac:dyDescent="0.3">
      <c r="A673">
        <v>800009951</v>
      </c>
      <c r="B673" t="s">
        <v>768</v>
      </c>
      <c r="C673" t="s">
        <v>953</v>
      </c>
      <c r="D673" t="s">
        <v>1944</v>
      </c>
    </row>
    <row r="674" spans="1:4" x14ac:dyDescent="0.3">
      <c r="A674">
        <v>800046778</v>
      </c>
      <c r="B674" t="s">
        <v>960</v>
      </c>
      <c r="C674" t="s">
        <v>657</v>
      </c>
      <c r="D674" t="s">
        <v>1873</v>
      </c>
    </row>
    <row r="675" spans="1:4" x14ac:dyDescent="0.3">
      <c r="A675">
        <v>800000054</v>
      </c>
      <c r="B675" t="s">
        <v>753</v>
      </c>
      <c r="C675" t="s">
        <v>608</v>
      </c>
      <c r="D675" t="s">
        <v>1941</v>
      </c>
    </row>
    <row r="676" spans="1:4" x14ac:dyDescent="0.3">
      <c r="A676">
        <v>800010528</v>
      </c>
      <c r="B676" t="s">
        <v>961</v>
      </c>
      <c r="C676" t="s">
        <v>817</v>
      </c>
      <c r="D676" t="s">
        <v>2002</v>
      </c>
    </row>
    <row r="677" spans="1:4" x14ac:dyDescent="0.3">
      <c r="A677">
        <v>800015487</v>
      </c>
      <c r="B677" t="s">
        <v>876</v>
      </c>
      <c r="C677" t="s">
        <v>962</v>
      </c>
      <c r="D677" t="s">
        <v>1976</v>
      </c>
    </row>
    <row r="678" spans="1:4" x14ac:dyDescent="0.3">
      <c r="A678">
        <v>800000054</v>
      </c>
      <c r="B678" t="s">
        <v>753</v>
      </c>
      <c r="C678" t="s">
        <v>963</v>
      </c>
      <c r="D678" t="s">
        <v>1941</v>
      </c>
    </row>
    <row r="679" spans="1:4" x14ac:dyDescent="0.3">
      <c r="A679">
        <v>800000054</v>
      </c>
      <c r="B679" t="s">
        <v>753</v>
      </c>
      <c r="C679" t="s">
        <v>656</v>
      </c>
      <c r="D679" t="s">
        <v>1941</v>
      </c>
    </row>
    <row r="680" spans="1:4" x14ac:dyDescent="0.3">
      <c r="A680">
        <v>800000054</v>
      </c>
      <c r="B680" t="s">
        <v>753</v>
      </c>
      <c r="C680" t="s">
        <v>964</v>
      </c>
      <c r="D680" t="s">
        <v>1941</v>
      </c>
    </row>
    <row r="681" spans="1:4" x14ac:dyDescent="0.3">
      <c r="A681">
        <v>800009951</v>
      </c>
      <c r="B681" t="s">
        <v>768</v>
      </c>
      <c r="C681" t="s">
        <v>965</v>
      </c>
      <c r="D681" t="s">
        <v>1944</v>
      </c>
    </row>
    <row r="682" spans="1:4" x14ac:dyDescent="0.3">
      <c r="A682">
        <v>800039498</v>
      </c>
      <c r="B682" t="s">
        <v>966</v>
      </c>
      <c r="C682" t="s">
        <v>689</v>
      </c>
      <c r="D682" t="s">
        <v>2003</v>
      </c>
    </row>
    <row r="683" spans="1:4" x14ac:dyDescent="0.3">
      <c r="A683">
        <v>800000054</v>
      </c>
      <c r="B683" t="s">
        <v>753</v>
      </c>
      <c r="C683" t="s">
        <v>899</v>
      </c>
      <c r="D683" t="s">
        <v>1941</v>
      </c>
    </row>
    <row r="684" spans="1:4" x14ac:dyDescent="0.3">
      <c r="A684">
        <v>800000054</v>
      </c>
      <c r="B684" t="s">
        <v>753</v>
      </c>
      <c r="C684" t="s">
        <v>967</v>
      </c>
      <c r="D684" t="s">
        <v>1941</v>
      </c>
    </row>
    <row r="685" spans="1:4" x14ac:dyDescent="0.3">
      <c r="A685">
        <v>800007743</v>
      </c>
      <c r="B685" t="s">
        <v>968</v>
      </c>
      <c r="C685" t="s">
        <v>720</v>
      </c>
      <c r="D685" t="s">
        <v>2004</v>
      </c>
    </row>
    <row r="686" spans="1:4" x14ac:dyDescent="0.3">
      <c r="A686">
        <v>800009951</v>
      </c>
      <c r="B686" t="s">
        <v>768</v>
      </c>
      <c r="C686" t="s">
        <v>877</v>
      </c>
      <c r="D686" t="s">
        <v>1944</v>
      </c>
    </row>
    <row r="687" spans="1:4" x14ac:dyDescent="0.3">
      <c r="A687">
        <v>800000054</v>
      </c>
      <c r="B687" t="s">
        <v>753</v>
      </c>
      <c r="C687" t="s">
        <v>962</v>
      </c>
      <c r="D687" t="s">
        <v>1941</v>
      </c>
    </row>
    <row r="688" spans="1:4" x14ac:dyDescent="0.3">
      <c r="A688">
        <v>800000054</v>
      </c>
      <c r="B688" t="s">
        <v>753</v>
      </c>
      <c r="C688" t="s">
        <v>969</v>
      </c>
      <c r="D688" t="s">
        <v>1941</v>
      </c>
    </row>
    <row r="689" spans="1:4" x14ac:dyDescent="0.3">
      <c r="A689">
        <v>800000054</v>
      </c>
      <c r="B689" t="s">
        <v>753</v>
      </c>
      <c r="C689" t="s">
        <v>970</v>
      </c>
      <c r="D689" t="s">
        <v>1941</v>
      </c>
    </row>
    <row r="690" spans="1:4" x14ac:dyDescent="0.3">
      <c r="A690">
        <v>800000054</v>
      </c>
      <c r="B690" t="s">
        <v>753</v>
      </c>
      <c r="C690" t="s">
        <v>971</v>
      </c>
      <c r="D690" t="s">
        <v>1941</v>
      </c>
    </row>
    <row r="691" spans="1:4" x14ac:dyDescent="0.3">
      <c r="A691">
        <v>800010795</v>
      </c>
      <c r="B691" t="s">
        <v>879</v>
      </c>
      <c r="C691" t="s">
        <v>585</v>
      </c>
      <c r="D691" t="s">
        <v>1978</v>
      </c>
    </row>
    <row r="692" spans="1:4" x14ac:dyDescent="0.3">
      <c r="A692">
        <v>800000054</v>
      </c>
      <c r="B692" t="s">
        <v>753</v>
      </c>
      <c r="C692" t="s">
        <v>581</v>
      </c>
      <c r="D692" t="s">
        <v>1941</v>
      </c>
    </row>
    <row r="693" spans="1:4" x14ac:dyDescent="0.3">
      <c r="A693">
        <v>800031773</v>
      </c>
      <c r="B693" t="s">
        <v>793</v>
      </c>
      <c r="C693" t="s">
        <v>891</v>
      </c>
      <c r="D693" t="s">
        <v>1951</v>
      </c>
    </row>
    <row r="694" spans="1:4" x14ac:dyDescent="0.3">
      <c r="A694">
        <v>800031773</v>
      </c>
      <c r="B694" t="s">
        <v>793</v>
      </c>
      <c r="C694" t="s">
        <v>937</v>
      </c>
      <c r="D694" t="s">
        <v>1951</v>
      </c>
    </row>
    <row r="695" spans="1:4" x14ac:dyDescent="0.3">
      <c r="A695">
        <v>800000054</v>
      </c>
      <c r="B695" t="s">
        <v>753</v>
      </c>
      <c r="C695" t="s">
        <v>972</v>
      </c>
      <c r="D695" t="s">
        <v>1941</v>
      </c>
    </row>
    <row r="696" spans="1:4" x14ac:dyDescent="0.3">
      <c r="A696">
        <v>800000054</v>
      </c>
      <c r="B696" t="s">
        <v>753</v>
      </c>
      <c r="C696" t="s">
        <v>973</v>
      </c>
      <c r="D696" t="s">
        <v>1941</v>
      </c>
    </row>
    <row r="697" spans="1:4" x14ac:dyDescent="0.3">
      <c r="A697">
        <v>800000054</v>
      </c>
      <c r="B697" t="s">
        <v>753</v>
      </c>
      <c r="C697" t="s">
        <v>861</v>
      </c>
      <c r="D697" t="s">
        <v>1941</v>
      </c>
    </row>
    <row r="698" spans="1:4" x14ac:dyDescent="0.3">
      <c r="A698">
        <v>800000054</v>
      </c>
      <c r="B698" t="s">
        <v>753</v>
      </c>
      <c r="C698" t="s">
        <v>974</v>
      </c>
      <c r="D698" t="s">
        <v>1941</v>
      </c>
    </row>
    <row r="699" spans="1:4" x14ac:dyDescent="0.3">
      <c r="A699">
        <v>800022780</v>
      </c>
      <c r="B699" t="s">
        <v>975</v>
      </c>
      <c r="C699" t="s">
        <v>873</v>
      </c>
      <c r="D699" t="s">
        <v>2005</v>
      </c>
    </row>
    <row r="700" spans="1:4" x14ac:dyDescent="0.3">
      <c r="A700">
        <v>800022780</v>
      </c>
      <c r="B700" t="s">
        <v>975</v>
      </c>
      <c r="C700" t="s">
        <v>957</v>
      </c>
      <c r="D700" t="s">
        <v>2005</v>
      </c>
    </row>
    <row r="701" spans="1:4" x14ac:dyDescent="0.3">
      <c r="A701">
        <v>800028826</v>
      </c>
      <c r="B701" t="s">
        <v>976</v>
      </c>
      <c r="C701" t="s">
        <v>977</v>
      </c>
      <c r="D701" t="s">
        <v>1909</v>
      </c>
    </row>
    <row r="702" spans="1:4" x14ac:dyDescent="0.3">
      <c r="A702">
        <v>800000054</v>
      </c>
      <c r="B702" t="s">
        <v>753</v>
      </c>
      <c r="C702" t="s">
        <v>978</v>
      </c>
      <c r="D702" t="s">
        <v>1941</v>
      </c>
    </row>
    <row r="703" spans="1:4" x14ac:dyDescent="0.3">
      <c r="A703">
        <v>800000054</v>
      </c>
      <c r="B703" t="s">
        <v>753</v>
      </c>
      <c r="C703" t="s">
        <v>979</v>
      </c>
      <c r="D703" t="s">
        <v>1941</v>
      </c>
    </row>
    <row r="704" spans="1:4" x14ac:dyDescent="0.3">
      <c r="A704">
        <v>800037741</v>
      </c>
      <c r="B704" t="s">
        <v>980</v>
      </c>
      <c r="C704" t="s">
        <v>578</v>
      </c>
      <c r="D704" t="s">
        <v>2006</v>
      </c>
    </row>
    <row r="705" spans="1:4" x14ac:dyDescent="0.3">
      <c r="A705">
        <v>800000054</v>
      </c>
      <c r="B705" t="s">
        <v>753</v>
      </c>
      <c r="C705" t="s">
        <v>911</v>
      </c>
      <c r="D705" t="s">
        <v>1941</v>
      </c>
    </row>
    <row r="706" spans="1:4" x14ac:dyDescent="0.3">
      <c r="A706">
        <v>800011732</v>
      </c>
      <c r="B706" t="s">
        <v>981</v>
      </c>
      <c r="C706" t="s">
        <v>951</v>
      </c>
      <c r="D706" t="s">
        <v>2007</v>
      </c>
    </row>
    <row r="707" spans="1:4" x14ac:dyDescent="0.3">
      <c r="A707">
        <v>800004159</v>
      </c>
      <c r="B707" t="s">
        <v>982</v>
      </c>
      <c r="C707" t="s">
        <v>935</v>
      </c>
      <c r="D707" t="s">
        <v>1873</v>
      </c>
    </row>
    <row r="708" spans="1:4" x14ac:dyDescent="0.3">
      <c r="A708">
        <v>800037741</v>
      </c>
      <c r="B708" t="s">
        <v>980</v>
      </c>
      <c r="C708" t="s">
        <v>983</v>
      </c>
      <c r="D708" t="s">
        <v>2006</v>
      </c>
    </row>
    <row r="709" spans="1:4" x14ac:dyDescent="0.3">
      <c r="A709">
        <v>800013403</v>
      </c>
      <c r="B709" t="s">
        <v>984</v>
      </c>
      <c r="C709" t="s">
        <v>985</v>
      </c>
      <c r="D709" t="s">
        <v>2008</v>
      </c>
    </row>
    <row r="710" spans="1:4" x14ac:dyDescent="0.3">
      <c r="A710">
        <v>800000054</v>
      </c>
      <c r="B710" t="s">
        <v>753</v>
      </c>
      <c r="C710" t="s">
        <v>821</v>
      </c>
      <c r="D710" t="s">
        <v>1941</v>
      </c>
    </row>
    <row r="711" spans="1:4" x14ac:dyDescent="0.3">
      <c r="A711">
        <v>800000507</v>
      </c>
      <c r="B711" t="s">
        <v>586</v>
      </c>
      <c r="C711" t="s">
        <v>933</v>
      </c>
      <c r="D711" t="s">
        <v>1867</v>
      </c>
    </row>
    <row r="712" spans="1:4" x14ac:dyDescent="0.3">
      <c r="A712">
        <v>800023353</v>
      </c>
      <c r="B712" t="s">
        <v>586</v>
      </c>
      <c r="C712" t="s">
        <v>933</v>
      </c>
      <c r="D712" t="s">
        <v>1867</v>
      </c>
    </row>
    <row r="713" spans="1:4" x14ac:dyDescent="0.3">
      <c r="A713">
        <v>800000507</v>
      </c>
      <c r="B713" t="s">
        <v>586</v>
      </c>
      <c r="C713" t="s">
        <v>572</v>
      </c>
      <c r="D713" t="s">
        <v>1867</v>
      </c>
    </row>
    <row r="714" spans="1:4" x14ac:dyDescent="0.3">
      <c r="A714">
        <v>800000054</v>
      </c>
      <c r="B714" t="s">
        <v>753</v>
      </c>
      <c r="C714" t="s">
        <v>986</v>
      </c>
      <c r="D714" t="s">
        <v>1941</v>
      </c>
    </row>
    <row r="715" spans="1:4" x14ac:dyDescent="0.3">
      <c r="A715">
        <v>800023353</v>
      </c>
      <c r="B715" t="s">
        <v>586</v>
      </c>
      <c r="C715" t="s">
        <v>572</v>
      </c>
      <c r="D715" t="s">
        <v>1867</v>
      </c>
    </row>
    <row r="716" spans="1:4" x14ac:dyDescent="0.3">
      <c r="A716">
        <v>800013442</v>
      </c>
      <c r="B716" t="s">
        <v>987</v>
      </c>
      <c r="C716" t="s">
        <v>841</v>
      </c>
      <c r="D716" t="s">
        <v>1869</v>
      </c>
    </row>
    <row r="717" spans="1:4" x14ac:dyDescent="0.3">
      <c r="A717">
        <v>800000054</v>
      </c>
      <c r="B717" t="s">
        <v>753</v>
      </c>
      <c r="C717" t="s">
        <v>988</v>
      </c>
      <c r="D717" t="s">
        <v>1941</v>
      </c>
    </row>
    <row r="718" spans="1:4" x14ac:dyDescent="0.3">
      <c r="A718">
        <v>800000054</v>
      </c>
      <c r="B718" t="s">
        <v>753</v>
      </c>
      <c r="C718" t="s">
        <v>847</v>
      </c>
      <c r="D718" t="s">
        <v>1941</v>
      </c>
    </row>
    <row r="719" spans="1:4" x14ac:dyDescent="0.3">
      <c r="A719">
        <v>800009951</v>
      </c>
      <c r="B719" t="s">
        <v>768</v>
      </c>
      <c r="C719" t="s">
        <v>680</v>
      </c>
      <c r="D719" t="s">
        <v>1944</v>
      </c>
    </row>
    <row r="720" spans="1:4" x14ac:dyDescent="0.3">
      <c r="A720">
        <v>800037741</v>
      </c>
      <c r="B720" t="s">
        <v>980</v>
      </c>
      <c r="C720" t="s">
        <v>834</v>
      </c>
      <c r="D720" t="s">
        <v>2006</v>
      </c>
    </row>
    <row r="721" spans="1:4" x14ac:dyDescent="0.3">
      <c r="A721">
        <v>800013403</v>
      </c>
      <c r="B721" t="s">
        <v>984</v>
      </c>
      <c r="C721" t="s">
        <v>834</v>
      </c>
      <c r="D721" t="s">
        <v>2008</v>
      </c>
    </row>
    <row r="722" spans="1:4" x14ac:dyDescent="0.3">
      <c r="A722">
        <v>800013403</v>
      </c>
      <c r="B722" t="s">
        <v>984</v>
      </c>
      <c r="C722" t="s">
        <v>983</v>
      </c>
      <c r="D722" t="s">
        <v>2008</v>
      </c>
    </row>
    <row r="723" spans="1:4" x14ac:dyDescent="0.3">
      <c r="A723">
        <v>800043666</v>
      </c>
      <c r="B723" t="s">
        <v>989</v>
      </c>
      <c r="C723" t="s">
        <v>578</v>
      </c>
      <c r="D723" t="s">
        <v>2009</v>
      </c>
    </row>
    <row r="724" spans="1:4" x14ac:dyDescent="0.3">
      <c r="A724">
        <v>800043666</v>
      </c>
      <c r="B724" t="s">
        <v>989</v>
      </c>
      <c r="C724" t="s">
        <v>962</v>
      </c>
      <c r="D724" t="s">
        <v>2009</v>
      </c>
    </row>
    <row r="725" spans="1:4" x14ac:dyDescent="0.3">
      <c r="A725">
        <v>800000054</v>
      </c>
      <c r="B725" t="s">
        <v>753</v>
      </c>
      <c r="C725" t="s">
        <v>706</v>
      </c>
      <c r="D725" t="s">
        <v>1941</v>
      </c>
    </row>
    <row r="726" spans="1:4" x14ac:dyDescent="0.3">
      <c r="A726">
        <v>800036244</v>
      </c>
      <c r="B726" t="s">
        <v>990</v>
      </c>
      <c r="C726" t="s">
        <v>951</v>
      </c>
      <c r="D726" t="s">
        <v>2010</v>
      </c>
    </row>
    <row r="727" spans="1:4" x14ac:dyDescent="0.3">
      <c r="A727">
        <v>800000054</v>
      </c>
      <c r="B727" t="s">
        <v>753</v>
      </c>
      <c r="C727" t="s">
        <v>991</v>
      </c>
      <c r="D727" t="s">
        <v>1941</v>
      </c>
    </row>
    <row r="728" spans="1:4" x14ac:dyDescent="0.3">
      <c r="A728">
        <v>800043666</v>
      </c>
      <c r="B728" t="s">
        <v>989</v>
      </c>
      <c r="C728" t="s">
        <v>645</v>
      </c>
      <c r="D728" t="s">
        <v>2009</v>
      </c>
    </row>
    <row r="729" spans="1:4" x14ac:dyDescent="0.3">
      <c r="A729">
        <v>800010610</v>
      </c>
      <c r="B729" t="s">
        <v>992</v>
      </c>
      <c r="C729" t="s">
        <v>570</v>
      </c>
      <c r="D729" t="s">
        <v>2011</v>
      </c>
    </row>
    <row r="730" spans="1:4" x14ac:dyDescent="0.3">
      <c r="A730">
        <v>800016833</v>
      </c>
      <c r="B730" t="s">
        <v>993</v>
      </c>
      <c r="C730" t="s">
        <v>838</v>
      </c>
      <c r="D730" t="s">
        <v>2012</v>
      </c>
    </row>
    <row r="731" spans="1:4" x14ac:dyDescent="0.3">
      <c r="A731">
        <v>800010585</v>
      </c>
      <c r="B731" t="s">
        <v>878</v>
      </c>
      <c r="C731" t="s">
        <v>962</v>
      </c>
      <c r="D731" t="s">
        <v>1977</v>
      </c>
    </row>
    <row r="732" spans="1:4" x14ac:dyDescent="0.3">
      <c r="A732">
        <v>800000054</v>
      </c>
      <c r="B732" t="s">
        <v>753</v>
      </c>
      <c r="C732" t="s">
        <v>994</v>
      </c>
      <c r="D732" t="s">
        <v>1941</v>
      </c>
    </row>
    <row r="733" spans="1:4" x14ac:dyDescent="0.3">
      <c r="A733">
        <v>800010795</v>
      </c>
      <c r="B733" t="s">
        <v>879</v>
      </c>
      <c r="C733" t="s">
        <v>772</v>
      </c>
      <c r="D733" t="s">
        <v>1978</v>
      </c>
    </row>
    <row r="734" spans="1:4" x14ac:dyDescent="0.3">
      <c r="A734">
        <v>800010784</v>
      </c>
      <c r="B734" t="s">
        <v>995</v>
      </c>
      <c r="C734" t="s">
        <v>841</v>
      </c>
      <c r="D734" t="s">
        <v>2013</v>
      </c>
    </row>
    <row r="735" spans="1:4" x14ac:dyDescent="0.3">
      <c r="A735">
        <v>800018138</v>
      </c>
      <c r="B735" t="s">
        <v>808</v>
      </c>
      <c r="C735" t="s">
        <v>814</v>
      </c>
      <c r="D735" t="s">
        <v>1960</v>
      </c>
    </row>
    <row r="736" spans="1:4" x14ac:dyDescent="0.3">
      <c r="A736">
        <v>800036393</v>
      </c>
      <c r="B736" t="s">
        <v>996</v>
      </c>
      <c r="C736" t="s">
        <v>997</v>
      </c>
      <c r="D736" t="s">
        <v>2014</v>
      </c>
    </row>
    <row r="737" spans="1:4" x14ac:dyDescent="0.3">
      <c r="A737">
        <v>800043666</v>
      </c>
      <c r="B737" t="s">
        <v>989</v>
      </c>
      <c r="C737" t="s">
        <v>599</v>
      </c>
      <c r="D737" t="s">
        <v>2009</v>
      </c>
    </row>
    <row r="738" spans="1:4" x14ac:dyDescent="0.3">
      <c r="A738">
        <v>800009951</v>
      </c>
      <c r="B738" t="s">
        <v>768</v>
      </c>
      <c r="C738" t="s">
        <v>774</v>
      </c>
      <c r="D738" t="s">
        <v>1944</v>
      </c>
    </row>
    <row r="739" spans="1:4" x14ac:dyDescent="0.3">
      <c r="A739">
        <v>800037741</v>
      </c>
      <c r="B739" t="s">
        <v>980</v>
      </c>
      <c r="C739" t="s">
        <v>994</v>
      </c>
      <c r="D739" t="s">
        <v>2006</v>
      </c>
    </row>
    <row r="740" spans="1:4" x14ac:dyDescent="0.3">
      <c r="A740">
        <v>800029115</v>
      </c>
      <c r="B740" t="s">
        <v>998</v>
      </c>
      <c r="C740" t="s">
        <v>804</v>
      </c>
      <c r="D740" t="s">
        <v>2015</v>
      </c>
    </row>
    <row r="741" spans="1:4" x14ac:dyDescent="0.3">
      <c r="A741">
        <v>800000054</v>
      </c>
      <c r="B741" t="s">
        <v>753</v>
      </c>
      <c r="C741" t="s">
        <v>999</v>
      </c>
      <c r="D741" t="s">
        <v>1941</v>
      </c>
    </row>
    <row r="742" spans="1:4" x14ac:dyDescent="0.3">
      <c r="A742">
        <v>800005740</v>
      </c>
      <c r="B742" t="s">
        <v>586</v>
      </c>
      <c r="C742" t="s">
        <v>570</v>
      </c>
      <c r="D742" t="s">
        <v>1867</v>
      </c>
    </row>
    <row r="743" spans="1:4" x14ac:dyDescent="0.3">
      <c r="A743">
        <v>800000054</v>
      </c>
      <c r="B743" t="s">
        <v>753</v>
      </c>
      <c r="C743" t="s">
        <v>1000</v>
      </c>
      <c r="D743" t="s">
        <v>1941</v>
      </c>
    </row>
    <row r="744" spans="1:4" x14ac:dyDescent="0.3">
      <c r="A744">
        <v>800000054</v>
      </c>
      <c r="B744" t="s">
        <v>753</v>
      </c>
      <c r="C744" t="s">
        <v>1001</v>
      </c>
      <c r="D744" t="s">
        <v>1941</v>
      </c>
    </row>
    <row r="745" spans="1:4" x14ac:dyDescent="0.3">
      <c r="A745">
        <v>800010585</v>
      </c>
      <c r="B745" t="s">
        <v>878</v>
      </c>
      <c r="C745" t="s">
        <v>890</v>
      </c>
      <c r="D745" t="s">
        <v>1977</v>
      </c>
    </row>
    <row r="746" spans="1:4" x14ac:dyDescent="0.3">
      <c r="A746">
        <v>800033596</v>
      </c>
      <c r="B746" t="s">
        <v>1002</v>
      </c>
      <c r="C746" t="s">
        <v>1003</v>
      </c>
      <c r="D746" t="s">
        <v>1916</v>
      </c>
    </row>
    <row r="747" spans="1:4" x14ac:dyDescent="0.3">
      <c r="A747">
        <v>800009951</v>
      </c>
      <c r="B747" t="s">
        <v>768</v>
      </c>
      <c r="C747" t="s">
        <v>587</v>
      </c>
      <c r="D747" t="s">
        <v>1944</v>
      </c>
    </row>
    <row r="748" spans="1:4" x14ac:dyDescent="0.3">
      <c r="A748">
        <v>800000054</v>
      </c>
      <c r="B748" t="s">
        <v>753</v>
      </c>
      <c r="C748" t="s">
        <v>1004</v>
      </c>
      <c r="D748" t="s">
        <v>1941</v>
      </c>
    </row>
    <row r="749" spans="1:4" x14ac:dyDescent="0.3">
      <c r="A749">
        <v>800011740</v>
      </c>
      <c r="B749" t="s">
        <v>799</v>
      </c>
      <c r="C749" t="s">
        <v>710</v>
      </c>
      <c r="D749" t="s">
        <v>1954</v>
      </c>
    </row>
    <row r="750" spans="1:4" x14ac:dyDescent="0.3">
      <c r="A750">
        <v>800025164</v>
      </c>
      <c r="B750" t="s">
        <v>753</v>
      </c>
      <c r="C750" t="s">
        <v>710</v>
      </c>
      <c r="D750" t="s">
        <v>1941</v>
      </c>
    </row>
    <row r="751" spans="1:4" x14ac:dyDescent="0.3">
      <c r="A751">
        <v>800000054</v>
      </c>
      <c r="B751" t="s">
        <v>753</v>
      </c>
      <c r="C751" t="s">
        <v>1005</v>
      </c>
      <c r="D751" t="s">
        <v>1941</v>
      </c>
    </row>
    <row r="752" spans="1:4" x14ac:dyDescent="0.3">
      <c r="A752">
        <v>800009951</v>
      </c>
      <c r="B752" t="s">
        <v>768</v>
      </c>
      <c r="C752" t="s">
        <v>581</v>
      </c>
      <c r="D752" t="s">
        <v>1944</v>
      </c>
    </row>
    <row r="753" spans="1:4" x14ac:dyDescent="0.3">
      <c r="A753">
        <v>800000054</v>
      </c>
      <c r="B753" t="s">
        <v>753</v>
      </c>
      <c r="C753" t="s">
        <v>828</v>
      </c>
      <c r="D753" t="s">
        <v>1941</v>
      </c>
    </row>
    <row r="754" spans="1:4" x14ac:dyDescent="0.3">
      <c r="A754">
        <v>800010209</v>
      </c>
      <c r="B754" t="s">
        <v>781</v>
      </c>
      <c r="C754" t="s">
        <v>972</v>
      </c>
      <c r="D754" t="s">
        <v>1946</v>
      </c>
    </row>
    <row r="755" spans="1:4" x14ac:dyDescent="0.3">
      <c r="A755">
        <v>800011740</v>
      </c>
      <c r="B755" t="s">
        <v>799</v>
      </c>
      <c r="C755" t="s">
        <v>684</v>
      </c>
      <c r="D755" t="s">
        <v>1954</v>
      </c>
    </row>
    <row r="756" spans="1:4" x14ac:dyDescent="0.3">
      <c r="A756">
        <v>800010778</v>
      </c>
      <c r="B756" t="s">
        <v>1006</v>
      </c>
      <c r="C756" t="s">
        <v>1003</v>
      </c>
      <c r="D756" t="s">
        <v>2016</v>
      </c>
    </row>
    <row r="757" spans="1:4" x14ac:dyDescent="0.3">
      <c r="A757">
        <v>800011740</v>
      </c>
      <c r="B757" t="s">
        <v>799</v>
      </c>
      <c r="C757" t="s">
        <v>1004</v>
      </c>
      <c r="D757" t="s">
        <v>1954</v>
      </c>
    </row>
    <row r="758" spans="1:4" x14ac:dyDescent="0.3">
      <c r="A758">
        <v>800015487</v>
      </c>
      <c r="B758" t="s">
        <v>876</v>
      </c>
      <c r="C758" t="s">
        <v>978</v>
      </c>
      <c r="D758" t="s">
        <v>1976</v>
      </c>
    </row>
    <row r="759" spans="1:4" x14ac:dyDescent="0.3">
      <c r="A759">
        <v>800037741</v>
      </c>
      <c r="B759" t="s">
        <v>980</v>
      </c>
      <c r="C759" t="s">
        <v>645</v>
      </c>
      <c r="D759" t="s">
        <v>2006</v>
      </c>
    </row>
    <row r="760" spans="1:4" x14ac:dyDescent="0.3">
      <c r="A760">
        <v>800033596</v>
      </c>
      <c r="B760" t="s">
        <v>1002</v>
      </c>
      <c r="C760" t="s">
        <v>1007</v>
      </c>
      <c r="D760" t="s">
        <v>1916</v>
      </c>
    </row>
    <row r="761" spans="1:4" x14ac:dyDescent="0.3">
      <c r="A761">
        <v>800037741</v>
      </c>
      <c r="B761" t="s">
        <v>980</v>
      </c>
      <c r="C761" t="s">
        <v>789</v>
      </c>
      <c r="D761" t="s">
        <v>2006</v>
      </c>
    </row>
    <row r="762" spans="1:4" x14ac:dyDescent="0.3">
      <c r="A762">
        <v>800000054</v>
      </c>
      <c r="B762" t="s">
        <v>753</v>
      </c>
      <c r="C762" t="s">
        <v>1008</v>
      </c>
      <c r="D762" t="s">
        <v>1941</v>
      </c>
    </row>
    <row r="763" spans="1:4" x14ac:dyDescent="0.3">
      <c r="A763">
        <v>800009951</v>
      </c>
      <c r="B763" t="s">
        <v>768</v>
      </c>
      <c r="C763" t="s">
        <v>659</v>
      </c>
      <c r="D763" t="s">
        <v>1944</v>
      </c>
    </row>
    <row r="764" spans="1:4" x14ac:dyDescent="0.3">
      <c r="A764">
        <v>800000054</v>
      </c>
      <c r="B764" t="s">
        <v>753</v>
      </c>
      <c r="C764" t="s">
        <v>1009</v>
      </c>
      <c r="D764" t="s">
        <v>1941</v>
      </c>
    </row>
    <row r="765" spans="1:4" x14ac:dyDescent="0.3">
      <c r="A765">
        <v>800000054</v>
      </c>
      <c r="B765" t="s">
        <v>753</v>
      </c>
      <c r="C765" t="s">
        <v>983</v>
      </c>
      <c r="D765" t="s">
        <v>1941</v>
      </c>
    </row>
    <row r="766" spans="1:4" x14ac:dyDescent="0.3">
      <c r="A766">
        <v>800044019</v>
      </c>
      <c r="B766" t="s">
        <v>1010</v>
      </c>
      <c r="C766" t="s">
        <v>972</v>
      </c>
      <c r="D766" t="s">
        <v>2017</v>
      </c>
    </row>
    <row r="767" spans="1:4" x14ac:dyDescent="0.3">
      <c r="A767">
        <v>800000054</v>
      </c>
      <c r="B767" t="s">
        <v>753</v>
      </c>
      <c r="C767" t="s">
        <v>1011</v>
      </c>
      <c r="D767" t="s">
        <v>1941</v>
      </c>
    </row>
    <row r="768" spans="1:4" x14ac:dyDescent="0.3">
      <c r="A768">
        <v>800015487</v>
      </c>
      <c r="B768" t="s">
        <v>876</v>
      </c>
      <c r="C768" t="s">
        <v>897</v>
      </c>
      <c r="D768" t="s">
        <v>1976</v>
      </c>
    </row>
    <row r="769" spans="1:4" x14ac:dyDescent="0.3">
      <c r="A769">
        <v>800025164</v>
      </c>
      <c r="B769" t="s">
        <v>753</v>
      </c>
      <c r="C769" t="s">
        <v>909</v>
      </c>
      <c r="D769" t="s">
        <v>1941</v>
      </c>
    </row>
    <row r="770" spans="1:4" x14ac:dyDescent="0.3">
      <c r="A770">
        <v>800018138</v>
      </c>
      <c r="B770" t="s">
        <v>808</v>
      </c>
      <c r="C770" t="s">
        <v>798</v>
      </c>
      <c r="D770" t="s">
        <v>1960</v>
      </c>
    </row>
    <row r="771" spans="1:4" x14ac:dyDescent="0.3">
      <c r="A771">
        <v>800010628</v>
      </c>
      <c r="B771" t="s">
        <v>759</v>
      </c>
      <c r="C771" t="s">
        <v>798</v>
      </c>
      <c r="D771" t="s">
        <v>1943</v>
      </c>
    </row>
    <row r="772" spans="1:4" x14ac:dyDescent="0.3">
      <c r="A772">
        <v>800000054</v>
      </c>
      <c r="B772" t="s">
        <v>753</v>
      </c>
      <c r="C772" t="s">
        <v>1012</v>
      </c>
      <c r="D772" t="s">
        <v>1941</v>
      </c>
    </row>
    <row r="773" spans="1:4" x14ac:dyDescent="0.3">
      <c r="A773">
        <v>800036393</v>
      </c>
      <c r="B773" t="s">
        <v>996</v>
      </c>
      <c r="C773" t="s">
        <v>938</v>
      </c>
      <c r="D773" t="s">
        <v>2014</v>
      </c>
    </row>
    <row r="774" spans="1:4" x14ac:dyDescent="0.3">
      <c r="A774">
        <v>800009951</v>
      </c>
      <c r="B774" t="s">
        <v>768</v>
      </c>
      <c r="C774" t="s">
        <v>661</v>
      </c>
      <c r="D774" t="s">
        <v>1944</v>
      </c>
    </row>
    <row r="775" spans="1:4" x14ac:dyDescent="0.3">
      <c r="A775">
        <v>800000054</v>
      </c>
      <c r="B775" t="s">
        <v>753</v>
      </c>
      <c r="C775" t="s">
        <v>680</v>
      </c>
      <c r="D775" t="s">
        <v>1941</v>
      </c>
    </row>
    <row r="776" spans="1:4" x14ac:dyDescent="0.3">
      <c r="A776">
        <v>800005741</v>
      </c>
      <c r="B776" t="s">
        <v>586</v>
      </c>
      <c r="C776" t="s">
        <v>873</v>
      </c>
      <c r="D776" t="s">
        <v>1867</v>
      </c>
    </row>
    <row r="777" spans="1:4" x14ac:dyDescent="0.3">
      <c r="A777">
        <v>800001423</v>
      </c>
      <c r="B777" t="s">
        <v>1013</v>
      </c>
      <c r="C777" t="s">
        <v>690</v>
      </c>
      <c r="D777" t="s">
        <v>1911</v>
      </c>
    </row>
    <row r="778" spans="1:4" x14ac:dyDescent="0.3">
      <c r="A778">
        <v>800010188</v>
      </c>
      <c r="B778" t="s">
        <v>1014</v>
      </c>
      <c r="C778" t="s">
        <v>690</v>
      </c>
      <c r="D778" t="s">
        <v>1911</v>
      </c>
    </row>
    <row r="779" spans="1:4" x14ac:dyDescent="0.3">
      <c r="A779">
        <v>800009951</v>
      </c>
      <c r="B779" t="s">
        <v>768</v>
      </c>
      <c r="C779" t="s">
        <v>1015</v>
      </c>
      <c r="D779" t="s">
        <v>1944</v>
      </c>
    </row>
    <row r="780" spans="1:4" x14ac:dyDescent="0.3">
      <c r="A780">
        <v>800009951</v>
      </c>
      <c r="B780" t="s">
        <v>768</v>
      </c>
      <c r="C780" t="s">
        <v>843</v>
      </c>
      <c r="D780" t="s">
        <v>1944</v>
      </c>
    </row>
    <row r="781" spans="1:4" x14ac:dyDescent="0.3">
      <c r="A781">
        <v>800038042</v>
      </c>
      <c r="B781" t="s">
        <v>1016</v>
      </c>
      <c r="C781" t="s">
        <v>861</v>
      </c>
      <c r="D781" t="s">
        <v>2018</v>
      </c>
    </row>
    <row r="782" spans="1:4" x14ac:dyDescent="0.3">
      <c r="A782">
        <v>800006252</v>
      </c>
      <c r="B782" t="s">
        <v>1017</v>
      </c>
      <c r="C782" t="s">
        <v>920</v>
      </c>
      <c r="D782" t="s">
        <v>1996</v>
      </c>
    </row>
    <row r="783" spans="1:4" x14ac:dyDescent="0.3">
      <c r="A783">
        <v>800009951</v>
      </c>
      <c r="B783" t="s">
        <v>768</v>
      </c>
      <c r="C783" t="s">
        <v>1018</v>
      </c>
      <c r="D783" t="s">
        <v>1944</v>
      </c>
    </row>
    <row r="784" spans="1:4" x14ac:dyDescent="0.3">
      <c r="A784">
        <v>800010946</v>
      </c>
      <c r="B784" t="s">
        <v>835</v>
      </c>
      <c r="C784" t="s">
        <v>933</v>
      </c>
      <c r="D784" t="s">
        <v>1918</v>
      </c>
    </row>
    <row r="785" spans="1:4" x14ac:dyDescent="0.3">
      <c r="A785">
        <v>800010698</v>
      </c>
      <c r="B785" t="s">
        <v>923</v>
      </c>
      <c r="C785" t="s">
        <v>645</v>
      </c>
      <c r="D785" t="s">
        <v>1992</v>
      </c>
    </row>
    <row r="786" spans="1:4" x14ac:dyDescent="0.3">
      <c r="A786">
        <v>800000054</v>
      </c>
      <c r="B786" t="s">
        <v>753</v>
      </c>
      <c r="C786" t="s">
        <v>865</v>
      </c>
      <c r="D786" t="s">
        <v>1941</v>
      </c>
    </row>
    <row r="787" spans="1:4" x14ac:dyDescent="0.3">
      <c r="A787">
        <v>800009951</v>
      </c>
      <c r="B787" t="s">
        <v>768</v>
      </c>
      <c r="C787" t="s">
        <v>657</v>
      </c>
      <c r="D787" t="s">
        <v>1944</v>
      </c>
    </row>
    <row r="788" spans="1:4" x14ac:dyDescent="0.3">
      <c r="A788">
        <v>800000054</v>
      </c>
      <c r="B788" t="s">
        <v>753</v>
      </c>
      <c r="C788" t="s">
        <v>1019</v>
      </c>
      <c r="D788" t="s">
        <v>1941</v>
      </c>
    </row>
    <row r="789" spans="1:4" x14ac:dyDescent="0.3">
      <c r="A789">
        <v>800015487</v>
      </c>
      <c r="B789" t="s">
        <v>876</v>
      </c>
      <c r="C789" t="s">
        <v>800</v>
      </c>
      <c r="D789" t="s">
        <v>1976</v>
      </c>
    </row>
    <row r="790" spans="1:4" x14ac:dyDescent="0.3">
      <c r="A790">
        <v>800015487</v>
      </c>
      <c r="B790" t="s">
        <v>876</v>
      </c>
      <c r="C790" t="s">
        <v>718</v>
      </c>
      <c r="D790" t="s">
        <v>1976</v>
      </c>
    </row>
    <row r="791" spans="1:4" x14ac:dyDescent="0.3">
      <c r="A791">
        <v>800000054</v>
      </c>
      <c r="B791" t="s">
        <v>753</v>
      </c>
      <c r="C791" t="s">
        <v>1020</v>
      </c>
      <c r="D791" t="s">
        <v>1941</v>
      </c>
    </row>
    <row r="792" spans="1:4" x14ac:dyDescent="0.3">
      <c r="A792">
        <v>800009951</v>
      </c>
      <c r="B792" t="s">
        <v>768</v>
      </c>
      <c r="C792" t="s">
        <v>969</v>
      </c>
      <c r="D792" t="s">
        <v>1944</v>
      </c>
    </row>
    <row r="793" spans="1:4" x14ac:dyDescent="0.3">
      <c r="A793">
        <v>800018138</v>
      </c>
      <c r="B793" t="s">
        <v>808</v>
      </c>
      <c r="C793" t="s">
        <v>607</v>
      </c>
      <c r="D793" t="s">
        <v>1960</v>
      </c>
    </row>
    <row r="794" spans="1:4" x14ac:dyDescent="0.3">
      <c r="A794">
        <v>800013403</v>
      </c>
      <c r="B794" t="s">
        <v>984</v>
      </c>
      <c r="C794" t="s">
        <v>792</v>
      </c>
      <c r="D794" t="s">
        <v>2008</v>
      </c>
    </row>
    <row r="795" spans="1:4" x14ac:dyDescent="0.3">
      <c r="A795">
        <v>800037741</v>
      </c>
      <c r="B795" t="s">
        <v>980</v>
      </c>
      <c r="C795" t="s">
        <v>931</v>
      </c>
      <c r="D795" t="s">
        <v>2006</v>
      </c>
    </row>
    <row r="796" spans="1:4" x14ac:dyDescent="0.3">
      <c r="A796">
        <v>800037741</v>
      </c>
      <c r="B796" t="s">
        <v>980</v>
      </c>
      <c r="C796" t="s">
        <v>599</v>
      </c>
      <c r="D796" t="s">
        <v>2006</v>
      </c>
    </row>
    <row r="797" spans="1:4" x14ac:dyDescent="0.3">
      <c r="A797">
        <v>800025164</v>
      </c>
      <c r="B797" t="s">
        <v>753</v>
      </c>
      <c r="C797" t="s">
        <v>972</v>
      </c>
      <c r="D797" t="s">
        <v>1941</v>
      </c>
    </row>
    <row r="798" spans="1:4" x14ac:dyDescent="0.3">
      <c r="A798">
        <v>800015487</v>
      </c>
      <c r="B798" t="s">
        <v>876</v>
      </c>
      <c r="C798" t="s">
        <v>661</v>
      </c>
      <c r="D798" t="s">
        <v>1976</v>
      </c>
    </row>
    <row r="799" spans="1:4" x14ac:dyDescent="0.3">
      <c r="A799">
        <v>800000054</v>
      </c>
      <c r="B799" t="s">
        <v>753</v>
      </c>
      <c r="C799" t="s">
        <v>1021</v>
      </c>
      <c r="D799" t="s">
        <v>1941</v>
      </c>
    </row>
    <row r="800" spans="1:4" x14ac:dyDescent="0.3">
      <c r="A800">
        <v>800025164</v>
      </c>
      <c r="B800" t="s">
        <v>753</v>
      </c>
      <c r="C800" t="s">
        <v>1021</v>
      </c>
      <c r="D800" t="s">
        <v>1941</v>
      </c>
    </row>
    <row r="801" spans="1:4" x14ac:dyDescent="0.3">
      <c r="A801">
        <v>800013817</v>
      </c>
      <c r="B801" t="s">
        <v>934</v>
      </c>
      <c r="C801" t="s">
        <v>883</v>
      </c>
      <c r="D801" t="s">
        <v>1993</v>
      </c>
    </row>
    <row r="802" spans="1:4" x14ac:dyDescent="0.3">
      <c r="A802">
        <v>800025164</v>
      </c>
      <c r="B802" t="s">
        <v>753</v>
      </c>
      <c r="C802" t="s">
        <v>804</v>
      </c>
      <c r="D802" t="s">
        <v>1941</v>
      </c>
    </row>
    <row r="803" spans="1:4" x14ac:dyDescent="0.3">
      <c r="A803">
        <v>800015487</v>
      </c>
      <c r="B803" t="s">
        <v>876</v>
      </c>
      <c r="C803" t="s">
        <v>1019</v>
      </c>
      <c r="D803" t="s">
        <v>1976</v>
      </c>
    </row>
    <row r="804" spans="1:4" x14ac:dyDescent="0.3">
      <c r="A804">
        <v>800000054</v>
      </c>
      <c r="B804" t="s">
        <v>753</v>
      </c>
      <c r="C804" t="s">
        <v>1022</v>
      </c>
      <c r="D804" t="s">
        <v>1941</v>
      </c>
    </row>
    <row r="805" spans="1:4" x14ac:dyDescent="0.3">
      <c r="A805">
        <v>800025164</v>
      </c>
      <c r="B805" t="s">
        <v>753</v>
      </c>
      <c r="C805" t="s">
        <v>684</v>
      </c>
      <c r="D805" t="s">
        <v>1941</v>
      </c>
    </row>
    <row r="806" spans="1:4" x14ac:dyDescent="0.3">
      <c r="A806">
        <v>800025164</v>
      </c>
      <c r="B806" t="s">
        <v>753</v>
      </c>
      <c r="C806" t="s">
        <v>1023</v>
      </c>
      <c r="D806" t="s">
        <v>1941</v>
      </c>
    </row>
    <row r="807" spans="1:4" x14ac:dyDescent="0.3">
      <c r="A807">
        <v>800011740</v>
      </c>
      <c r="B807" t="s">
        <v>799</v>
      </c>
      <c r="C807" t="s">
        <v>1021</v>
      </c>
      <c r="D807" t="s">
        <v>1954</v>
      </c>
    </row>
    <row r="808" spans="1:4" x14ac:dyDescent="0.3">
      <c r="A808">
        <v>800025164</v>
      </c>
      <c r="B808" t="s">
        <v>753</v>
      </c>
      <c r="C808" t="s">
        <v>719</v>
      </c>
      <c r="D808" t="s">
        <v>1941</v>
      </c>
    </row>
    <row r="809" spans="1:4" x14ac:dyDescent="0.3">
      <c r="A809">
        <v>800010782</v>
      </c>
      <c r="B809" t="s">
        <v>895</v>
      </c>
      <c r="C809" t="s">
        <v>698</v>
      </c>
      <c r="D809" t="s">
        <v>1913</v>
      </c>
    </row>
    <row r="810" spans="1:4" x14ac:dyDescent="0.3">
      <c r="A810">
        <v>800037526</v>
      </c>
      <c r="B810" t="s">
        <v>1024</v>
      </c>
      <c r="C810" t="s">
        <v>765</v>
      </c>
      <c r="D810" t="s">
        <v>2019</v>
      </c>
    </row>
    <row r="811" spans="1:4" x14ac:dyDescent="0.3">
      <c r="A811">
        <v>800009951</v>
      </c>
      <c r="B811" t="s">
        <v>768</v>
      </c>
      <c r="C811" t="s">
        <v>1025</v>
      </c>
      <c r="D811" t="s">
        <v>1944</v>
      </c>
    </row>
    <row r="812" spans="1:4" x14ac:dyDescent="0.3">
      <c r="A812">
        <v>800038057</v>
      </c>
      <c r="B812" t="s">
        <v>1026</v>
      </c>
      <c r="C812" t="s">
        <v>644</v>
      </c>
      <c r="D812" t="s">
        <v>2020</v>
      </c>
    </row>
    <row r="813" spans="1:4" x14ac:dyDescent="0.3">
      <c r="A813">
        <v>800012368</v>
      </c>
      <c r="B813" t="s">
        <v>1027</v>
      </c>
      <c r="C813" t="s">
        <v>648</v>
      </c>
      <c r="D813" t="s">
        <v>2021</v>
      </c>
    </row>
    <row r="814" spans="1:4" x14ac:dyDescent="0.3">
      <c r="A814">
        <v>800000054</v>
      </c>
      <c r="B814" t="s">
        <v>753</v>
      </c>
      <c r="C814" t="s">
        <v>1028</v>
      </c>
      <c r="D814" t="s">
        <v>1941</v>
      </c>
    </row>
    <row r="815" spans="1:4" x14ac:dyDescent="0.3">
      <c r="A815">
        <v>800000054</v>
      </c>
      <c r="B815" t="s">
        <v>753</v>
      </c>
      <c r="C815" t="s">
        <v>665</v>
      </c>
      <c r="D815" t="s">
        <v>1941</v>
      </c>
    </row>
    <row r="816" spans="1:4" x14ac:dyDescent="0.3">
      <c r="A816">
        <v>800000054</v>
      </c>
      <c r="B816" t="s">
        <v>753</v>
      </c>
      <c r="C816" t="s">
        <v>624</v>
      </c>
      <c r="D816" t="s">
        <v>1941</v>
      </c>
    </row>
    <row r="817" spans="1:4" x14ac:dyDescent="0.3">
      <c r="A817">
        <v>800010545</v>
      </c>
      <c r="B817" t="s">
        <v>1029</v>
      </c>
      <c r="C817" t="s">
        <v>628</v>
      </c>
      <c r="D817" t="s">
        <v>2022</v>
      </c>
    </row>
    <row r="818" spans="1:4" x14ac:dyDescent="0.3">
      <c r="A818">
        <v>800000054</v>
      </c>
      <c r="B818" t="s">
        <v>753</v>
      </c>
      <c r="C818" t="s">
        <v>1030</v>
      </c>
      <c r="D818" t="s">
        <v>1941</v>
      </c>
    </row>
    <row r="819" spans="1:4" x14ac:dyDescent="0.3">
      <c r="A819">
        <v>800000054</v>
      </c>
      <c r="B819" t="s">
        <v>753</v>
      </c>
      <c r="C819" t="s">
        <v>1031</v>
      </c>
      <c r="D819" t="s">
        <v>1941</v>
      </c>
    </row>
    <row r="820" spans="1:4" x14ac:dyDescent="0.3">
      <c r="A820">
        <v>800009951</v>
      </c>
      <c r="B820" t="s">
        <v>768</v>
      </c>
      <c r="C820" t="s">
        <v>924</v>
      </c>
      <c r="D820" t="s">
        <v>1944</v>
      </c>
    </row>
    <row r="821" spans="1:4" x14ac:dyDescent="0.3">
      <c r="A821">
        <v>800010826</v>
      </c>
      <c r="B821" t="s">
        <v>1032</v>
      </c>
      <c r="C821" t="s">
        <v>648</v>
      </c>
      <c r="D821" t="s">
        <v>2023</v>
      </c>
    </row>
    <row r="822" spans="1:4" x14ac:dyDescent="0.3">
      <c r="A822">
        <v>800000054</v>
      </c>
      <c r="B822" t="s">
        <v>753</v>
      </c>
      <c r="C822" t="s">
        <v>1033</v>
      </c>
      <c r="D822" t="s">
        <v>1941</v>
      </c>
    </row>
    <row r="823" spans="1:4" x14ac:dyDescent="0.3">
      <c r="A823">
        <v>800000054</v>
      </c>
      <c r="B823" t="s">
        <v>753</v>
      </c>
      <c r="C823" t="s">
        <v>718</v>
      </c>
      <c r="D823" t="s">
        <v>1941</v>
      </c>
    </row>
    <row r="824" spans="1:4" x14ac:dyDescent="0.3">
      <c r="A824">
        <v>800000054</v>
      </c>
      <c r="B824" t="s">
        <v>753</v>
      </c>
      <c r="C824" t="s">
        <v>1034</v>
      </c>
      <c r="D824" t="s">
        <v>1941</v>
      </c>
    </row>
    <row r="825" spans="1:4" x14ac:dyDescent="0.3">
      <c r="A825">
        <v>800000054</v>
      </c>
      <c r="B825" t="s">
        <v>753</v>
      </c>
      <c r="C825" t="s">
        <v>954</v>
      </c>
      <c r="D825" t="s">
        <v>1941</v>
      </c>
    </row>
    <row r="826" spans="1:4" x14ac:dyDescent="0.3">
      <c r="A826">
        <v>800000054</v>
      </c>
      <c r="B826" t="s">
        <v>753</v>
      </c>
      <c r="C826" t="s">
        <v>872</v>
      </c>
      <c r="D826" t="s">
        <v>1941</v>
      </c>
    </row>
    <row r="827" spans="1:4" x14ac:dyDescent="0.3">
      <c r="A827">
        <v>800009951</v>
      </c>
      <c r="B827" t="s">
        <v>768</v>
      </c>
      <c r="C827" t="s">
        <v>1035</v>
      </c>
      <c r="D827" t="s">
        <v>1944</v>
      </c>
    </row>
    <row r="828" spans="1:4" x14ac:dyDescent="0.3">
      <c r="A828">
        <v>800014558</v>
      </c>
      <c r="B828" t="s">
        <v>1036</v>
      </c>
      <c r="C828" t="s">
        <v>991</v>
      </c>
      <c r="D828" t="s">
        <v>2024</v>
      </c>
    </row>
    <row r="829" spans="1:4" x14ac:dyDescent="0.3">
      <c r="A829">
        <v>800014558</v>
      </c>
      <c r="B829" t="s">
        <v>1036</v>
      </c>
      <c r="C829" t="s">
        <v>645</v>
      </c>
      <c r="D829" t="s">
        <v>2024</v>
      </c>
    </row>
    <row r="830" spans="1:4" x14ac:dyDescent="0.3">
      <c r="A830">
        <v>800014558</v>
      </c>
      <c r="B830" t="s">
        <v>1036</v>
      </c>
      <c r="C830" t="s">
        <v>775</v>
      </c>
      <c r="D830" t="s">
        <v>2024</v>
      </c>
    </row>
    <row r="831" spans="1:4" x14ac:dyDescent="0.3">
      <c r="A831">
        <v>800010702</v>
      </c>
      <c r="B831" t="s">
        <v>1037</v>
      </c>
      <c r="C831" t="s">
        <v>1038</v>
      </c>
      <c r="D831" t="s">
        <v>1951</v>
      </c>
    </row>
    <row r="832" spans="1:4" x14ac:dyDescent="0.3">
      <c r="A832">
        <v>800025330</v>
      </c>
      <c r="B832" t="s">
        <v>1039</v>
      </c>
      <c r="C832" t="s">
        <v>1003</v>
      </c>
      <c r="D832" t="s">
        <v>2025</v>
      </c>
    </row>
    <row r="833" spans="1:4" x14ac:dyDescent="0.3">
      <c r="A833">
        <v>800026834</v>
      </c>
      <c r="B833" t="s">
        <v>1040</v>
      </c>
      <c r="C833" t="s">
        <v>1003</v>
      </c>
      <c r="D833" t="s">
        <v>2025</v>
      </c>
    </row>
    <row r="834" spans="1:4" x14ac:dyDescent="0.3">
      <c r="A834">
        <v>800001423</v>
      </c>
      <c r="B834" t="s">
        <v>1013</v>
      </c>
      <c r="C834" t="s">
        <v>1041</v>
      </c>
      <c r="D834" t="s">
        <v>1911</v>
      </c>
    </row>
    <row r="835" spans="1:4" x14ac:dyDescent="0.3">
      <c r="A835">
        <v>800001423</v>
      </c>
      <c r="B835" t="s">
        <v>1013</v>
      </c>
      <c r="C835" t="s">
        <v>1003</v>
      </c>
      <c r="D835" t="s">
        <v>1911</v>
      </c>
    </row>
    <row r="836" spans="1:4" x14ac:dyDescent="0.3">
      <c r="A836">
        <v>800011687</v>
      </c>
      <c r="B836" t="s">
        <v>1042</v>
      </c>
      <c r="C836" t="s">
        <v>1003</v>
      </c>
      <c r="D836" t="s">
        <v>2026</v>
      </c>
    </row>
    <row r="837" spans="1:4" x14ac:dyDescent="0.3">
      <c r="A837">
        <v>800026834</v>
      </c>
      <c r="B837" t="s">
        <v>1040</v>
      </c>
      <c r="C837" t="s">
        <v>1041</v>
      </c>
      <c r="D837" t="s">
        <v>2025</v>
      </c>
    </row>
    <row r="838" spans="1:4" x14ac:dyDescent="0.3">
      <c r="A838">
        <v>800010782</v>
      </c>
      <c r="B838" t="s">
        <v>895</v>
      </c>
      <c r="C838" t="s">
        <v>1043</v>
      </c>
      <c r="D838" t="s">
        <v>1913</v>
      </c>
    </row>
    <row r="839" spans="1:4" x14ac:dyDescent="0.3">
      <c r="A839">
        <v>800011278</v>
      </c>
      <c r="B839" t="s">
        <v>1044</v>
      </c>
      <c r="C839" t="s">
        <v>718</v>
      </c>
      <c r="D839" t="s">
        <v>1946</v>
      </c>
    </row>
    <row r="840" spans="1:4" x14ac:dyDescent="0.3">
      <c r="A840">
        <v>800012426</v>
      </c>
      <c r="B840" t="s">
        <v>1045</v>
      </c>
      <c r="C840" t="s">
        <v>911</v>
      </c>
      <c r="D840" t="s">
        <v>2027</v>
      </c>
    </row>
    <row r="841" spans="1:4" x14ac:dyDescent="0.3">
      <c r="A841">
        <v>800032408</v>
      </c>
      <c r="B841" t="s">
        <v>1046</v>
      </c>
      <c r="C841" t="s">
        <v>1047</v>
      </c>
      <c r="D841" t="s">
        <v>2028</v>
      </c>
    </row>
    <row r="842" spans="1:4" x14ac:dyDescent="0.3">
      <c r="A842">
        <v>800010476</v>
      </c>
      <c r="B842" t="s">
        <v>1048</v>
      </c>
      <c r="C842" t="s">
        <v>628</v>
      </c>
      <c r="D842" t="s">
        <v>2029</v>
      </c>
    </row>
    <row r="843" spans="1:4" x14ac:dyDescent="0.3">
      <c r="A843">
        <v>800010476</v>
      </c>
      <c r="B843" t="s">
        <v>1048</v>
      </c>
      <c r="C843" t="s">
        <v>1049</v>
      </c>
      <c r="D843" t="s">
        <v>2029</v>
      </c>
    </row>
    <row r="844" spans="1:4" x14ac:dyDescent="0.3">
      <c r="A844">
        <v>800009994</v>
      </c>
      <c r="B844" t="s">
        <v>802</v>
      </c>
      <c r="C844" t="s">
        <v>589</v>
      </c>
      <c r="D844" t="s">
        <v>1956</v>
      </c>
    </row>
    <row r="845" spans="1:4" x14ac:dyDescent="0.3">
      <c r="A845">
        <v>800010628</v>
      </c>
      <c r="B845" t="s">
        <v>759</v>
      </c>
      <c r="C845" t="s">
        <v>787</v>
      </c>
      <c r="D845" t="s">
        <v>1943</v>
      </c>
    </row>
    <row r="846" spans="1:4" x14ac:dyDescent="0.3">
      <c r="A846">
        <v>800010165</v>
      </c>
      <c r="B846" t="s">
        <v>795</v>
      </c>
      <c r="C846" t="s">
        <v>1050</v>
      </c>
      <c r="D846" t="s">
        <v>1952</v>
      </c>
    </row>
    <row r="847" spans="1:4" x14ac:dyDescent="0.3">
      <c r="A847">
        <v>800010628</v>
      </c>
      <c r="B847" t="s">
        <v>759</v>
      </c>
      <c r="C847" t="s">
        <v>755</v>
      </c>
      <c r="D847" t="s">
        <v>1943</v>
      </c>
    </row>
    <row r="848" spans="1:4" x14ac:dyDescent="0.3">
      <c r="A848">
        <v>800010628</v>
      </c>
      <c r="B848" t="s">
        <v>759</v>
      </c>
      <c r="C848" t="s">
        <v>754</v>
      </c>
      <c r="D848" t="s">
        <v>1943</v>
      </c>
    </row>
    <row r="849" spans="1:4" x14ac:dyDescent="0.3">
      <c r="A849">
        <v>800009994</v>
      </c>
      <c r="B849" t="s">
        <v>802</v>
      </c>
      <c r="C849" t="s">
        <v>771</v>
      </c>
      <c r="D849" t="s">
        <v>1956</v>
      </c>
    </row>
    <row r="850" spans="1:4" x14ac:dyDescent="0.3">
      <c r="A850">
        <v>800031773</v>
      </c>
      <c r="B850" t="s">
        <v>793</v>
      </c>
      <c r="C850" t="s">
        <v>772</v>
      </c>
      <c r="D850" t="s">
        <v>1951</v>
      </c>
    </row>
    <row r="851" spans="1:4" x14ac:dyDescent="0.3">
      <c r="A851">
        <v>800009951</v>
      </c>
      <c r="B851" t="s">
        <v>768</v>
      </c>
      <c r="C851" t="s">
        <v>782</v>
      </c>
      <c r="D851" t="s">
        <v>1944</v>
      </c>
    </row>
    <row r="852" spans="1:4" x14ac:dyDescent="0.3">
      <c r="A852">
        <v>800009951</v>
      </c>
      <c r="B852" t="s">
        <v>768</v>
      </c>
      <c r="C852" t="s">
        <v>783</v>
      </c>
      <c r="D852" t="s">
        <v>1944</v>
      </c>
    </row>
    <row r="853" spans="1:4" x14ac:dyDescent="0.3">
      <c r="A853">
        <v>800009951</v>
      </c>
      <c r="B853" t="s">
        <v>768</v>
      </c>
      <c r="C853" t="s">
        <v>765</v>
      </c>
      <c r="D853" t="s">
        <v>1944</v>
      </c>
    </row>
    <row r="854" spans="1:4" x14ac:dyDescent="0.3">
      <c r="A854">
        <v>800018138</v>
      </c>
      <c r="B854" t="s">
        <v>808</v>
      </c>
      <c r="C854" t="s">
        <v>578</v>
      </c>
      <c r="D854" t="s">
        <v>1960</v>
      </c>
    </row>
    <row r="855" spans="1:4" x14ac:dyDescent="0.3">
      <c r="A855">
        <v>800018138</v>
      </c>
      <c r="B855" t="s">
        <v>808</v>
      </c>
      <c r="C855" t="s">
        <v>891</v>
      </c>
      <c r="D855" t="s">
        <v>1960</v>
      </c>
    </row>
    <row r="856" spans="1:4" x14ac:dyDescent="0.3">
      <c r="A856">
        <v>800036878</v>
      </c>
      <c r="B856" t="s">
        <v>818</v>
      </c>
      <c r="C856" t="s">
        <v>1051</v>
      </c>
      <c r="D856" t="s">
        <v>1963</v>
      </c>
    </row>
    <row r="857" spans="1:4" x14ac:dyDescent="0.3">
      <c r="A857">
        <v>800036878</v>
      </c>
      <c r="B857" t="s">
        <v>818</v>
      </c>
      <c r="C857" t="s">
        <v>866</v>
      </c>
      <c r="D857" t="s">
        <v>1963</v>
      </c>
    </row>
    <row r="858" spans="1:4" x14ac:dyDescent="0.3">
      <c r="A858">
        <v>800036878</v>
      </c>
      <c r="B858" t="s">
        <v>818</v>
      </c>
      <c r="C858" t="s">
        <v>928</v>
      </c>
      <c r="D858" t="s">
        <v>1963</v>
      </c>
    </row>
    <row r="859" spans="1:4" x14ac:dyDescent="0.3">
      <c r="A859">
        <v>800036878</v>
      </c>
      <c r="B859" t="s">
        <v>818</v>
      </c>
      <c r="C859" t="s">
        <v>846</v>
      </c>
      <c r="D859" t="s">
        <v>1963</v>
      </c>
    </row>
    <row r="860" spans="1:4" x14ac:dyDescent="0.3">
      <c r="A860">
        <v>800014228</v>
      </c>
      <c r="B860" t="s">
        <v>786</v>
      </c>
      <c r="C860" t="s">
        <v>663</v>
      </c>
      <c r="D860" t="s">
        <v>1948</v>
      </c>
    </row>
    <row r="861" spans="1:4" x14ac:dyDescent="0.3">
      <c r="A861">
        <v>800017897</v>
      </c>
      <c r="B861" t="s">
        <v>1052</v>
      </c>
      <c r="C861" t="s">
        <v>725</v>
      </c>
      <c r="D861" t="s">
        <v>2030</v>
      </c>
    </row>
    <row r="862" spans="1:4" x14ac:dyDescent="0.3">
      <c r="A862">
        <v>800017897</v>
      </c>
      <c r="B862" t="s">
        <v>1052</v>
      </c>
      <c r="C862" t="s">
        <v>758</v>
      </c>
      <c r="D862" t="s">
        <v>2030</v>
      </c>
    </row>
    <row r="863" spans="1:4" x14ac:dyDescent="0.3">
      <c r="A863">
        <v>800009951</v>
      </c>
      <c r="B863" t="s">
        <v>768</v>
      </c>
      <c r="C863" t="s">
        <v>817</v>
      </c>
      <c r="D863" t="s">
        <v>1944</v>
      </c>
    </row>
    <row r="864" spans="1:4" x14ac:dyDescent="0.3">
      <c r="A864">
        <v>800010155</v>
      </c>
      <c r="B864" t="s">
        <v>1053</v>
      </c>
      <c r="C864" t="s">
        <v>570</v>
      </c>
      <c r="D864" t="s">
        <v>2031</v>
      </c>
    </row>
    <row r="865" spans="1:4" x14ac:dyDescent="0.3">
      <c r="A865">
        <v>800010763</v>
      </c>
      <c r="B865" t="s">
        <v>1054</v>
      </c>
      <c r="C865" t="s">
        <v>909</v>
      </c>
      <c r="D865" t="s">
        <v>2032</v>
      </c>
    </row>
    <row r="866" spans="1:4" x14ac:dyDescent="0.3">
      <c r="A866">
        <v>800010708</v>
      </c>
      <c r="B866" t="s">
        <v>896</v>
      </c>
      <c r="C866" t="s">
        <v>570</v>
      </c>
      <c r="D866" t="s">
        <v>1880</v>
      </c>
    </row>
    <row r="867" spans="1:4" x14ac:dyDescent="0.3">
      <c r="A867">
        <v>800010761</v>
      </c>
      <c r="B867" t="s">
        <v>1055</v>
      </c>
      <c r="C867" t="s">
        <v>874</v>
      </c>
      <c r="D867" t="s">
        <v>2033</v>
      </c>
    </row>
    <row r="868" spans="1:4" x14ac:dyDescent="0.3">
      <c r="A868">
        <v>800014961</v>
      </c>
      <c r="B868" t="s">
        <v>1056</v>
      </c>
      <c r="C868" t="s">
        <v>874</v>
      </c>
      <c r="D868" t="s">
        <v>2034</v>
      </c>
    </row>
    <row r="869" spans="1:4" x14ac:dyDescent="0.3">
      <c r="A869">
        <v>800012907</v>
      </c>
      <c r="B869" t="s">
        <v>871</v>
      </c>
      <c r="C869" t="s">
        <v>567</v>
      </c>
      <c r="D869" t="s">
        <v>1941</v>
      </c>
    </row>
    <row r="870" spans="1:4" x14ac:dyDescent="0.3">
      <c r="A870">
        <v>800012907</v>
      </c>
      <c r="B870" t="s">
        <v>871</v>
      </c>
      <c r="C870" t="s">
        <v>570</v>
      </c>
      <c r="D870" t="s">
        <v>1941</v>
      </c>
    </row>
    <row r="871" spans="1:4" x14ac:dyDescent="0.3">
      <c r="A871">
        <v>800010707</v>
      </c>
      <c r="B871" t="s">
        <v>875</v>
      </c>
      <c r="C871" t="s">
        <v>601</v>
      </c>
      <c r="D871" t="s">
        <v>1975</v>
      </c>
    </row>
    <row r="872" spans="1:4" x14ac:dyDescent="0.3">
      <c r="A872">
        <v>800028300</v>
      </c>
      <c r="B872" t="s">
        <v>848</v>
      </c>
      <c r="C872" t="s">
        <v>1057</v>
      </c>
      <c r="D872" t="s">
        <v>1969</v>
      </c>
    </row>
    <row r="873" spans="1:4" x14ac:dyDescent="0.3">
      <c r="A873">
        <v>800000054</v>
      </c>
      <c r="B873" t="s">
        <v>753</v>
      </c>
      <c r="C873" t="s">
        <v>1058</v>
      </c>
      <c r="D873" t="s">
        <v>1941</v>
      </c>
    </row>
    <row r="874" spans="1:4" x14ac:dyDescent="0.3">
      <c r="A874">
        <v>800006517</v>
      </c>
      <c r="B874" t="s">
        <v>1059</v>
      </c>
      <c r="C874" t="s">
        <v>665</v>
      </c>
      <c r="D874" t="s">
        <v>2035</v>
      </c>
    </row>
    <row r="875" spans="1:4" x14ac:dyDescent="0.3">
      <c r="A875">
        <v>800010500</v>
      </c>
      <c r="B875" t="s">
        <v>1060</v>
      </c>
      <c r="C875" t="s">
        <v>570</v>
      </c>
      <c r="D875" t="s">
        <v>1970</v>
      </c>
    </row>
    <row r="876" spans="1:4" x14ac:dyDescent="0.3">
      <c r="A876">
        <v>800010837</v>
      </c>
      <c r="B876" t="s">
        <v>1061</v>
      </c>
      <c r="C876" t="s">
        <v>631</v>
      </c>
      <c r="D876" t="s">
        <v>1951</v>
      </c>
    </row>
    <row r="877" spans="1:4" x14ac:dyDescent="0.3">
      <c r="A877">
        <v>800012426</v>
      </c>
      <c r="B877" t="s">
        <v>1045</v>
      </c>
      <c r="C877" t="s">
        <v>631</v>
      </c>
      <c r="D877" t="s">
        <v>2027</v>
      </c>
    </row>
    <row r="878" spans="1:4" x14ac:dyDescent="0.3">
      <c r="A878">
        <v>800000054</v>
      </c>
      <c r="B878" t="s">
        <v>753</v>
      </c>
      <c r="C878" t="s">
        <v>1007</v>
      </c>
      <c r="D878" t="s">
        <v>1941</v>
      </c>
    </row>
    <row r="879" spans="1:4" x14ac:dyDescent="0.3">
      <c r="A879">
        <v>800000054</v>
      </c>
      <c r="B879" t="s">
        <v>753</v>
      </c>
      <c r="C879" t="s">
        <v>1062</v>
      </c>
      <c r="D879" t="s">
        <v>1941</v>
      </c>
    </row>
    <row r="880" spans="1:4" x14ac:dyDescent="0.3">
      <c r="A880">
        <v>800011278</v>
      </c>
      <c r="B880" t="s">
        <v>1044</v>
      </c>
      <c r="C880" t="s">
        <v>1003</v>
      </c>
      <c r="D880" t="s">
        <v>1946</v>
      </c>
    </row>
    <row r="881" spans="1:4" x14ac:dyDescent="0.3">
      <c r="A881">
        <v>800010837</v>
      </c>
      <c r="B881" t="s">
        <v>1061</v>
      </c>
      <c r="C881" t="s">
        <v>690</v>
      </c>
      <c r="D881" t="s">
        <v>1951</v>
      </c>
    </row>
    <row r="882" spans="1:4" x14ac:dyDescent="0.3">
      <c r="A882">
        <v>800012907</v>
      </c>
      <c r="B882" t="s">
        <v>871</v>
      </c>
      <c r="C882" t="s">
        <v>589</v>
      </c>
      <c r="D882" t="s">
        <v>1941</v>
      </c>
    </row>
    <row r="883" spans="1:4" x14ac:dyDescent="0.3">
      <c r="A883">
        <v>800009951</v>
      </c>
      <c r="B883" t="s">
        <v>768</v>
      </c>
      <c r="C883" t="s">
        <v>963</v>
      </c>
      <c r="D883" t="s">
        <v>1944</v>
      </c>
    </row>
    <row r="884" spans="1:4" x14ac:dyDescent="0.3">
      <c r="A884">
        <v>800009951</v>
      </c>
      <c r="B884" t="s">
        <v>768</v>
      </c>
      <c r="C884" t="s">
        <v>1009</v>
      </c>
      <c r="D884" t="s">
        <v>1944</v>
      </c>
    </row>
    <row r="885" spans="1:4" x14ac:dyDescent="0.3">
      <c r="A885">
        <v>800012907</v>
      </c>
      <c r="B885" t="s">
        <v>871</v>
      </c>
      <c r="C885" t="s">
        <v>720</v>
      </c>
      <c r="D885" t="s">
        <v>1941</v>
      </c>
    </row>
    <row r="886" spans="1:4" x14ac:dyDescent="0.3">
      <c r="A886">
        <v>800012907</v>
      </c>
      <c r="B886" t="s">
        <v>871</v>
      </c>
      <c r="C886" t="s">
        <v>645</v>
      </c>
      <c r="D886" t="s">
        <v>1941</v>
      </c>
    </row>
    <row r="887" spans="1:4" x14ac:dyDescent="0.3">
      <c r="A887">
        <v>800012907</v>
      </c>
      <c r="B887" t="s">
        <v>871</v>
      </c>
      <c r="C887" t="s">
        <v>1063</v>
      </c>
      <c r="D887" t="s">
        <v>1941</v>
      </c>
    </row>
    <row r="888" spans="1:4" x14ac:dyDescent="0.3">
      <c r="A888">
        <v>800012907</v>
      </c>
      <c r="B888" t="s">
        <v>871</v>
      </c>
      <c r="C888" t="s">
        <v>951</v>
      </c>
      <c r="D888" t="s">
        <v>1941</v>
      </c>
    </row>
    <row r="889" spans="1:4" x14ac:dyDescent="0.3">
      <c r="A889">
        <v>800012907</v>
      </c>
      <c r="B889" t="s">
        <v>871</v>
      </c>
      <c r="C889" t="s">
        <v>931</v>
      </c>
      <c r="D889" t="s">
        <v>1941</v>
      </c>
    </row>
    <row r="890" spans="1:4" x14ac:dyDescent="0.3">
      <c r="A890">
        <v>800012907</v>
      </c>
      <c r="B890" t="s">
        <v>871</v>
      </c>
      <c r="C890" t="s">
        <v>578</v>
      </c>
      <c r="D890" t="s">
        <v>1941</v>
      </c>
    </row>
    <row r="891" spans="1:4" x14ac:dyDescent="0.3">
      <c r="A891">
        <v>800012907</v>
      </c>
      <c r="B891" t="s">
        <v>871</v>
      </c>
      <c r="C891" t="s">
        <v>780</v>
      </c>
      <c r="D891" t="s">
        <v>1941</v>
      </c>
    </row>
    <row r="892" spans="1:4" x14ac:dyDescent="0.3">
      <c r="A892">
        <v>800012907</v>
      </c>
      <c r="B892" t="s">
        <v>871</v>
      </c>
      <c r="C892" t="s">
        <v>845</v>
      </c>
      <c r="D892" t="s">
        <v>1941</v>
      </c>
    </row>
    <row r="893" spans="1:4" x14ac:dyDescent="0.3">
      <c r="A893">
        <v>800012907</v>
      </c>
      <c r="B893" t="s">
        <v>871</v>
      </c>
      <c r="C893" t="s">
        <v>644</v>
      </c>
      <c r="D893" t="s">
        <v>1941</v>
      </c>
    </row>
    <row r="894" spans="1:4" x14ac:dyDescent="0.3">
      <c r="A894">
        <v>800012907</v>
      </c>
      <c r="B894" t="s">
        <v>871</v>
      </c>
      <c r="C894" t="s">
        <v>710</v>
      </c>
      <c r="D894" t="s">
        <v>1941</v>
      </c>
    </row>
    <row r="895" spans="1:4" x14ac:dyDescent="0.3">
      <c r="A895">
        <v>800012907</v>
      </c>
      <c r="B895" t="s">
        <v>871</v>
      </c>
      <c r="C895" t="s">
        <v>909</v>
      </c>
      <c r="D895" t="s">
        <v>1941</v>
      </c>
    </row>
    <row r="896" spans="1:4" x14ac:dyDescent="0.3">
      <c r="A896">
        <v>800012907</v>
      </c>
      <c r="B896" t="s">
        <v>871</v>
      </c>
      <c r="C896" t="s">
        <v>932</v>
      </c>
      <c r="D896" t="s">
        <v>1941</v>
      </c>
    </row>
    <row r="897" spans="1:4" x14ac:dyDescent="0.3">
      <c r="A897">
        <v>800012907</v>
      </c>
      <c r="B897" t="s">
        <v>871</v>
      </c>
      <c r="C897" t="s">
        <v>844</v>
      </c>
      <c r="D897" t="s">
        <v>1941</v>
      </c>
    </row>
    <row r="898" spans="1:4" x14ac:dyDescent="0.3">
      <c r="A898">
        <v>800012907</v>
      </c>
      <c r="B898" t="s">
        <v>871</v>
      </c>
      <c r="C898" t="s">
        <v>912</v>
      </c>
      <c r="D898" t="s">
        <v>1941</v>
      </c>
    </row>
    <row r="899" spans="1:4" x14ac:dyDescent="0.3">
      <c r="A899">
        <v>800012907</v>
      </c>
      <c r="B899" t="s">
        <v>871</v>
      </c>
      <c r="C899" t="s">
        <v>779</v>
      </c>
      <c r="D899" t="s">
        <v>1941</v>
      </c>
    </row>
    <row r="900" spans="1:4" x14ac:dyDescent="0.3">
      <c r="A900">
        <v>800012907</v>
      </c>
      <c r="B900" t="s">
        <v>871</v>
      </c>
      <c r="C900" t="s">
        <v>1064</v>
      </c>
      <c r="D900" t="s">
        <v>1941</v>
      </c>
    </row>
    <row r="901" spans="1:4" x14ac:dyDescent="0.3">
      <c r="A901">
        <v>800012907</v>
      </c>
      <c r="B901" t="s">
        <v>871</v>
      </c>
      <c r="C901" t="s">
        <v>928</v>
      </c>
      <c r="D901" t="s">
        <v>1941</v>
      </c>
    </row>
    <row r="902" spans="1:4" x14ac:dyDescent="0.3">
      <c r="A902">
        <v>800012907</v>
      </c>
      <c r="B902" t="s">
        <v>871</v>
      </c>
      <c r="C902" t="s">
        <v>1065</v>
      </c>
      <c r="D902" t="s">
        <v>1941</v>
      </c>
    </row>
    <row r="903" spans="1:4" x14ac:dyDescent="0.3">
      <c r="A903">
        <v>800012907</v>
      </c>
      <c r="B903" t="s">
        <v>871</v>
      </c>
      <c r="C903" t="s">
        <v>815</v>
      </c>
      <c r="D903" t="s">
        <v>1941</v>
      </c>
    </row>
    <row r="904" spans="1:4" x14ac:dyDescent="0.3">
      <c r="A904">
        <v>800012907</v>
      </c>
      <c r="B904" t="s">
        <v>871</v>
      </c>
      <c r="C904" t="s">
        <v>689</v>
      </c>
      <c r="D904" t="s">
        <v>1941</v>
      </c>
    </row>
    <row r="905" spans="1:4" x14ac:dyDescent="0.3">
      <c r="A905">
        <v>800012907</v>
      </c>
      <c r="B905" t="s">
        <v>871</v>
      </c>
      <c r="C905" t="s">
        <v>804</v>
      </c>
      <c r="D905" t="s">
        <v>1941</v>
      </c>
    </row>
    <row r="906" spans="1:4" x14ac:dyDescent="0.3">
      <c r="A906">
        <v>800012907</v>
      </c>
      <c r="B906" t="s">
        <v>871</v>
      </c>
      <c r="C906" t="s">
        <v>866</v>
      </c>
      <c r="D906" t="s">
        <v>1941</v>
      </c>
    </row>
    <row r="907" spans="1:4" x14ac:dyDescent="0.3">
      <c r="A907">
        <v>800012907</v>
      </c>
      <c r="B907" t="s">
        <v>871</v>
      </c>
      <c r="C907" t="s">
        <v>901</v>
      </c>
      <c r="D907" t="s">
        <v>1941</v>
      </c>
    </row>
    <row r="908" spans="1:4" x14ac:dyDescent="0.3">
      <c r="A908">
        <v>800012907</v>
      </c>
      <c r="B908" t="s">
        <v>871</v>
      </c>
      <c r="C908" t="s">
        <v>774</v>
      </c>
      <c r="D908" t="s">
        <v>1941</v>
      </c>
    </row>
    <row r="909" spans="1:4" x14ac:dyDescent="0.3">
      <c r="A909">
        <v>800012907</v>
      </c>
      <c r="B909" t="s">
        <v>871</v>
      </c>
      <c r="C909" t="s">
        <v>953</v>
      </c>
      <c r="D909" t="s">
        <v>1941</v>
      </c>
    </row>
    <row r="910" spans="1:4" x14ac:dyDescent="0.3">
      <c r="A910">
        <v>800012907</v>
      </c>
      <c r="B910" t="s">
        <v>871</v>
      </c>
      <c r="C910" t="s">
        <v>820</v>
      </c>
      <c r="D910" t="s">
        <v>1941</v>
      </c>
    </row>
    <row r="911" spans="1:4" x14ac:dyDescent="0.3">
      <c r="A911">
        <v>800012907</v>
      </c>
      <c r="B911" t="s">
        <v>871</v>
      </c>
      <c r="C911" t="s">
        <v>776</v>
      </c>
      <c r="D911" t="s">
        <v>1941</v>
      </c>
    </row>
    <row r="912" spans="1:4" x14ac:dyDescent="0.3">
      <c r="A912">
        <v>800012907</v>
      </c>
      <c r="B912" t="s">
        <v>871</v>
      </c>
      <c r="C912" t="s">
        <v>657</v>
      </c>
      <c r="D912" t="s">
        <v>1941</v>
      </c>
    </row>
    <row r="913" spans="1:4" x14ac:dyDescent="0.3">
      <c r="A913">
        <v>800012907</v>
      </c>
      <c r="B913" t="s">
        <v>871</v>
      </c>
      <c r="C913" t="s">
        <v>772</v>
      </c>
      <c r="D913" t="s">
        <v>1941</v>
      </c>
    </row>
    <row r="914" spans="1:4" x14ac:dyDescent="0.3">
      <c r="A914">
        <v>800012907</v>
      </c>
      <c r="B914" t="s">
        <v>871</v>
      </c>
      <c r="C914" t="s">
        <v>890</v>
      </c>
      <c r="D914" t="s">
        <v>1941</v>
      </c>
    </row>
    <row r="915" spans="1:4" x14ac:dyDescent="0.3">
      <c r="A915">
        <v>800012907</v>
      </c>
      <c r="B915" t="s">
        <v>871</v>
      </c>
      <c r="C915" t="s">
        <v>782</v>
      </c>
      <c r="D915" t="s">
        <v>1941</v>
      </c>
    </row>
    <row r="916" spans="1:4" x14ac:dyDescent="0.3">
      <c r="A916">
        <v>800012907</v>
      </c>
      <c r="B916" t="s">
        <v>871</v>
      </c>
      <c r="C916" t="s">
        <v>778</v>
      </c>
      <c r="D916" t="s">
        <v>1941</v>
      </c>
    </row>
    <row r="917" spans="1:4" x14ac:dyDescent="0.3">
      <c r="A917">
        <v>800012907</v>
      </c>
      <c r="B917" t="s">
        <v>871</v>
      </c>
      <c r="C917" t="s">
        <v>775</v>
      </c>
      <c r="D917" t="s">
        <v>1941</v>
      </c>
    </row>
    <row r="918" spans="1:4" x14ac:dyDescent="0.3">
      <c r="A918">
        <v>800012907</v>
      </c>
      <c r="B918" t="s">
        <v>871</v>
      </c>
      <c r="C918" t="s">
        <v>891</v>
      </c>
      <c r="D918" t="s">
        <v>1941</v>
      </c>
    </row>
    <row r="919" spans="1:4" x14ac:dyDescent="0.3">
      <c r="A919">
        <v>800012907</v>
      </c>
      <c r="B919" t="s">
        <v>871</v>
      </c>
      <c r="C919" t="s">
        <v>817</v>
      </c>
      <c r="D919" t="s">
        <v>1941</v>
      </c>
    </row>
    <row r="920" spans="1:4" x14ac:dyDescent="0.3">
      <c r="A920">
        <v>800012907</v>
      </c>
      <c r="B920" t="s">
        <v>871</v>
      </c>
      <c r="C920" t="s">
        <v>663</v>
      </c>
      <c r="D920" t="s">
        <v>1941</v>
      </c>
    </row>
    <row r="921" spans="1:4" x14ac:dyDescent="0.3">
      <c r="A921">
        <v>800012907</v>
      </c>
      <c r="B921" t="s">
        <v>871</v>
      </c>
      <c r="C921" t="s">
        <v>828</v>
      </c>
      <c r="D921" t="s">
        <v>1941</v>
      </c>
    </row>
    <row r="922" spans="1:4" x14ac:dyDescent="0.3">
      <c r="A922">
        <v>800012907</v>
      </c>
      <c r="B922" t="s">
        <v>871</v>
      </c>
      <c r="C922" t="s">
        <v>783</v>
      </c>
      <c r="D922" t="s">
        <v>1941</v>
      </c>
    </row>
    <row r="923" spans="1:4" x14ac:dyDescent="0.3">
      <c r="A923">
        <v>800012907</v>
      </c>
      <c r="B923" t="s">
        <v>871</v>
      </c>
      <c r="C923" t="s">
        <v>758</v>
      </c>
      <c r="D923" t="s">
        <v>1941</v>
      </c>
    </row>
    <row r="924" spans="1:4" x14ac:dyDescent="0.3">
      <c r="A924">
        <v>800012907</v>
      </c>
      <c r="B924" t="s">
        <v>871</v>
      </c>
      <c r="C924" t="s">
        <v>1057</v>
      </c>
      <c r="D924" t="s">
        <v>1941</v>
      </c>
    </row>
    <row r="925" spans="1:4" x14ac:dyDescent="0.3">
      <c r="A925">
        <v>800012907</v>
      </c>
      <c r="B925" t="s">
        <v>871</v>
      </c>
      <c r="C925" t="s">
        <v>1001</v>
      </c>
      <c r="D925" t="s">
        <v>1941</v>
      </c>
    </row>
    <row r="926" spans="1:4" x14ac:dyDescent="0.3">
      <c r="A926">
        <v>800012907</v>
      </c>
      <c r="B926" t="s">
        <v>871</v>
      </c>
      <c r="C926" t="s">
        <v>798</v>
      </c>
      <c r="D926" t="s">
        <v>1941</v>
      </c>
    </row>
    <row r="927" spans="1:4" x14ac:dyDescent="0.3">
      <c r="A927">
        <v>800012907</v>
      </c>
      <c r="B927" t="s">
        <v>871</v>
      </c>
      <c r="C927" t="s">
        <v>988</v>
      </c>
      <c r="D927" t="s">
        <v>1941</v>
      </c>
    </row>
    <row r="928" spans="1:4" x14ac:dyDescent="0.3">
      <c r="A928">
        <v>800012907</v>
      </c>
      <c r="B928" t="s">
        <v>871</v>
      </c>
      <c r="C928" t="s">
        <v>1066</v>
      </c>
      <c r="D928" t="s">
        <v>1941</v>
      </c>
    </row>
    <row r="929" spans="1:4" x14ac:dyDescent="0.3">
      <c r="A929">
        <v>800012907</v>
      </c>
      <c r="B929" t="s">
        <v>871</v>
      </c>
      <c r="C929" t="s">
        <v>1067</v>
      </c>
      <c r="D929" t="s">
        <v>1941</v>
      </c>
    </row>
    <row r="930" spans="1:4" x14ac:dyDescent="0.3">
      <c r="A930">
        <v>800012907</v>
      </c>
      <c r="B930" t="s">
        <v>871</v>
      </c>
      <c r="C930" t="s">
        <v>683</v>
      </c>
      <c r="D930" t="s">
        <v>1941</v>
      </c>
    </row>
    <row r="931" spans="1:4" x14ac:dyDescent="0.3">
      <c r="A931">
        <v>800012907</v>
      </c>
      <c r="B931" t="s">
        <v>871</v>
      </c>
      <c r="C931" t="s">
        <v>1058</v>
      </c>
      <c r="D931" t="s">
        <v>1941</v>
      </c>
    </row>
    <row r="932" spans="1:4" x14ac:dyDescent="0.3">
      <c r="A932">
        <v>800012907</v>
      </c>
      <c r="B932" t="s">
        <v>871</v>
      </c>
      <c r="C932" t="s">
        <v>1068</v>
      </c>
      <c r="D932" t="s">
        <v>1941</v>
      </c>
    </row>
    <row r="933" spans="1:4" x14ac:dyDescent="0.3">
      <c r="A933">
        <v>800012907</v>
      </c>
      <c r="B933" t="s">
        <v>871</v>
      </c>
      <c r="C933" t="s">
        <v>800</v>
      </c>
      <c r="D933" t="s">
        <v>1941</v>
      </c>
    </row>
    <row r="934" spans="1:4" x14ac:dyDescent="0.3">
      <c r="A934">
        <v>800012907</v>
      </c>
      <c r="B934" t="s">
        <v>871</v>
      </c>
      <c r="C934" t="s">
        <v>608</v>
      </c>
      <c r="D934" t="s">
        <v>1941</v>
      </c>
    </row>
    <row r="935" spans="1:4" x14ac:dyDescent="0.3">
      <c r="A935">
        <v>800012907</v>
      </c>
      <c r="B935" t="s">
        <v>871</v>
      </c>
      <c r="C935" t="s">
        <v>1069</v>
      </c>
      <c r="D935" t="s">
        <v>1941</v>
      </c>
    </row>
    <row r="936" spans="1:4" x14ac:dyDescent="0.3">
      <c r="A936">
        <v>800012907</v>
      </c>
      <c r="B936" t="s">
        <v>871</v>
      </c>
      <c r="C936" t="s">
        <v>807</v>
      </c>
      <c r="D936" t="s">
        <v>1941</v>
      </c>
    </row>
    <row r="937" spans="1:4" x14ac:dyDescent="0.3">
      <c r="A937">
        <v>800019270</v>
      </c>
      <c r="B937" t="s">
        <v>1070</v>
      </c>
      <c r="C937" t="s">
        <v>951</v>
      </c>
      <c r="D937" t="s">
        <v>2036</v>
      </c>
    </row>
    <row r="938" spans="1:4" x14ac:dyDescent="0.3">
      <c r="A938">
        <v>800012907</v>
      </c>
      <c r="B938" t="s">
        <v>871</v>
      </c>
      <c r="C938" t="s">
        <v>907</v>
      </c>
      <c r="D938" t="s">
        <v>1941</v>
      </c>
    </row>
    <row r="939" spans="1:4" x14ac:dyDescent="0.3">
      <c r="A939">
        <v>800012907</v>
      </c>
      <c r="B939" t="s">
        <v>871</v>
      </c>
      <c r="C939" t="s">
        <v>972</v>
      </c>
      <c r="D939" t="s">
        <v>1941</v>
      </c>
    </row>
    <row r="940" spans="1:4" x14ac:dyDescent="0.3">
      <c r="A940">
        <v>800012907</v>
      </c>
      <c r="B940" t="s">
        <v>871</v>
      </c>
      <c r="C940" t="s">
        <v>847</v>
      </c>
      <c r="D940" t="s">
        <v>1941</v>
      </c>
    </row>
    <row r="941" spans="1:4" x14ac:dyDescent="0.3">
      <c r="A941">
        <v>800012907</v>
      </c>
      <c r="B941" t="s">
        <v>871</v>
      </c>
      <c r="C941" t="s">
        <v>602</v>
      </c>
      <c r="D941" t="s">
        <v>1941</v>
      </c>
    </row>
    <row r="942" spans="1:4" x14ac:dyDescent="0.3">
      <c r="A942">
        <v>800012907</v>
      </c>
      <c r="B942" t="s">
        <v>871</v>
      </c>
      <c r="C942" t="s">
        <v>585</v>
      </c>
      <c r="D942" t="s">
        <v>1941</v>
      </c>
    </row>
    <row r="943" spans="1:4" x14ac:dyDescent="0.3">
      <c r="A943">
        <v>800012907</v>
      </c>
      <c r="B943" t="s">
        <v>871</v>
      </c>
      <c r="C943" t="s">
        <v>766</v>
      </c>
      <c r="D943" t="s">
        <v>1941</v>
      </c>
    </row>
    <row r="944" spans="1:4" x14ac:dyDescent="0.3">
      <c r="A944">
        <v>800012907</v>
      </c>
      <c r="B944" t="s">
        <v>871</v>
      </c>
      <c r="C944" t="s">
        <v>760</v>
      </c>
      <c r="D944" t="s">
        <v>1941</v>
      </c>
    </row>
    <row r="945" spans="1:4" x14ac:dyDescent="0.3">
      <c r="A945">
        <v>800012907</v>
      </c>
      <c r="B945" t="s">
        <v>871</v>
      </c>
      <c r="C945" t="s">
        <v>764</v>
      </c>
      <c r="D945" t="s">
        <v>1941</v>
      </c>
    </row>
    <row r="946" spans="1:4" x14ac:dyDescent="0.3">
      <c r="A946">
        <v>800000054</v>
      </c>
      <c r="B946" t="s">
        <v>753</v>
      </c>
      <c r="C946" t="s">
        <v>663</v>
      </c>
      <c r="D946" t="s">
        <v>1941</v>
      </c>
    </row>
    <row r="947" spans="1:4" x14ac:dyDescent="0.3">
      <c r="A947">
        <v>800012907</v>
      </c>
      <c r="B947" t="s">
        <v>871</v>
      </c>
      <c r="C947" t="s">
        <v>985</v>
      </c>
      <c r="D947" t="s">
        <v>1941</v>
      </c>
    </row>
    <row r="948" spans="1:4" x14ac:dyDescent="0.3">
      <c r="A948">
        <v>800012907</v>
      </c>
      <c r="B948" t="s">
        <v>871</v>
      </c>
      <c r="C948" t="s">
        <v>846</v>
      </c>
      <c r="D948" t="s">
        <v>1941</v>
      </c>
    </row>
    <row r="949" spans="1:4" x14ac:dyDescent="0.3">
      <c r="A949">
        <v>800012907</v>
      </c>
      <c r="B949" t="s">
        <v>871</v>
      </c>
      <c r="C949" t="s">
        <v>1071</v>
      </c>
      <c r="D949" t="s">
        <v>1941</v>
      </c>
    </row>
    <row r="950" spans="1:4" x14ac:dyDescent="0.3">
      <c r="A950">
        <v>800012907</v>
      </c>
      <c r="B950" t="s">
        <v>871</v>
      </c>
      <c r="C950" t="s">
        <v>967</v>
      </c>
      <c r="D950" t="s">
        <v>1941</v>
      </c>
    </row>
    <row r="951" spans="1:4" x14ac:dyDescent="0.3">
      <c r="A951">
        <v>800012907</v>
      </c>
      <c r="B951" t="s">
        <v>871</v>
      </c>
      <c r="C951" t="s">
        <v>927</v>
      </c>
      <c r="D951" t="s">
        <v>1941</v>
      </c>
    </row>
    <row r="952" spans="1:4" x14ac:dyDescent="0.3">
      <c r="A952">
        <v>800012907</v>
      </c>
      <c r="B952" t="s">
        <v>871</v>
      </c>
      <c r="C952" t="s">
        <v>601</v>
      </c>
      <c r="D952" t="s">
        <v>1941</v>
      </c>
    </row>
    <row r="953" spans="1:4" x14ac:dyDescent="0.3">
      <c r="A953">
        <v>800012907</v>
      </c>
      <c r="B953" t="s">
        <v>871</v>
      </c>
      <c r="C953" t="s">
        <v>726</v>
      </c>
      <c r="D953" t="s">
        <v>1941</v>
      </c>
    </row>
    <row r="954" spans="1:4" x14ac:dyDescent="0.3">
      <c r="A954">
        <v>800012907</v>
      </c>
      <c r="B954" t="s">
        <v>871</v>
      </c>
      <c r="C954" t="s">
        <v>969</v>
      </c>
      <c r="D954" t="s">
        <v>1941</v>
      </c>
    </row>
    <row r="955" spans="1:4" x14ac:dyDescent="0.3">
      <c r="A955">
        <v>800012907</v>
      </c>
      <c r="B955" t="s">
        <v>871</v>
      </c>
      <c r="C955" t="s">
        <v>641</v>
      </c>
      <c r="D955" t="s">
        <v>1941</v>
      </c>
    </row>
    <row r="956" spans="1:4" x14ac:dyDescent="0.3">
      <c r="A956">
        <v>800012907</v>
      </c>
      <c r="B956" t="s">
        <v>871</v>
      </c>
      <c r="C956" t="s">
        <v>659</v>
      </c>
      <c r="D956" t="s">
        <v>1941</v>
      </c>
    </row>
    <row r="957" spans="1:4" x14ac:dyDescent="0.3">
      <c r="A957">
        <v>800012907</v>
      </c>
      <c r="B957" t="s">
        <v>871</v>
      </c>
      <c r="C957" t="s">
        <v>599</v>
      </c>
      <c r="D957" t="s">
        <v>1941</v>
      </c>
    </row>
    <row r="958" spans="1:4" x14ac:dyDescent="0.3">
      <c r="A958">
        <v>800012907</v>
      </c>
      <c r="B958" t="s">
        <v>871</v>
      </c>
      <c r="C958" t="s">
        <v>970</v>
      </c>
      <c r="D958" t="s">
        <v>1941</v>
      </c>
    </row>
    <row r="959" spans="1:4" x14ac:dyDescent="0.3">
      <c r="A959">
        <v>800012907</v>
      </c>
      <c r="B959" t="s">
        <v>871</v>
      </c>
      <c r="C959" t="s">
        <v>955</v>
      </c>
      <c r="D959" t="s">
        <v>1941</v>
      </c>
    </row>
    <row r="960" spans="1:4" x14ac:dyDescent="0.3">
      <c r="A960">
        <v>800012907</v>
      </c>
      <c r="B960" t="s">
        <v>871</v>
      </c>
      <c r="C960" t="s">
        <v>616</v>
      </c>
      <c r="D960" t="s">
        <v>1941</v>
      </c>
    </row>
    <row r="961" spans="1:4" x14ac:dyDescent="0.3">
      <c r="A961">
        <v>800012907</v>
      </c>
      <c r="B961" t="s">
        <v>871</v>
      </c>
      <c r="C961" t="s">
        <v>833</v>
      </c>
      <c r="D961" t="s">
        <v>1941</v>
      </c>
    </row>
    <row r="962" spans="1:4" x14ac:dyDescent="0.3">
      <c r="A962">
        <v>800012907</v>
      </c>
      <c r="B962" t="s">
        <v>871</v>
      </c>
      <c r="C962" t="s">
        <v>814</v>
      </c>
      <c r="D962" t="s">
        <v>1941</v>
      </c>
    </row>
    <row r="963" spans="1:4" x14ac:dyDescent="0.3">
      <c r="A963">
        <v>800009174</v>
      </c>
      <c r="B963" t="s">
        <v>1072</v>
      </c>
      <c r="C963" t="s">
        <v>920</v>
      </c>
      <c r="D963" t="s">
        <v>2037</v>
      </c>
    </row>
    <row r="964" spans="1:4" x14ac:dyDescent="0.3">
      <c r="A964">
        <v>800012907</v>
      </c>
      <c r="B964" t="s">
        <v>871</v>
      </c>
      <c r="C964" t="s">
        <v>1073</v>
      </c>
      <c r="D964" t="s">
        <v>1941</v>
      </c>
    </row>
    <row r="965" spans="1:4" x14ac:dyDescent="0.3">
      <c r="A965">
        <v>800012907</v>
      </c>
      <c r="B965" t="s">
        <v>871</v>
      </c>
      <c r="C965" t="s">
        <v>971</v>
      </c>
      <c r="D965" t="s">
        <v>1941</v>
      </c>
    </row>
    <row r="966" spans="1:4" x14ac:dyDescent="0.3">
      <c r="A966">
        <v>800012907</v>
      </c>
      <c r="B966" t="s">
        <v>871</v>
      </c>
      <c r="C966" t="s">
        <v>883</v>
      </c>
      <c r="D966" t="s">
        <v>1941</v>
      </c>
    </row>
    <row r="967" spans="1:4" x14ac:dyDescent="0.3">
      <c r="A967">
        <v>800012907</v>
      </c>
      <c r="B967" t="s">
        <v>871</v>
      </c>
      <c r="C967" t="s">
        <v>686</v>
      </c>
      <c r="D967" t="s">
        <v>1941</v>
      </c>
    </row>
    <row r="968" spans="1:4" x14ac:dyDescent="0.3">
      <c r="A968">
        <v>800012907</v>
      </c>
      <c r="B968" t="s">
        <v>871</v>
      </c>
      <c r="C968" t="s">
        <v>1074</v>
      </c>
      <c r="D968" t="s">
        <v>1941</v>
      </c>
    </row>
    <row r="969" spans="1:4" x14ac:dyDescent="0.3">
      <c r="A969">
        <v>800012907</v>
      </c>
      <c r="B969" t="s">
        <v>871</v>
      </c>
      <c r="C969" t="s">
        <v>763</v>
      </c>
      <c r="D969" t="s">
        <v>1941</v>
      </c>
    </row>
    <row r="970" spans="1:4" x14ac:dyDescent="0.3">
      <c r="A970">
        <v>800046463</v>
      </c>
      <c r="B970" t="s">
        <v>1075</v>
      </c>
      <c r="C970" t="s">
        <v>841</v>
      </c>
      <c r="D970" t="s">
        <v>2038</v>
      </c>
    </row>
    <row r="971" spans="1:4" x14ac:dyDescent="0.3">
      <c r="A971">
        <v>800012907</v>
      </c>
      <c r="B971" t="s">
        <v>871</v>
      </c>
      <c r="C971" t="s">
        <v>1076</v>
      </c>
      <c r="D971" t="s">
        <v>1941</v>
      </c>
    </row>
    <row r="972" spans="1:4" x14ac:dyDescent="0.3">
      <c r="A972">
        <v>800012907</v>
      </c>
      <c r="B972" t="s">
        <v>871</v>
      </c>
      <c r="C972" t="s">
        <v>843</v>
      </c>
      <c r="D972" t="s">
        <v>1941</v>
      </c>
    </row>
    <row r="973" spans="1:4" x14ac:dyDescent="0.3">
      <c r="A973">
        <v>800012907</v>
      </c>
      <c r="B973" t="s">
        <v>871</v>
      </c>
      <c r="C973" t="s">
        <v>622</v>
      </c>
      <c r="D973" t="s">
        <v>1941</v>
      </c>
    </row>
    <row r="974" spans="1:4" x14ac:dyDescent="0.3">
      <c r="A974">
        <v>800012907</v>
      </c>
      <c r="B974" t="s">
        <v>871</v>
      </c>
      <c r="C974" t="s">
        <v>767</v>
      </c>
      <c r="D974" t="s">
        <v>1941</v>
      </c>
    </row>
    <row r="975" spans="1:4" x14ac:dyDescent="0.3">
      <c r="A975">
        <v>800012907</v>
      </c>
      <c r="B975" t="s">
        <v>871</v>
      </c>
      <c r="C975" t="s">
        <v>1023</v>
      </c>
      <c r="D975" t="s">
        <v>1941</v>
      </c>
    </row>
    <row r="976" spans="1:4" x14ac:dyDescent="0.3">
      <c r="A976">
        <v>800012907</v>
      </c>
      <c r="B976" t="s">
        <v>871</v>
      </c>
      <c r="C976" t="s">
        <v>703</v>
      </c>
      <c r="D976" t="s">
        <v>1941</v>
      </c>
    </row>
    <row r="977" spans="1:4" x14ac:dyDescent="0.3">
      <c r="A977">
        <v>800012907</v>
      </c>
      <c r="B977" t="s">
        <v>871</v>
      </c>
      <c r="C977" t="s">
        <v>1077</v>
      </c>
      <c r="D977" t="s">
        <v>1941</v>
      </c>
    </row>
    <row r="978" spans="1:4" x14ac:dyDescent="0.3">
      <c r="A978">
        <v>800012907</v>
      </c>
      <c r="B978" t="s">
        <v>871</v>
      </c>
      <c r="C978" t="s">
        <v>609</v>
      </c>
      <c r="D978" t="s">
        <v>1941</v>
      </c>
    </row>
    <row r="979" spans="1:4" x14ac:dyDescent="0.3">
      <c r="A979">
        <v>800012907</v>
      </c>
      <c r="B979" t="s">
        <v>871</v>
      </c>
      <c r="C979" t="s">
        <v>935</v>
      </c>
      <c r="D979" t="s">
        <v>1941</v>
      </c>
    </row>
    <row r="980" spans="1:4" x14ac:dyDescent="0.3">
      <c r="A980">
        <v>800012907</v>
      </c>
      <c r="B980" t="s">
        <v>871</v>
      </c>
      <c r="C980" t="s">
        <v>1078</v>
      </c>
      <c r="D980" t="s">
        <v>1941</v>
      </c>
    </row>
    <row r="981" spans="1:4" x14ac:dyDescent="0.3">
      <c r="A981">
        <v>800012907</v>
      </c>
      <c r="B981" t="s">
        <v>871</v>
      </c>
      <c r="C981" t="s">
        <v>1079</v>
      </c>
      <c r="D981" t="s">
        <v>1941</v>
      </c>
    </row>
    <row r="982" spans="1:4" x14ac:dyDescent="0.3">
      <c r="A982">
        <v>800012907</v>
      </c>
      <c r="B982" t="s">
        <v>871</v>
      </c>
      <c r="C982" t="s">
        <v>713</v>
      </c>
      <c r="D982" t="s">
        <v>1941</v>
      </c>
    </row>
    <row r="983" spans="1:4" x14ac:dyDescent="0.3">
      <c r="A983">
        <v>800012907</v>
      </c>
      <c r="B983" t="s">
        <v>871</v>
      </c>
      <c r="C983" t="s">
        <v>794</v>
      </c>
      <c r="D983" t="s">
        <v>1941</v>
      </c>
    </row>
    <row r="984" spans="1:4" x14ac:dyDescent="0.3">
      <c r="A984">
        <v>800012907</v>
      </c>
      <c r="B984" t="s">
        <v>871</v>
      </c>
      <c r="C984" t="s">
        <v>822</v>
      </c>
      <c r="D984" t="s">
        <v>1941</v>
      </c>
    </row>
    <row r="985" spans="1:4" x14ac:dyDescent="0.3">
      <c r="A985">
        <v>800012907</v>
      </c>
      <c r="B985" t="s">
        <v>871</v>
      </c>
      <c r="C985" t="s">
        <v>765</v>
      </c>
      <c r="D985" t="s">
        <v>1941</v>
      </c>
    </row>
    <row r="986" spans="1:4" x14ac:dyDescent="0.3">
      <c r="A986">
        <v>800012907</v>
      </c>
      <c r="B986" t="s">
        <v>871</v>
      </c>
      <c r="C986" t="s">
        <v>1080</v>
      </c>
      <c r="D986" t="s">
        <v>1941</v>
      </c>
    </row>
    <row r="987" spans="1:4" x14ac:dyDescent="0.3">
      <c r="A987">
        <v>800012907</v>
      </c>
      <c r="B987" t="s">
        <v>871</v>
      </c>
      <c r="C987" t="s">
        <v>704</v>
      </c>
      <c r="D987" t="s">
        <v>1941</v>
      </c>
    </row>
    <row r="988" spans="1:4" x14ac:dyDescent="0.3">
      <c r="A988">
        <v>800012907</v>
      </c>
      <c r="B988" t="s">
        <v>871</v>
      </c>
      <c r="C988" t="s">
        <v>874</v>
      </c>
      <c r="D988" t="s">
        <v>1941</v>
      </c>
    </row>
    <row r="989" spans="1:4" x14ac:dyDescent="0.3">
      <c r="A989">
        <v>800012907</v>
      </c>
      <c r="B989" t="s">
        <v>871</v>
      </c>
      <c r="C989" t="s">
        <v>635</v>
      </c>
      <c r="D989" t="s">
        <v>1941</v>
      </c>
    </row>
    <row r="990" spans="1:4" x14ac:dyDescent="0.3">
      <c r="A990">
        <v>800012907</v>
      </c>
      <c r="B990" t="s">
        <v>871</v>
      </c>
      <c r="C990" t="s">
        <v>939</v>
      </c>
      <c r="D990" t="s">
        <v>1941</v>
      </c>
    </row>
    <row r="991" spans="1:4" x14ac:dyDescent="0.3">
      <c r="A991">
        <v>800012907</v>
      </c>
      <c r="B991" t="s">
        <v>871</v>
      </c>
      <c r="C991" t="s">
        <v>661</v>
      </c>
      <c r="D991" t="s">
        <v>1941</v>
      </c>
    </row>
    <row r="992" spans="1:4" x14ac:dyDescent="0.3">
      <c r="A992">
        <v>800012907</v>
      </c>
      <c r="B992" t="s">
        <v>871</v>
      </c>
      <c r="C992" t="s">
        <v>796</v>
      </c>
      <c r="D992" t="s">
        <v>1941</v>
      </c>
    </row>
    <row r="993" spans="1:4" x14ac:dyDescent="0.3">
      <c r="A993">
        <v>800012907</v>
      </c>
      <c r="B993" t="s">
        <v>871</v>
      </c>
      <c r="C993" t="s">
        <v>789</v>
      </c>
      <c r="D993" t="s">
        <v>1941</v>
      </c>
    </row>
    <row r="994" spans="1:4" x14ac:dyDescent="0.3">
      <c r="A994">
        <v>800012907</v>
      </c>
      <c r="B994" t="s">
        <v>871</v>
      </c>
      <c r="C994" t="s">
        <v>1081</v>
      </c>
      <c r="D994" t="s">
        <v>1941</v>
      </c>
    </row>
    <row r="995" spans="1:4" x14ac:dyDescent="0.3">
      <c r="A995">
        <v>800012907</v>
      </c>
      <c r="B995" t="s">
        <v>871</v>
      </c>
      <c r="C995" t="s">
        <v>1035</v>
      </c>
      <c r="D995" t="s">
        <v>1941</v>
      </c>
    </row>
    <row r="996" spans="1:4" x14ac:dyDescent="0.3">
      <c r="A996">
        <v>800010798</v>
      </c>
      <c r="B996" t="s">
        <v>1082</v>
      </c>
      <c r="C996" t="s">
        <v>757</v>
      </c>
      <c r="D996" t="s">
        <v>2039</v>
      </c>
    </row>
    <row r="997" spans="1:4" x14ac:dyDescent="0.3">
      <c r="A997">
        <v>800012907</v>
      </c>
      <c r="B997" t="s">
        <v>871</v>
      </c>
      <c r="C997" t="s">
        <v>1083</v>
      </c>
      <c r="D997" t="s">
        <v>1941</v>
      </c>
    </row>
    <row r="998" spans="1:4" x14ac:dyDescent="0.3">
      <c r="A998">
        <v>800010798</v>
      </c>
      <c r="B998" t="s">
        <v>1082</v>
      </c>
      <c r="C998" t="s">
        <v>891</v>
      </c>
      <c r="D998" t="s">
        <v>2039</v>
      </c>
    </row>
    <row r="999" spans="1:4" x14ac:dyDescent="0.3">
      <c r="A999">
        <v>800012907</v>
      </c>
      <c r="B999" t="s">
        <v>871</v>
      </c>
      <c r="C999" t="s">
        <v>1084</v>
      </c>
      <c r="D999" t="s">
        <v>1941</v>
      </c>
    </row>
    <row r="1000" spans="1:4" x14ac:dyDescent="0.3">
      <c r="A1000">
        <v>800012907</v>
      </c>
      <c r="B1000" t="s">
        <v>871</v>
      </c>
      <c r="C1000" t="s">
        <v>983</v>
      </c>
      <c r="D1000" t="s">
        <v>1941</v>
      </c>
    </row>
    <row r="1001" spans="1:4" x14ac:dyDescent="0.3">
      <c r="A1001">
        <v>800012907</v>
      </c>
      <c r="B1001" t="s">
        <v>871</v>
      </c>
      <c r="C1001" t="s">
        <v>868</v>
      </c>
      <c r="D1001" t="s">
        <v>1941</v>
      </c>
    </row>
    <row r="1002" spans="1:4" x14ac:dyDescent="0.3">
      <c r="A1002">
        <v>800012907</v>
      </c>
      <c r="B1002" t="s">
        <v>871</v>
      </c>
      <c r="C1002" t="s">
        <v>1020</v>
      </c>
      <c r="D1002" t="s">
        <v>1941</v>
      </c>
    </row>
    <row r="1003" spans="1:4" x14ac:dyDescent="0.3">
      <c r="A1003">
        <v>800012907</v>
      </c>
      <c r="B1003" t="s">
        <v>871</v>
      </c>
      <c r="C1003" t="s">
        <v>913</v>
      </c>
      <c r="D1003" t="s">
        <v>1941</v>
      </c>
    </row>
    <row r="1004" spans="1:4" x14ac:dyDescent="0.3">
      <c r="A1004">
        <v>800012907</v>
      </c>
      <c r="B1004" t="s">
        <v>871</v>
      </c>
      <c r="C1004" t="s">
        <v>790</v>
      </c>
      <c r="D1004" t="s">
        <v>1941</v>
      </c>
    </row>
    <row r="1005" spans="1:4" x14ac:dyDescent="0.3">
      <c r="A1005">
        <v>800012907</v>
      </c>
      <c r="B1005" t="s">
        <v>871</v>
      </c>
      <c r="C1005" t="s">
        <v>1009</v>
      </c>
      <c r="D1005" t="s">
        <v>1941</v>
      </c>
    </row>
    <row r="1006" spans="1:4" x14ac:dyDescent="0.3">
      <c r="A1006">
        <v>800012907</v>
      </c>
      <c r="B1006" t="s">
        <v>871</v>
      </c>
      <c r="C1006" t="s">
        <v>769</v>
      </c>
      <c r="D1006" t="s">
        <v>1941</v>
      </c>
    </row>
    <row r="1007" spans="1:4" x14ac:dyDescent="0.3">
      <c r="A1007">
        <v>800012907</v>
      </c>
      <c r="B1007" t="s">
        <v>871</v>
      </c>
      <c r="C1007" t="s">
        <v>929</v>
      </c>
      <c r="D1007" t="s">
        <v>1941</v>
      </c>
    </row>
    <row r="1008" spans="1:4" x14ac:dyDescent="0.3">
      <c r="A1008">
        <v>800012907</v>
      </c>
      <c r="B1008" t="s">
        <v>871</v>
      </c>
      <c r="C1008" t="s">
        <v>706</v>
      </c>
      <c r="D1008" t="s">
        <v>1941</v>
      </c>
    </row>
    <row r="1009" spans="1:4" x14ac:dyDescent="0.3">
      <c r="A1009">
        <v>800012907</v>
      </c>
      <c r="B1009" t="s">
        <v>871</v>
      </c>
      <c r="C1009" t="s">
        <v>838</v>
      </c>
      <c r="D1009" t="s">
        <v>1941</v>
      </c>
    </row>
    <row r="1010" spans="1:4" x14ac:dyDescent="0.3">
      <c r="A1010">
        <v>800012907</v>
      </c>
      <c r="B1010" t="s">
        <v>871</v>
      </c>
      <c r="C1010" t="s">
        <v>918</v>
      </c>
      <c r="D1010" t="s">
        <v>1941</v>
      </c>
    </row>
    <row r="1011" spans="1:4" x14ac:dyDescent="0.3">
      <c r="A1011">
        <v>800012907</v>
      </c>
      <c r="B1011" t="s">
        <v>871</v>
      </c>
      <c r="C1011" t="s">
        <v>648</v>
      </c>
      <c r="D1011" t="s">
        <v>1941</v>
      </c>
    </row>
    <row r="1012" spans="1:4" x14ac:dyDescent="0.3">
      <c r="A1012">
        <v>800012907</v>
      </c>
      <c r="B1012" t="s">
        <v>871</v>
      </c>
      <c r="C1012" t="s">
        <v>1085</v>
      </c>
      <c r="D1012" t="s">
        <v>1941</v>
      </c>
    </row>
    <row r="1013" spans="1:4" x14ac:dyDescent="0.3">
      <c r="A1013">
        <v>800012907</v>
      </c>
      <c r="B1013" t="s">
        <v>871</v>
      </c>
      <c r="C1013" t="s">
        <v>938</v>
      </c>
      <c r="D1013" t="s">
        <v>1941</v>
      </c>
    </row>
    <row r="1014" spans="1:4" x14ac:dyDescent="0.3">
      <c r="A1014">
        <v>800012907</v>
      </c>
      <c r="B1014" t="s">
        <v>871</v>
      </c>
      <c r="C1014" t="s">
        <v>863</v>
      </c>
      <c r="D1014" t="s">
        <v>1941</v>
      </c>
    </row>
    <row r="1015" spans="1:4" x14ac:dyDescent="0.3">
      <c r="A1015">
        <v>800012907</v>
      </c>
      <c r="B1015" t="s">
        <v>871</v>
      </c>
      <c r="C1015" t="s">
        <v>834</v>
      </c>
      <c r="D1015" t="s">
        <v>1941</v>
      </c>
    </row>
    <row r="1016" spans="1:4" x14ac:dyDescent="0.3">
      <c r="A1016">
        <v>800012907</v>
      </c>
      <c r="B1016" t="s">
        <v>871</v>
      </c>
      <c r="C1016" t="s">
        <v>1038</v>
      </c>
      <c r="D1016" t="s">
        <v>1941</v>
      </c>
    </row>
    <row r="1017" spans="1:4" x14ac:dyDescent="0.3">
      <c r="A1017">
        <v>800012907</v>
      </c>
      <c r="B1017" t="s">
        <v>871</v>
      </c>
      <c r="C1017" t="s">
        <v>864</v>
      </c>
      <c r="D1017" t="s">
        <v>1941</v>
      </c>
    </row>
    <row r="1018" spans="1:4" x14ac:dyDescent="0.3">
      <c r="A1018">
        <v>800012907</v>
      </c>
      <c r="B1018" t="s">
        <v>871</v>
      </c>
      <c r="C1018" t="s">
        <v>714</v>
      </c>
      <c r="D1018" t="s">
        <v>1941</v>
      </c>
    </row>
    <row r="1019" spans="1:4" x14ac:dyDescent="0.3">
      <c r="A1019">
        <v>800012907</v>
      </c>
      <c r="B1019" t="s">
        <v>871</v>
      </c>
      <c r="C1019" t="s">
        <v>738</v>
      </c>
      <c r="D1019" t="s">
        <v>1941</v>
      </c>
    </row>
    <row r="1020" spans="1:4" x14ac:dyDescent="0.3">
      <c r="A1020">
        <v>800012907</v>
      </c>
      <c r="B1020" t="s">
        <v>871</v>
      </c>
      <c r="C1020" t="s">
        <v>637</v>
      </c>
      <c r="D1020" t="s">
        <v>1941</v>
      </c>
    </row>
    <row r="1021" spans="1:4" x14ac:dyDescent="0.3">
      <c r="A1021">
        <v>800012907</v>
      </c>
      <c r="B1021" t="s">
        <v>871</v>
      </c>
      <c r="C1021" t="s">
        <v>725</v>
      </c>
      <c r="D1021" t="s">
        <v>1941</v>
      </c>
    </row>
    <row r="1022" spans="1:4" x14ac:dyDescent="0.3">
      <c r="A1022">
        <v>800012907</v>
      </c>
      <c r="B1022" t="s">
        <v>871</v>
      </c>
      <c r="C1022" t="s">
        <v>1086</v>
      </c>
      <c r="D1022" t="s">
        <v>1941</v>
      </c>
    </row>
    <row r="1023" spans="1:4" x14ac:dyDescent="0.3">
      <c r="A1023">
        <v>800012907</v>
      </c>
      <c r="B1023" t="s">
        <v>871</v>
      </c>
      <c r="C1023" t="s">
        <v>715</v>
      </c>
      <c r="D1023" t="s">
        <v>1941</v>
      </c>
    </row>
    <row r="1024" spans="1:4" x14ac:dyDescent="0.3">
      <c r="A1024">
        <v>800012907</v>
      </c>
      <c r="B1024" t="s">
        <v>871</v>
      </c>
      <c r="C1024" t="s">
        <v>941</v>
      </c>
      <c r="D1024" t="s">
        <v>1941</v>
      </c>
    </row>
    <row r="1025" spans="1:4" x14ac:dyDescent="0.3">
      <c r="A1025">
        <v>800046232</v>
      </c>
      <c r="B1025" t="s">
        <v>1087</v>
      </c>
      <c r="C1025" t="s">
        <v>939</v>
      </c>
      <c r="D1025" t="s">
        <v>2040</v>
      </c>
    </row>
    <row r="1026" spans="1:4" x14ac:dyDescent="0.3">
      <c r="A1026">
        <v>800010698</v>
      </c>
      <c r="B1026" t="s">
        <v>923</v>
      </c>
      <c r="C1026" t="s">
        <v>1078</v>
      </c>
      <c r="D1026" t="s">
        <v>1992</v>
      </c>
    </row>
    <row r="1027" spans="1:4" x14ac:dyDescent="0.3">
      <c r="A1027">
        <v>800010165</v>
      </c>
      <c r="B1027" t="s">
        <v>795</v>
      </c>
      <c r="C1027" t="s">
        <v>937</v>
      </c>
      <c r="D1027" t="s">
        <v>1952</v>
      </c>
    </row>
    <row r="1028" spans="1:4" x14ac:dyDescent="0.3">
      <c r="A1028">
        <v>800010165</v>
      </c>
      <c r="B1028" t="s">
        <v>795</v>
      </c>
      <c r="C1028" t="s">
        <v>778</v>
      </c>
      <c r="D1028" t="s">
        <v>1952</v>
      </c>
    </row>
    <row r="1029" spans="1:4" x14ac:dyDescent="0.3">
      <c r="A1029">
        <v>800018138</v>
      </c>
      <c r="B1029" t="s">
        <v>808</v>
      </c>
      <c r="C1029" t="s">
        <v>572</v>
      </c>
      <c r="D1029" t="s">
        <v>1960</v>
      </c>
    </row>
    <row r="1030" spans="1:4" x14ac:dyDescent="0.3">
      <c r="A1030">
        <v>800012907</v>
      </c>
      <c r="B1030" t="s">
        <v>871</v>
      </c>
      <c r="C1030" t="s">
        <v>572</v>
      </c>
      <c r="D1030" t="s">
        <v>1941</v>
      </c>
    </row>
    <row r="1031" spans="1:4" x14ac:dyDescent="0.3">
      <c r="A1031">
        <v>800012907</v>
      </c>
      <c r="B1031" t="s">
        <v>871</v>
      </c>
      <c r="C1031" t="s">
        <v>933</v>
      </c>
      <c r="D1031" t="s">
        <v>1941</v>
      </c>
    </row>
    <row r="1032" spans="1:4" x14ac:dyDescent="0.3">
      <c r="A1032">
        <v>800012907</v>
      </c>
      <c r="B1032" t="s">
        <v>871</v>
      </c>
      <c r="C1032" t="s">
        <v>787</v>
      </c>
      <c r="D1032" t="s">
        <v>1941</v>
      </c>
    </row>
    <row r="1033" spans="1:4" x14ac:dyDescent="0.3">
      <c r="A1033">
        <v>800036878</v>
      </c>
      <c r="B1033" t="s">
        <v>818</v>
      </c>
      <c r="C1033" t="s">
        <v>775</v>
      </c>
      <c r="D1033" t="s">
        <v>1963</v>
      </c>
    </row>
    <row r="1034" spans="1:4" x14ac:dyDescent="0.3">
      <c r="A1034">
        <v>800036878</v>
      </c>
      <c r="B1034" t="s">
        <v>818</v>
      </c>
      <c r="C1034" t="s">
        <v>738</v>
      </c>
      <c r="D1034" t="s">
        <v>1963</v>
      </c>
    </row>
    <row r="1035" spans="1:4" x14ac:dyDescent="0.3">
      <c r="A1035">
        <v>800036878</v>
      </c>
      <c r="B1035" t="s">
        <v>818</v>
      </c>
      <c r="C1035" t="s">
        <v>807</v>
      </c>
      <c r="D1035" t="s">
        <v>1963</v>
      </c>
    </row>
    <row r="1036" spans="1:4" x14ac:dyDescent="0.3">
      <c r="A1036">
        <v>800012907</v>
      </c>
      <c r="B1036" t="s">
        <v>871</v>
      </c>
      <c r="C1036" t="s">
        <v>700</v>
      </c>
      <c r="D1036" t="s">
        <v>1941</v>
      </c>
    </row>
    <row r="1037" spans="1:4" x14ac:dyDescent="0.3">
      <c r="A1037">
        <v>800010795</v>
      </c>
      <c r="B1037" t="s">
        <v>879</v>
      </c>
      <c r="C1037" t="s">
        <v>937</v>
      </c>
      <c r="D1037" t="s">
        <v>1978</v>
      </c>
    </row>
    <row r="1038" spans="1:4" x14ac:dyDescent="0.3">
      <c r="A1038">
        <v>800010946</v>
      </c>
      <c r="B1038" t="s">
        <v>835</v>
      </c>
      <c r="C1038" t="s">
        <v>572</v>
      </c>
      <c r="D1038" t="s">
        <v>1918</v>
      </c>
    </row>
    <row r="1039" spans="1:4" x14ac:dyDescent="0.3">
      <c r="A1039">
        <v>800010798</v>
      </c>
      <c r="B1039" t="s">
        <v>1082</v>
      </c>
      <c r="C1039" t="s">
        <v>787</v>
      </c>
      <c r="D1039" t="s">
        <v>2039</v>
      </c>
    </row>
    <row r="1040" spans="1:4" x14ac:dyDescent="0.3">
      <c r="A1040">
        <v>800010798</v>
      </c>
      <c r="B1040" t="s">
        <v>1082</v>
      </c>
      <c r="C1040" t="s">
        <v>974</v>
      </c>
      <c r="D1040" t="s">
        <v>2039</v>
      </c>
    </row>
    <row r="1041" spans="1:4" x14ac:dyDescent="0.3">
      <c r="A1041">
        <v>800009951</v>
      </c>
      <c r="B1041" t="s">
        <v>768</v>
      </c>
      <c r="C1041" t="s">
        <v>873</v>
      </c>
      <c r="D1041" t="s">
        <v>1944</v>
      </c>
    </row>
    <row r="1042" spans="1:4" x14ac:dyDescent="0.3">
      <c r="A1042">
        <v>800010798</v>
      </c>
      <c r="B1042" t="s">
        <v>1082</v>
      </c>
      <c r="C1042" t="s">
        <v>1088</v>
      </c>
      <c r="D1042" t="s">
        <v>2039</v>
      </c>
    </row>
    <row r="1043" spans="1:4" x14ac:dyDescent="0.3">
      <c r="A1043">
        <v>800010798</v>
      </c>
      <c r="B1043" t="s">
        <v>1082</v>
      </c>
      <c r="C1043" t="s">
        <v>774</v>
      </c>
      <c r="D1043" t="s">
        <v>2039</v>
      </c>
    </row>
    <row r="1044" spans="1:4" x14ac:dyDescent="0.3">
      <c r="A1044">
        <v>800012907</v>
      </c>
      <c r="B1044" t="s">
        <v>871</v>
      </c>
      <c r="C1044" t="s">
        <v>974</v>
      </c>
      <c r="D1044" t="s">
        <v>1941</v>
      </c>
    </row>
    <row r="1045" spans="1:4" x14ac:dyDescent="0.3">
      <c r="A1045">
        <v>800012907</v>
      </c>
      <c r="B1045" t="s">
        <v>871</v>
      </c>
      <c r="C1045" t="s">
        <v>1019</v>
      </c>
      <c r="D1045" t="s">
        <v>1941</v>
      </c>
    </row>
    <row r="1046" spans="1:4" x14ac:dyDescent="0.3">
      <c r="A1046">
        <v>800012907</v>
      </c>
      <c r="B1046" t="s">
        <v>871</v>
      </c>
      <c r="C1046" t="s">
        <v>853</v>
      </c>
      <c r="D1046" t="s">
        <v>1941</v>
      </c>
    </row>
    <row r="1047" spans="1:4" x14ac:dyDescent="0.3">
      <c r="A1047">
        <v>800012907</v>
      </c>
      <c r="B1047" t="s">
        <v>871</v>
      </c>
      <c r="C1047" t="s">
        <v>667</v>
      </c>
      <c r="D1047" t="s">
        <v>1941</v>
      </c>
    </row>
    <row r="1048" spans="1:4" x14ac:dyDescent="0.3">
      <c r="A1048">
        <v>800012907</v>
      </c>
      <c r="B1048" t="s">
        <v>871</v>
      </c>
      <c r="C1048" t="s">
        <v>1089</v>
      </c>
      <c r="D1048" t="s">
        <v>1941</v>
      </c>
    </row>
    <row r="1049" spans="1:4" x14ac:dyDescent="0.3">
      <c r="A1049">
        <v>800012907</v>
      </c>
      <c r="B1049" t="s">
        <v>871</v>
      </c>
      <c r="C1049" t="s">
        <v>867</v>
      </c>
      <c r="D1049" t="s">
        <v>1941</v>
      </c>
    </row>
    <row r="1050" spans="1:4" x14ac:dyDescent="0.3">
      <c r="A1050">
        <v>800012907</v>
      </c>
      <c r="B1050" t="s">
        <v>871</v>
      </c>
      <c r="C1050" t="s">
        <v>739</v>
      </c>
      <c r="D1050" t="s">
        <v>1941</v>
      </c>
    </row>
    <row r="1051" spans="1:4" x14ac:dyDescent="0.3">
      <c r="A1051">
        <v>800012907</v>
      </c>
      <c r="B1051" t="s">
        <v>871</v>
      </c>
      <c r="C1051" t="s">
        <v>757</v>
      </c>
      <c r="D1051" t="s">
        <v>1941</v>
      </c>
    </row>
    <row r="1052" spans="1:4" x14ac:dyDescent="0.3">
      <c r="A1052">
        <v>800012907</v>
      </c>
      <c r="B1052" t="s">
        <v>871</v>
      </c>
      <c r="C1052" t="s">
        <v>1090</v>
      </c>
      <c r="D1052" t="s">
        <v>1941</v>
      </c>
    </row>
    <row r="1053" spans="1:4" x14ac:dyDescent="0.3">
      <c r="A1053">
        <v>800012907</v>
      </c>
      <c r="B1053" t="s">
        <v>871</v>
      </c>
      <c r="C1053" t="s">
        <v>819</v>
      </c>
      <c r="D1053" t="s">
        <v>1941</v>
      </c>
    </row>
    <row r="1054" spans="1:4" x14ac:dyDescent="0.3">
      <c r="A1054">
        <v>800012907</v>
      </c>
      <c r="B1054" t="s">
        <v>871</v>
      </c>
      <c r="C1054" t="s">
        <v>1091</v>
      </c>
      <c r="D1054" t="s">
        <v>1941</v>
      </c>
    </row>
    <row r="1055" spans="1:4" x14ac:dyDescent="0.3">
      <c r="A1055">
        <v>800012907</v>
      </c>
      <c r="B1055" t="s">
        <v>871</v>
      </c>
      <c r="C1055" t="s">
        <v>1092</v>
      </c>
      <c r="D1055" t="s">
        <v>1941</v>
      </c>
    </row>
    <row r="1056" spans="1:4" x14ac:dyDescent="0.3">
      <c r="A1056">
        <v>800012907</v>
      </c>
      <c r="B1056" t="s">
        <v>871</v>
      </c>
      <c r="C1056" t="s">
        <v>736</v>
      </c>
      <c r="D1056" t="s">
        <v>1941</v>
      </c>
    </row>
    <row r="1057" spans="1:4" x14ac:dyDescent="0.3">
      <c r="A1057">
        <v>800012907</v>
      </c>
      <c r="B1057" t="s">
        <v>871</v>
      </c>
      <c r="C1057" t="s">
        <v>865</v>
      </c>
      <c r="D1057" t="s">
        <v>1941</v>
      </c>
    </row>
    <row r="1058" spans="1:4" x14ac:dyDescent="0.3">
      <c r="A1058">
        <v>800012907</v>
      </c>
      <c r="B1058" t="s">
        <v>871</v>
      </c>
      <c r="C1058" t="s">
        <v>1093</v>
      </c>
      <c r="D1058" t="s">
        <v>1941</v>
      </c>
    </row>
    <row r="1059" spans="1:4" x14ac:dyDescent="0.3">
      <c r="A1059">
        <v>800012907</v>
      </c>
      <c r="B1059" t="s">
        <v>871</v>
      </c>
      <c r="C1059" t="s">
        <v>973</v>
      </c>
      <c r="D1059" t="s">
        <v>1941</v>
      </c>
    </row>
    <row r="1060" spans="1:4" x14ac:dyDescent="0.3">
      <c r="A1060">
        <v>800012907</v>
      </c>
      <c r="B1060" t="s">
        <v>871</v>
      </c>
      <c r="C1060" t="s">
        <v>841</v>
      </c>
      <c r="D1060" t="s">
        <v>1941</v>
      </c>
    </row>
    <row r="1061" spans="1:4" x14ac:dyDescent="0.3">
      <c r="A1061">
        <v>800012907</v>
      </c>
      <c r="B1061" t="s">
        <v>871</v>
      </c>
      <c r="C1061" t="s">
        <v>1094</v>
      </c>
      <c r="D1061" t="s">
        <v>1941</v>
      </c>
    </row>
    <row r="1062" spans="1:4" x14ac:dyDescent="0.3">
      <c r="A1062">
        <v>800012907</v>
      </c>
      <c r="B1062" t="s">
        <v>871</v>
      </c>
      <c r="C1062" t="s">
        <v>977</v>
      </c>
      <c r="D1062" t="s">
        <v>1941</v>
      </c>
    </row>
    <row r="1063" spans="1:4" x14ac:dyDescent="0.3">
      <c r="A1063">
        <v>800012907</v>
      </c>
      <c r="B1063" t="s">
        <v>871</v>
      </c>
      <c r="C1063" t="s">
        <v>855</v>
      </c>
      <c r="D1063" t="s">
        <v>1941</v>
      </c>
    </row>
    <row r="1064" spans="1:4" x14ac:dyDescent="0.3">
      <c r="A1064">
        <v>800000054</v>
      </c>
      <c r="B1064" t="s">
        <v>753</v>
      </c>
      <c r="C1064" t="s">
        <v>778</v>
      </c>
      <c r="D1064" t="s">
        <v>1941</v>
      </c>
    </row>
    <row r="1065" spans="1:4" x14ac:dyDescent="0.3">
      <c r="A1065">
        <v>800012907</v>
      </c>
      <c r="B1065" t="s">
        <v>871</v>
      </c>
      <c r="C1065" t="s">
        <v>1095</v>
      </c>
      <c r="D1065" t="s">
        <v>1941</v>
      </c>
    </row>
    <row r="1066" spans="1:4" x14ac:dyDescent="0.3">
      <c r="A1066">
        <v>800012907</v>
      </c>
      <c r="B1066" t="s">
        <v>871</v>
      </c>
      <c r="C1066" t="s">
        <v>684</v>
      </c>
      <c r="D1066" t="s">
        <v>1941</v>
      </c>
    </row>
    <row r="1067" spans="1:4" x14ac:dyDescent="0.3">
      <c r="A1067">
        <v>800012907</v>
      </c>
      <c r="B1067" t="s">
        <v>871</v>
      </c>
      <c r="C1067" t="s">
        <v>1096</v>
      </c>
      <c r="D1067" t="s">
        <v>1941</v>
      </c>
    </row>
    <row r="1068" spans="1:4" x14ac:dyDescent="0.3">
      <c r="A1068">
        <v>800012907</v>
      </c>
      <c r="B1068" t="s">
        <v>871</v>
      </c>
      <c r="C1068" t="s">
        <v>821</v>
      </c>
      <c r="D1068" t="s">
        <v>1941</v>
      </c>
    </row>
    <row r="1069" spans="1:4" x14ac:dyDescent="0.3">
      <c r="A1069">
        <v>800025164</v>
      </c>
      <c r="B1069" t="s">
        <v>753</v>
      </c>
      <c r="C1069" t="s">
        <v>845</v>
      </c>
      <c r="D1069" t="s">
        <v>1941</v>
      </c>
    </row>
    <row r="1070" spans="1:4" x14ac:dyDescent="0.3">
      <c r="A1070">
        <v>800012907</v>
      </c>
      <c r="B1070" t="s">
        <v>871</v>
      </c>
      <c r="C1070" t="s">
        <v>978</v>
      </c>
      <c r="D1070" t="s">
        <v>1941</v>
      </c>
    </row>
    <row r="1071" spans="1:4" x14ac:dyDescent="0.3">
      <c r="A1071">
        <v>800011276</v>
      </c>
      <c r="B1071" t="s">
        <v>761</v>
      </c>
      <c r="C1071" t="s">
        <v>838</v>
      </c>
      <c r="D1071" t="s">
        <v>1918</v>
      </c>
    </row>
    <row r="1072" spans="1:4" x14ac:dyDescent="0.3">
      <c r="A1072">
        <v>800011276</v>
      </c>
      <c r="B1072" t="s">
        <v>761</v>
      </c>
      <c r="C1072" t="s">
        <v>763</v>
      </c>
      <c r="D1072" t="s">
        <v>1918</v>
      </c>
    </row>
    <row r="1073" spans="1:4" x14ac:dyDescent="0.3">
      <c r="A1073">
        <v>800012907</v>
      </c>
      <c r="B1073" t="s">
        <v>871</v>
      </c>
      <c r="C1073" t="s">
        <v>937</v>
      </c>
      <c r="D1073" t="s">
        <v>1941</v>
      </c>
    </row>
    <row r="1074" spans="1:4" x14ac:dyDescent="0.3">
      <c r="A1074">
        <v>800048412</v>
      </c>
      <c r="B1074" t="s">
        <v>1097</v>
      </c>
      <c r="C1074" t="s">
        <v>845</v>
      </c>
      <c r="D1074" t="s">
        <v>2041</v>
      </c>
    </row>
    <row r="1075" spans="1:4" x14ac:dyDescent="0.3">
      <c r="A1075">
        <v>800010798</v>
      </c>
      <c r="B1075" t="s">
        <v>1082</v>
      </c>
      <c r="C1075" t="s">
        <v>663</v>
      </c>
      <c r="D1075" t="s">
        <v>2039</v>
      </c>
    </row>
    <row r="1076" spans="1:4" x14ac:dyDescent="0.3">
      <c r="A1076">
        <v>800010798</v>
      </c>
      <c r="B1076" t="s">
        <v>1082</v>
      </c>
      <c r="C1076" t="s">
        <v>1001</v>
      </c>
      <c r="D1076" t="s">
        <v>2039</v>
      </c>
    </row>
    <row r="1077" spans="1:4" x14ac:dyDescent="0.3">
      <c r="A1077">
        <v>800012907</v>
      </c>
      <c r="B1077" t="s">
        <v>871</v>
      </c>
      <c r="C1077" t="s">
        <v>877</v>
      </c>
      <c r="D1077" t="s">
        <v>1941</v>
      </c>
    </row>
    <row r="1078" spans="1:4" x14ac:dyDescent="0.3">
      <c r="A1078">
        <v>800009951</v>
      </c>
      <c r="B1078" t="s">
        <v>768</v>
      </c>
      <c r="C1078" t="s">
        <v>1098</v>
      </c>
      <c r="D1078" t="s">
        <v>1944</v>
      </c>
    </row>
    <row r="1079" spans="1:4" x14ac:dyDescent="0.3">
      <c r="A1079">
        <v>800010795</v>
      </c>
      <c r="B1079" t="s">
        <v>879</v>
      </c>
      <c r="C1079" t="s">
        <v>787</v>
      </c>
      <c r="D1079" t="s">
        <v>1978</v>
      </c>
    </row>
    <row r="1080" spans="1:4" x14ac:dyDescent="0.3">
      <c r="A1080">
        <v>800048412</v>
      </c>
      <c r="B1080" t="s">
        <v>1097</v>
      </c>
      <c r="C1080" t="s">
        <v>645</v>
      </c>
      <c r="D1080" t="s">
        <v>2041</v>
      </c>
    </row>
    <row r="1081" spans="1:4" x14ac:dyDescent="0.3">
      <c r="A1081">
        <v>800017095</v>
      </c>
      <c r="B1081" t="s">
        <v>1099</v>
      </c>
      <c r="C1081" t="s">
        <v>988</v>
      </c>
      <c r="D1081" t="s">
        <v>2042</v>
      </c>
    </row>
    <row r="1082" spans="1:4" x14ac:dyDescent="0.3">
      <c r="A1082">
        <v>800015487</v>
      </c>
      <c r="B1082" t="s">
        <v>876</v>
      </c>
      <c r="C1082" t="s">
        <v>772</v>
      </c>
      <c r="D1082" t="s">
        <v>1976</v>
      </c>
    </row>
    <row r="1083" spans="1:4" x14ac:dyDescent="0.3">
      <c r="A1083">
        <v>800009951</v>
      </c>
      <c r="B1083" t="s">
        <v>768</v>
      </c>
      <c r="C1083" t="s">
        <v>1078</v>
      </c>
      <c r="D1083" t="s">
        <v>1944</v>
      </c>
    </row>
    <row r="1084" spans="1:4" x14ac:dyDescent="0.3">
      <c r="A1084">
        <v>800000054</v>
      </c>
      <c r="B1084" t="s">
        <v>753</v>
      </c>
      <c r="C1084" t="s">
        <v>1069</v>
      </c>
      <c r="D1084" t="s">
        <v>1941</v>
      </c>
    </row>
    <row r="1085" spans="1:4" x14ac:dyDescent="0.3">
      <c r="A1085">
        <v>800000054</v>
      </c>
      <c r="B1085" t="s">
        <v>753</v>
      </c>
      <c r="C1085" t="s">
        <v>1073</v>
      </c>
      <c r="D1085" t="s">
        <v>1941</v>
      </c>
    </row>
    <row r="1086" spans="1:4" x14ac:dyDescent="0.3">
      <c r="A1086">
        <v>800017897</v>
      </c>
      <c r="B1086" t="s">
        <v>1052</v>
      </c>
      <c r="C1086" t="s">
        <v>782</v>
      </c>
      <c r="D1086" t="s">
        <v>2030</v>
      </c>
    </row>
    <row r="1087" spans="1:4" x14ac:dyDescent="0.3">
      <c r="A1087">
        <v>800048484</v>
      </c>
      <c r="B1087" t="s">
        <v>1100</v>
      </c>
      <c r="C1087" t="s">
        <v>1101</v>
      </c>
      <c r="D1087" t="s">
        <v>2043</v>
      </c>
    </row>
    <row r="1088" spans="1:4" x14ac:dyDescent="0.3">
      <c r="A1088">
        <v>800029091</v>
      </c>
      <c r="B1088" t="s">
        <v>1102</v>
      </c>
      <c r="C1088" t="s">
        <v>1003</v>
      </c>
      <c r="D1088" t="s">
        <v>1953</v>
      </c>
    </row>
    <row r="1089" spans="1:4" x14ac:dyDescent="0.3">
      <c r="A1089">
        <v>800010830</v>
      </c>
      <c r="B1089" t="s">
        <v>1103</v>
      </c>
      <c r="C1089" t="s">
        <v>1104</v>
      </c>
      <c r="D1089" t="s">
        <v>2044</v>
      </c>
    </row>
    <row r="1090" spans="1:4" x14ac:dyDescent="0.3">
      <c r="A1090">
        <v>800010377</v>
      </c>
      <c r="B1090" t="s">
        <v>1105</v>
      </c>
      <c r="C1090" t="s">
        <v>798</v>
      </c>
      <c r="D1090" t="s">
        <v>2045</v>
      </c>
    </row>
    <row r="1091" spans="1:4" x14ac:dyDescent="0.3">
      <c r="A1091">
        <v>800010819</v>
      </c>
      <c r="B1091" t="s">
        <v>1106</v>
      </c>
      <c r="C1091" t="s">
        <v>645</v>
      </c>
      <c r="D1091" t="s">
        <v>2046</v>
      </c>
    </row>
    <row r="1092" spans="1:4" x14ac:dyDescent="0.3">
      <c r="A1092">
        <v>800009951</v>
      </c>
      <c r="B1092" t="s">
        <v>768</v>
      </c>
      <c r="C1092" t="s">
        <v>665</v>
      </c>
      <c r="D1092" t="s">
        <v>1944</v>
      </c>
    </row>
    <row r="1093" spans="1:4" x14ac:dyDescent="0.3">
      <c r="A1093">
        <v>800010746</v>
      </c>
      <c r="B1093" t="s">
        <v>1107</v>
      </c>
      <c r="C1093" t="s">
        <v>645</v>
      </c>
      <c r="D1093" t="s">
        <v>1860</v>
      </c>
    </row>
    <row r="1094" spans="1:4" x14ac:dyDescent="0.3">
      <c r="A1094">
        <v>800010356</v>
      </c>
      <c r="B1094" t="s">
        <v>1108</v>
      </c>
      <c r="C1094" t="s">
        <v>1109</v>
      </c>
      <c r="D1094" t="s">
        <v>2047</v>
      </c>
    </row>
    <row r="1095" spans="1:4" x14ac:dyDescent="0.3">
      <c r="A1095">
        <v>800010837</v>
      </c>
      <c r="B1095" t="s">
        <v>1061</v>
      </c>
      <c r="C1095" t="s">
        <v>1003</v>
      </c>
      <c r="D1095" t="s">
        <v>1951</v>
      </c>
    </row>
    <row r="1096" spans="1:4" x14ac:dyDescent="0.3">
      <c r="A1096">
        <v>800010188</v>
      </c>
      <c r="B1096" t="s">
        <v>1014</v>
      </c>
      <c r="C1096" t="s">
        <v>1003</v>
      </c>
      <c r="D1096" t="s">
        <v>1911</v>
      </c>
    </row>
    <row r="1097" spans="1:4" x14ac:dyDescent="0.3">
      <c r="A1097">
        <v>800010770</v>
      </c>
      <c r="B1097" t="s">
        <v>813</v>
      </c>
      <c r="C1097" t="s">
        <v>774</v>
      </c>
      <c r="D1097" t="s">
        <v>1864</v>
      </c>
    </row>
    <row r="1098" spans="1:4" x14ac:dyDescent="0.3">
      <c r="A1098">
        <v>800010356</v>
      </c>
      <c r="B1098" t="s">
        <v>1108</v>
      </c>
      <c r="C1098" t="s">
        <v>629</v>
      </c>
      <c r="D1098" t="s">
        <v>2047</v>
      </c>
    </row>
    <row r="1099" spans="1:4" x14ac:dyDescent="0.3">
      <c r="A1099">
        <v>800010148</v>
      </c>
      <c r="B1099" t="s">
        <v>1110</v>
      </c>
      <c r="C1099" t="s">
        <v>629</v>
      </c>
      <c r="D1099" t="s">
        <v>2048</v>
      </c>
    </row>
    <row r="1100" spans="1:4" x14ac:dyDescent="0.3">
      <c r="A1100">
        <v>800014228</v>
      </c>
      <c r="B1100" t="s">
        <v>786</v>
      </c>
      <c r="C1100" t="s">
        <v>1111</v>
      </c>
      <c r="D1100" t="s">
        <v>1948</v>
      </c>
    </row>
    <row r="1101" spans="1:4" x14ac:dyDescent="0.3">
      <c r="A1101">
        <v>800014053</v>
      </c>
      <c r="B1101" t="s">
        <v>1112</v>
      </c>
      <c r="C1101" t="s">
        <v>710</v>
      </c>
      <c r="D1101" t="s">
        <v>2049</v>
      </c>
    </row>
    <row r="1102" spans="1:4" x14ac:dyDescent="0.3">
      <c r="A1102">
        <v>800010188</v>
      </c>
      <c r="B1102" t="s">
        <v>1014</v>
      </c>
      <c r="C1102" t="s">
        <v>1113</v>
      </c>
      <c r="D1102" t="s">
        <v>1911</v>
      </c>
    </row>
    <row r="1103" spans="1:4" x14ac:dyDescent="0.3">
      <c r="A1103">
        <v>800010619</v>
      </c>
      <c r="B1103" t="s">
        <v>919</v>
      </c>
      <c r="C1103" t="s">
        <v>739</v>
      </c>
      <c r="D1103" t="s">
        <v>1990</v>
      </c>
    </row>
    <row r="1104" spans="1:4" x14ac:dyDescent="0.3">
      <c r="A1104">
        <v>800010078</v>
      </c>
      <c r="B1104" t="s">
        <v>940</v>
      </c>
      <c r="C1104" t="s">
        <v>589</v>
      </c>
      <c r="D1104" t="s">
        <v>1919</v>
      </c>
    </row>
    <row r="1105" spans="1:4" x14ac:dyDescent="0.3">
      <c r="A1105">
        <v>800011276</v>
      </c>
      <c r="B1105" t="s">
        <v>761</v>
      </c>
      <c r="C1105" t="s">
        <v>954</v>
      </c>
      <c r="D1105" t="s">
        <v>1918</v>
      </c>
    </row>
    <row r="1106" spans="1:4" x14ac:dyDescent="0.3">
      <c r="A1106">
        <v>800013513</v>
      </c>
      <c r="B1106" t="s">
        <v>1114</v>
      </c>
      <c r="C1106" t="s">
        <v>787</v>
      </c>
      <c r="D1106" t="s">
        <v>2045</v>
      </c>
    </row>
    <row r="1107" spans="1:4" x14ac:dyDescent="0.3">
      <c r="A1107">
        <v>800014228</v>
      </c>
      <c r="B1107" t="s">
        <v>786</v>
      </c>
      <c r="C1107" t="s">
        <v>775</v>
      </c>
      <c r="D1107" t="s">
        <v>1948</v>
      </c>
    </row>
    <row r="1108" spans="1:4" x14ac:dyDescent="0.3">
      <c r="A1108">
        <v>800010681</v>
      </c>
      <c r="B1108" t="s">
        <v>902</v>
      </c>
      <c r="C1108" t="s">
        <v>951</v>
      </c>
      <c r="D1108" t="s">
        <v>1984</v>
      </c>
    </row>
    <row r="1109" spans="1:4" x14ac:dyDescent="0.3">
      <c r="A1109">
        <v>800000767</v>
      </c>
      <c r="B1109" t="s">
        <v>1115</v>
      </c>
      <c r="C1109" t="s">
        <v>1003</v>
      </c>
      <c r="D1109" t="s">
        <v>2050</v>
      </c>
    </row>
    <row r="1110" spans="1:4" x14ac:dyDescent="0.3">
      <c r="A1110">
        <v>800010537</v>
      </c>
      <c r="B1110" t="s">
        <v>805</v>
      </c>
      <c r="C1110" t="s">
        <v>775</v>
      </c>
      <c r="D1110" t="s">
        <v>1958</v>
      </c>
    </row>
    <row r="1111" spans="1:4" x14ac:dyDescent="0.3">
      <c r="A1111">
        <v>800010148</v>
      </c>
      <c r="B1111" t="s">
        <v>1110</v>
      </c>
      <c r="C1111" t="s">
        <v>925</v>
      </c>
      <c r="D1111" t="s">
        <v>2048</v>
      </c>
    </row>
    <row r="1112" spans="1:4" x14ac:dyDescent="0.3">
      <c r="A1112">
        <v>800010148</v>
      </c>
      <c r="B1112" t="s">
        <v>1110</v>
      </c>
      <c r="C1112" t="s">
        <v>1116</v>
      </c>
      <c r="D1112" t="s">
        <v>2048</v>
      </c>
    </row>
    <row r="1113" spans="1:4" x14ac:dyDescent="0.3">
      <c r="A1113">
        <v>800006300</v>
      </c>
      <c r="B1113" t="s">
        <v>1117</v>
      </c>
      <c r="C1113" t="s">
        <v>773</v>
      </c>
      <c r="D1113" t="s">
        <v>2051</v>
      </c>
    </row>
    <row r="1114" spans="1:4" x14ac:dyDescent="0.3">
      <c r="A1114">
        <v>800006300</v>
      </c>
      <c r="B1114" t="s">
        <v>1117</v>
      </c>
      <c r="C1114" t="s">
        <v>816</v>
      </c>
      <c r="D1114" t="s">
        <v>2051</v>
      </c>
    </row>
    <row r="1115" spans="1:4" x14ac:dyDescent="0.3">
      <c r="A1115">
        <v>800014228</v>
      </c>
      <c r="B1115" t="s">
        <v>786</v>
      </c>
      <c r="C1115" t="s">
        <v>585</v>
      </c>
      <c r="D1115" t="s">
        <v>1948</v>
      </c>
    </row>
    <row r="1116" spans="1:4" x14ac:dyDescent="0.3">
      <c r="A1116">
        <v>800006300</v>
      </c>
      <c r="B1116" t="s">
        <v>1117</v>
      </c>
      <c r="C1116" t="s">
        <v>585</v>
      </c>
      <c r="D1116" t="s">
        <v>2051</v>
      </c>
    </row>
    <row r="1117" spans="1:4" x14ac:dyDescent="0.3">
      <c r="A1117">
        <v>800010537</v>
      </c>
      <c r="B1117" t="s">
        <v>805</v>
      </c>
      <c r="C1117" t="s">
        <v>787</v>
      </c>
      <c r="D1117" t="s">
        <v>1958</v>
      </c>
    </row>
    <row r="1118" spans="1:4" x14ac:dyDescent="0.3">
      <c r="A1118">
        <v>800014228</v>
      </c>
      <c r="B1118" t="s">
        <v>786</v>
      </c>
      <c r="C1118" t="s">
        <v>782</v>
      </c>
      <c r="D1118" t="s">
        <v>1948</v>
      </c>
    </row>
    <row r="1119" spans="1:4" x14ac:dyDescent="0.3">
      <c r="A1119">
        <v>800014228</v>
      </c>
      <c r="B1119" t="s">
        <v>786</v>
      </c>
      <c r="C1119" t="s">
        <v>773</v>
      </c>
      <c r="D1119" t="s">
        <v>1948</v>
      </c>
    </row>
    <row r="1120" spans="1:4" x14ac:dyDescent="0.3">
      <c r="A1120">
        <v>800010286</v>
      </c>
      <c r="B1120" t="s">
        <v>1118</v>
      </c>
      <c r="C1120" t="s">
        <v>874</v>
      </c>
      <c r="D1120" t="s">
        <v>1951</v>
      </c>
    </row>
    <row r="1121" spans="1:4" x14ac:dyDescent="0.3">
      <c r="A1121">
        <v>800011278</v>
      </c>
      <c r="B1121" t="s">
        <v>1044</v>
      </c>
      <c r="C1121" t="s">
        <v>1007</v>
      </c>
      <c r="D1121" t="s">
        <v>1946</v>
      </c>
    </row>
    <row r="1122" spans="1:4" x14ac:dyDescent="0.3">
      <c r="A1122">
        <v>800010286</v>
      </c>
      <c r="B1122" t="s">
        <v>1118</v>
      </c>
      <c r="C1122" t="s">
        <v>948</v>
      </c>
      <c r="D1122" t="s">
        <v>1951</v>
      </c>
    </row>
    <row r="1123" spans="1:4" x14ac:dyDescent="0.3">
      <c r="A1123">
        <v>800010537</v>
      </c>
      <c r="B1123" t="s">
        <v>805</v>
      </c>
      <c r="C1123" t="s">
        <v>773</v>
      </c>
      <c r="D1123" t="s">
        <v>1958</v>
      </c>
    </row>
    <row r="1124" spans="1:4" x14ac:dyDescent="0.3">
      <c r="A1124">
        <v>800002816</v>
      </c>
      <c r="B1124" t="s">
        <v>1117</v>
      </c>
      <c r="C1124" t="s">
        <v>1051</v>
      </c>
      <c r="D1124" t="s">
        <v>2051</v>
      </c>
    </row>
    <row r="1125" spans="1:4" x14ac:dyDescent="0.3">
      <c r="A1125">
        <v>800048484</v>
      </c>
      <c r="B1125" t="s">
        <v>1100</v>
      </c>
      <c r="C1125" t="s">
        <v>847</v>
      </c>
      <c r="D1125" t="s">
        <v>2043</v>
      </c>
    </row>
    <row r="1126" spans="1:4" x14ac:dyDescent="0.3">
      <c r="A1126">
        <v>800002816</v>
      </c>
      <c r="B1126" t="s">
        <v>1117</v>
      </c>
      <c r="C1126" t="s">
        <v>845</v>
      </c>
      <c r="D1126" t="s">
        <v>2051</v>
      </c>
    </row>
    <row r="1127" spans="1:4" x14ac:dyDescent="0.3">
      <c r="A1127">
        <v>800002816</v>
      </c>
      <c r="B1127" t="s">
        <v>1117</v>
      </c>
      <c r="C1127" t="s">
        <v>757</v>
      </c>
      <c r="D1127" t="s">
        <v>2051</v>
      </c>
    </row>
    <row r="1128" spans="1:4" x14ac:dyDescent="0.3">
      <c r="A1128">
        <v>800002816</v>
      </c>
      <c r="B1128" t="s">
        <v>1117</v>
      </c>
      <c r="C1128" t="s">
        <v>814</v>
      </c>
      <c r="D1128" t="s">
        <v>2051</v>
      </c>
    </row>
    <row r="1129" spans="1:4" x14ac:dyDescent="0.3">
      <c r="A1129">
        <v>800016194</v>
      </c>
      <c r="B1129" t="s">
        <v>1119</v>
      </c>
      <c r="C1129" t="s">
        <v>1062</v>
      </c>
      <c r="D1129" t="s">
        <v>2052</v>
      </c>
    </row>
    <row r="1130" spans="1:4" x14ac:dyDescent="0.3">
      <c r="A1130">
        <v>800043099</v>
      </c>
      <c r="B1130" t="s">
        <v>1120</v>
      </c>
      <c r="C1130" t="s">
        <v>1062</v>
      </c>
      <c r="D1130" t="s">
        <v>2053</v>
      </c>
    </row>
    <row r="1131" spans="1:4" x14ac:dyDescent="0.3">
      <c r="A1131">
        <v>800002816</v>
      </c>
      <c r="B1131" t="s">
        <v>1117</v>
      </c>
      <c r="C1131" t="s">
        <v>807</v>
      </c>
      <c r="D1131" t="s">
        <v>2051</v>
      </c>
    </row>
    <row r="1132" spans="1:4" x14ac:dyDescent="0.3">
      <c r="A1132">
        <v>800000015</v>
      </c>
      <c r="B1132" t="s">
        <v>672</v>
      </c>
      <c r="C1132" t="s">
        <v>1121</v>
      </c>
      <c r="D1132" t="s">
        <v>1904</v>
      </c>
    </row>
    <row r="1133" spans="1:4" x14ac:dyDescent="0.3">
      <c r="A1133">
        <v>800006330</v>
      </c>
      <c r="B1133" t="s">
        <v>1122</v>
      </c>
      <c r="C1133" t="s">
        <v>738</v>
      </c>
      <c r="D1133" t="s">
        <v>2054</v>
      </c>
    </row>
    <row r="1134" spans="1:4" x14ac:dyDescent="0.3">
      <c r="A1134">
        <v>800037612</v>
      </c>
      <c r="B1134" t="s">
        <v>1123</v>
      </c>
      <c r="C1134" t="s">
        <v>754</v>
      </c>
      <c r="D1134" t="s">
        <v>2055</v>
      </c>
    </row>
    <row r="1135" spans="1:4" x14ac:dyDescent="0.3">
      <c r="A1135">
        <v>800005902</v>
      </c>
      <c r="B1135" t="s">
        <v>1124</v>
      </c>
      <c r="C1135" t="s">
        <v>755</v>
      </c>
      <c r="D1135" t="s">
        <v>1911</v>
      </c>
    </row>
    <row r="1136" spans="1:4" x14ac:dyDescent="0.3">
      <c r="A1136">
        <v>800005946</v>
      </c>
      <c r="B1136" t="s">
        <v>1125</v>
      </c>
      <c r="C1136" t="s">
        <v>758</v>
      </c>
      <c r="D1136" t="s">
        <v>1904</v>
      </c>
    </row>
    <row r="1137" spans="1:4" x14ac:dyDescent="0.3">
      <c r="A1137">
        <v>800006214</v>
      </c>
      <c r="B1137" t="s">
        <v>1126</v>
      </c>
      <c r="C1137" t="s">
        <v>758</v>
      </c>
      <c r="D1137" t="s">
        <v>2056</v>
      </c>
    </row>
    <row r="1138" spans="1:4" x14ac:dyDescent="0.3">
      <c r="A1138">
        <v>800005902</v>
      </c>
      <c r="B1138" t="s">
        <v>1124</v>
      </c>
      <c r="C1138" t="s">
        <v>760</v>
      </c>
      <c r="D1138" t="s">
        <v>1911</v>
      </c>
    </row>
    <row r="1139" spans="1:4" x14ac:dyDescent="0.3">
      <c r="A1139">
        <v>800002717</v>
      </c>
      <c r="B1139" t="s">
        <v>1127</v>
      </c>
      <c r="C1139" t="s">
        <v>763</v>
      </c>
      <c r="D1139" t="s">
        <v>2057</v>
      </c>
    </row>
    <row r="1140" spans="1:4" x14ac:dyDescent="0.3">
      <c r="A1140">
        <v>800006636</v>
      </c>
      <c r="B1140" t="s">
        <v>1128</v>
      </c>
      <c r="C1140" t="s">
        <v>815</v>
      </c>
      <c r="D1140" t="s">
        <v>2058</v>
      </c>
    </row>
    <row r="1141" spans="1:4" x14ac:dyDescent="0.3">
      <c r="A1141">
        <v>800022684</v>
      </c>
      <c r="B1141" t="s">
        <v>1129</v>
      </c>
      <c r="C1141" t="s">
        <v>763</v>
      </c>
      <c r="D1141" t="s">
        <v>2059</v>
      </c>
    </row>
    <row r="1142" spans="1:4" x14ac:dyDescent="0.3">
      <c r="A1142">
        <v>800006081</v>
      </c>
      <c r="B1142" t="s">
        <v>1130</v>
      </c>
      <c r="C1142" t="s">
        <v>764</v>
      </c>
      <c r="D1142" t="s">
        <v>2060</v>
      </c>
    </row>
    <row r="1143" spans="1:4" x14ac:dyDescent="0.3">
      <c r="A1143">
        <v>800027163</v>
      </c>
      <c r="B1143" t="s">
        <v>1131</v>
      </c>
      <c r="C1143" t="s">
        <v>766</v>
      </c>
      <c r="D1143" t="s">
        <v>2061</v>
      </c>
    </row>
    <row r="1144" spans="1:4" x14ac:dyDescent="0.3">
      <c r="A1144">
        <v>800006605</v>
      </c>
      <c r="B1144" t="s">
        <v>1132</v>
      </c>
      <c r="C1144" t="s">
        <v>766</v>
      </c>
      <c r="D1144" t="s">
        <v>1995</v>
      </c>
    </row>
    <row r="1145" spans="1:4" x14ac:dyDescent="0.3">
      <c r="A1145">
        <v>800014209</v>
      </c>
      <c r="B1145" t="s">
        <v>348</v>
      </c>
      <c r="C1145" t="s">
        <v>686</v>
      </c>
      <c r="D1145" t="s">
        <v>2012</v>
      </c>
    </row>
    <row r="1146" spans="1:4" x14ac:dyDescent="0.3">
      <c r="A1146">
        <v>800046299</v>
      </c>
      <c r="B1146" t="s">
        <v>361</v>
      </c>
      <c r="C1146" t="s">
        <v>765</v>
      </c>
      <c r="D1146" t="s">
        <v>1873</v>
      </c>
    </row>
    <row r="1147" spans="1:4" x14ac:dyDescent="0.3">
      <c r="A1147">
        <v>800006330</v>
      </c>
      <c r="B1147" t="s">
        <v>1122</v>
      </c>
      <c r="C1147" t="s">
        <v>767</v>
      </c>
      <c r="D1147" t="s">
        <v>2054</v>
      </c>
    </row>
    <row r="1148" spans="1:4" x14ac:dyDescent="0.3">
      <c r="A1148">
        <v>800006357</v>
      </c>
      <c r="B1148" t="s">
        <v>634</v>
      </c>
      <c r="C1148" t="s">
        <v>773</v>
      </c>
      <c r="D1148" t="s">
        <v>1889</v>
      </c>
    </row>
    <row r="1149" spans="1:4" x14ac:dyDescent="0.3">
      <c r="A1149">
        <v>800006357</v>
      </c>
      <c r="B1149" t="s">
        <v>634</v>
      </c>
      <c r="C1149" t="s">
        <v>774</v>
      </c>
      <c r="D1149" t="s">
        <v>1889</v>
      </c>
    </row>
    <row r="1150" spans="1:4" x14ac:dyDescent="0.3">
      <c r="A1150">
        <v>800005870</v>
      </c>
      <c r="B1150" t="s">
        <v>1133</v>
      </c>
      <c r="C1150" t="s">
        <v>644</v>
      </c>
      <c r="D1150" t="s">
        <v>2062</v>
      </c>
    </row>
    <row r="1151" spans="1:4" x14ac:dyDescent="0.3">
      <c r="A1151">
        <v>800006648</v>
      </c>
      <c r="B1151" t="s">
        <v>1134</v>
      </c>
      <c r="C1151" t="s">
        <v>777</v>
      </c>
      <c r="D1151" t="s">
        <v>2063</v>
      </c>
    </row>
    <row r="1152" spans="1:4" x14ac:dyDescent="0.3">
      <c r="A1152">
        <v>800006258</v>
      </c>
      <c r="B1152" t="s">
        <v>1135</v>
      </c>
      <c r="C1152" t="s">
        <v>601</v>
      </c>
      <c r="D1152" t="s">
        <v>2055</v>
      </c>
    </row>
    <row r="1153" spans="1:4" x14ac:dyDescent="0.3">
      <c r="A1153">
        <v>800037612</v>
      </c>
      <c r="B1153" t="s">
        <v>1123</v>
      </c>
      <c r="C1153" t="s">
        <v>755</v>
      </c>
      <c r="D1153" t="s">
        <v>2055</v>
      </c>
    </row>
    <row r="1154" spans="1:4" x14ac:dyDescent="0.3">
      <c r="A1154">
        <v>800006258</v>
      </c>
      <c r="B1154" t="s">
        <v>1135</v>
      </c>
      <c r="C1154" t="s">
        <v>572</v>
      </c>
      <c r="D1154" t="s">
        <v>2055</v>
      </c>
    </row>
    <row r="1155" spans="1:4" x14ac:dyDescent="0.3">
      <c r="A1155">
        <v>800006496</v>
      </c>
      <c r="B1155" t="s">
        <v>691</v>
      </c>
      <c r="C1155" t="s">
        <v>683</v>
      </c>
      <c r="D1155" t="s">
        <v>1909</v>
      </c>
    </row>
    <row r="1156" spans="1:4" x14ac:dyDescent="0.3">
      <c r="A1156">
        <v>800040181</v>
      </c>
      <c r="B1156" t="s">
        <v>1136</v>
      </c>
      <c r="C1156" t="s">
        <v>766</v>
      </c>
      <c r="D1156" t="s">
        <v>2064</v>
      </c>
    </row>
    <row r="1157" spans="1:4" x14ac:dyDescent="0.3">
      <c r="A1157">
        <v>800006101</v>
      </c>
      <c r="B1157" t="s">
        <v>730</v>
      </c>
      <c r="C1157" t="s">
        <v>585</v>
      </c>
      <c r="D1157" t="s">
        <v>1926</v>
      </c>
    </row>
    <row r="1158" spans="1:4" x14ac:dyDescent="0.3">
      <c r="A1158">
        <v>800001396</v>
      </c>
      <c r="B1158" t="s">
        <v>1137</v>
      </c>
      <c r="C1158" t="s">
        <v>780</v>
      </c>
      <c r="D1158" t="s">
        <v>1989</v>
      </c>
    </row>
    <row r="1159" spans="1:4" x14ac:dyDescent="0.3">
      <c r="A1159">
        <v>800005744</v>
      </c>
      <c r="B1159" t="s">
        <v>1138</v>
      </c>
      <c r="C1159" t="s">
        <v>780</v>
      </c>
      <c r="D1159" t="s">
        <v>2065</v>
      </c>
    </row>
    <row r="1160" spans="1:4" x14ac:dyDescent="0.3">
      <c r="A1160">
        <v>800006258</v>
      </c>
      <c r="B1160" t="s">
        <v>1135</v>
      </c>
      <c r="C1160" t="s">
        <v>775</v>
      </c>
      <c r="D1160" t="s">
        <v>2055</v>
      </c>
    </row>
    <row r="1161" spans="1:4" x14ac:dyDescent="0.3">
      <c r="A1161">
        <v>800006258</v>
      </c>
      <c r="B1161" t="s">
        <v>1135</v>
      </c>
      <c r="C1161" t="s">
        <v>585</v>
      </c>
      <c r="D1161" t="s">
        <v>2055</v>
      </c>
    </row>
    <row r="1162" spans="1:4" x14ac:dyDescent="0.3">
      <c r="A1162">
        <v>800006258</v>
      </c>
      <c r="B1162" t="s">
        <v>1135</v>
      </c>
      <c r="C1162" t="s">
        <v>760</v>
      </c>
      <c r="D1162" t="s">
        <v>2055</v>
      </c>
    </row>
    <row r="1163" spans="1:4" x14ac:dyDescent="0.3">
      <c r="A1163">
        <v>800027163</v>
      </c>
      <c r="B1163" t="s">
        <v>1131</v>
      </c>
      <c r="C1163" t="s">
        <v>782</v>
      </c>
      <c r="D1163" t="s">
        <v>2061</v>
      </c>
    </row>
    <row r="1164" spans="1:4" x14ac:dyDescent="0.3">
      <c r="A1164">
        <v>800027163</v>
      </c>
      <c r="B1164" t="s">
        <v>1131</v>
      </c>
      <c r="C1164" t="s">
        <v>783</v>
      </c>
      <c r="D1164" t="s">
        <v>2061</v>
      </c>
    </row>
    <row r="1165" spans="1:4" x14ac:dyDescent="0.3">
      <c r="A1165">
        <v>800043235</v>
      </c>
      <c r="B1165" t="s">
        <v>1139</v>
      </c>
      <c r="C1165" t="s">
        <v>784</v>
      </c>
      <c r="D1165" t="s">
        <v>2066</v>
      </c>
    </row>
    <row r="1166" spans="1:4" x14ac:dyDescent="0.3">
      <c r="A1166">
        <v>800005810</v>
      </c>
      <c r="B1166" t="s">
        <v>679</v>
      </c>
      <c r="C1166" t="s">
        <v>784</v>
      </c>
      <c r="D1166" t="s">
        <v>1864</v>
      </c>
    </row>
    <row r="1167" spans="1:4" x14ac:dyDescent="0.3">
      <c r="A1167">
        <v>800006330</v>
      </c>
      <c r="B1167" t="s">
        <v>1122</v>
      </c>
      <c r="C1167" t="s">
        <v>891</v>
      </c>
      <c r="D1167" t="s">
        <v>2054</v>
      </c>
    </row>
    <row r="1168" spans="1:4" x14ac:dyDescent="0.3">
      <c r="A1168">
        <v>800006330</v>
      </c>
      <c r="B1168" t="s">
        <v>1122</v>
      </c>
      <c r="C1168" t="s">
        <v>772</v>
      </c>
      <c r="D1168" t="s">
        <v>2054</v>
      </c>
    </row>
    <row r="1169" spans="1:4" x14ac:dyDescent="0.3">
      <c r="A1169">
        <v>800006081</v>
      </c>
      <c r="B1169" t="s">
        <v>1130</v>
      </c>
      <c r="C1169" t="s">
        <v>798</v>
      </c>
      <c r="D1169" t="s">
        <v>2060</v>
      </c>
    </row>
    <row r="1170" spans="1:4" x14ac:dyDescent="0.3">
      <c r="A1170">
        <v>800006357</v>
      </c>
      <c r="B1170" t="s">
        <v>634</v>
      </c>
      <c r="C1170" t="s">
        <v>760</v>
      </c>
      <c r="D1170" t="s">
        <v>1889</v>
      </c>
    </row>
    <row r="1171" spans="1:4" x14ac:dyDescent="0.3">
      <c r="A1171">
        <v>800004348</v>
      </c>
      <c r="B1171" t="s">
        <v>1140</v>
      </c>
      <c r="C1171" t="s">
        <v>787</v>
      </c>
      <c r="D1171" t="s">
        <v>2067</v>
      </c>
    </row>
    <row r="1172" spans="1:4" x14ac:dyDescent="0.3">
      <c r="A1172">
        <v>800004348</v>
      </c>
      <c r="B1172" t="s">
        <v>1140</v>
      </c>
      <c r="C1172" t="s">
        <v>783</v>
      </c>
      <c r="D1172" t="s">
        <v>2067</v>
      </c>
    </row>
    <row r="1173" spans="1:4" x14ac:dyDescent="0.3">
      <c r="A1173">
        <v>800004348</v>
      </c>
      <c r="B1173" t="s">
        <v>1140</v>
      </c>
      <c r="C1173" t="s">
        <v>754</v>
      </c>
      <c r="D1173" t="s">
        <v>2067</v>
      </c>
    </row>
    <row r="1174" spans="1:4" x14ac:dyDescent="0.3">
      <c r="A1174">
        <v>800006330</v>
      </c>
      <c r="B1174" t="s">
        <v>1122</v>
      </c>
      <c r="C1174" t="s">
        <v>701</v>
      </c>
      <c r="D1174" t="s">
        <v>2054</v>
      </c>
    </row>
    <row r="1175" spans="1:4" x14ac:dyDescent="0.3">
      <c r="A1175">
        <v>800006134</v>
      </c>
      <c r="B1175" t="s">
        <v>1141</v>
      </c>
      <c r="C1175" t="s">
        <v>789</v>
      </c>
      <c r="D1175" t="s">
        <v>2068</v>
      </c>
    </row>
    <row r="1176" spans="1:4" x14ac:dyDescent="0.3">
      <c r="A1176">
        <v>800023565</v>
      </c>
      <c r="B1176" t="s">
        <v>1137</v>
      </c>
      <c r="C1176" t="s">
        <v>790</v>
      </c>
      <c r="D1176" t="s">
        <v>1989</v>
      </c>
    </row>
    <row r="1177" spans="1:4" x14ac:dyDescent="0.3">
      <c r="A1177">
        <v>800006258</v>
      </c>
      <c r="B1177" t="s">
        <v>1135</v>
      </c>
      <c r="C1177" t="s">
        <v>774</v>
      </c>
      <c r="D1177" t="s">
        <v>2055</v>
      </c>
    </row>
    <row r="1178" spans="1:4" x14ac:dyDescent="0.3">
      <c r="A1178">
        <v>800015229</v>
      </c>
      <c r="B1178" t="s">
        <v>1142</v>
      </c>
      <c r="C1178" t="s">
        <v>792</v>
      </c>
      <c r="D1178" t="s">
        <v>2069</v>
      </c>
    </row>
    <row r="1179" spans="1:4" x14ac:dyDescent="0.3">
      <c r="A1179">
        <v>800005848</v>
      </c>
      <c r="B1179" t="s">
        <v>1143</v>
      </c>
      <c r="C1179" t="s">
        <v>589</v>
      </c>
      <c r="D1179" t="s">
        <v>2070</v>
      </c>
    </row>
    <row r="1180" spans="1:4" x14ac:dyDescent="0.3">
      <c r="A1180">
        <v>800005139</v>
      </c>
      <c r="B1180" t="s">
        <v>1144</v>
      </c>
      <c r="C1180" t="s">
        <v>794</v>
      </c>
      <c r="D1180" t="s">
        <v>2071</v>
      </c>
    </row>
    <row r="1181" spans="1:4" x14ac:dyDescent="0.3">
      <c r="A1181">
        <v>800022239</v>
      </c>
      <c r="B1181" t="s">
        <v>1145</v>
      </c>
      <c r="C1181" t="s">
        <v>766</v>
      </c>
      <c r="D1181" t="s">
        <v>2072</v>
      </c>
    </row>
    <row r="1182" spans="1:4" x14ac:dyDescent="0.3">
      <c r="A1182">
        <v>800006612</v>
      </c>
      <c r="B1182" t="s">
        <v>499</v>
      </c>
      <c r="C1182" t="s">
        <v>796</v>
      </c>
      <c r="D1182" t="s">
        <v>2073</v>
      </c>
    </row>
    <row r="1183" spans="1:4" x14ac:dyDescent="0.3">
      <c r="A1183">
        <v>800006258</v>
      </c>
      <c r="B1183" t="s">
        <v>1135</v>
      </c>
      <c r="C1183" t="s">
        <v>754</v>
      </c>
      <c r="D1183" t="s">
        <v>2055</v>
      </c>
    </row>
    <row r="1184" spans="1:4" x14ac:dyDescent="0.3">
      <c r="A1184">
        <v>800004348</v>
      </c>
      <c r="B1184" t="s">
        <v>1140</v>
      </c>
      <c r="C1184" t="s">
        <v>782</v>
      </c>
      <c r="D1184" t="s">
        <v>2067</v>
      </c>
    </row>
    <row r="1185" spans="1:4" x14ac:dyDescent="0.3">
      <c r="A1185">
        <v>800036730</v>
      </c>
      <c r="B1185" t="s">
        <v>1146</v>
      </c>
      <c r="C1185" t="s">
        <v>763</v>
      </c>
      <c r="D1185" t="s">
        <v>2074</v>
      </c>
    </row>
    <row r="1186" spans="1:4" x14ac:dyDescent="0.3">
      <c r="A1186">
        <v>800006101</v>
      </c>
      <c r="B1186" t="s">
        <v>730</v>
      </c>
      <c r="C1186" t="s">
        <v>769</v>
      </c>
      <c r="D1186" t="s">
        <v>1926</v>
      </c>
    </row>
    <row r="1187" spans="1:4" x14ac:dyDescent="0.3">
      <c r="A1187">
        <v>800015229</v>
      </c>
      <c r="B1187" t="s">
        <v>1142</v>
      </c>
      <c r="C1187" t="s">
        <v>775</v>
      </c>
      <c r="D1187" t="s">
        <v>2069</v>
      </c>
    </row>
    <row r="1188" spans="1:4" x14ac:dyDescent="0.3">
      <c r="A1188">
        <v>800005169</v>
      </c>
      <c r="B1188" t="s">
        <v>751</v>
      </c>
      <c r="C1188" t="s">
        <v>736</v>
      </c>
      <c r="D1188" t="s">
        <v>1939</v>
      </c>
    </row>
    <row r="1189" spans="1:4" x14ac:dyDescent="0.3">
      <c r="A1189">
        <v>800006357</v>
      </c>
      <c r="B1189" t="s">
        <v>634</v>
      </c>
      <c r="C1189" t="s">
        <v>757</v>
      </c>
      <c r="D1189" t="s">
        <v>1889</v>
      </c>
    </row>
    <row r="1190" spans="1:4" x14ac:dyDescent="0.3">
      <c r="A1190">
        <v>800016783</v>
      </c>
      <c r="B1190" t="s">
        <v>1147</v>
      </c>
      <c r="C1190" t="s">
        <v>736</v>
      </c>
      <c r="D1190" t="s">
        <v>1939</v>
      </c>
    </row>
    <row r="1191" spans="1:4" x14ac:dyDescent="0.3">
      <c r="A1191">
        <v>800006157</v>
      </c>
      <c r="B1191" t="s">
        <v>1148</v>
      </c>
      <c r="C1191" t="s">
        <v>817</v>
      </c>
      <c r="D1191" t="s">
        <v>2075</v>
      </c>
    </row>
    <row r="1192" spans="1:4" x14ac:dyDescent="0.3">
      <c r="A1192">
        <v>800006648</v>
      </c>
      <c r="B1192" t="s">
        <v>1134</v>
      </c>
      <c r="C1192" t="s">
        <v>817</v>
      </c>
      <c r="D1192" t="s">
        <v>2063</v>
      </c>
    </row>
    <row r="1193" spans="1:4" x14ac:dyDescent="0.3">
      <c r="A1193">
        <v>800004348</v>
      </c>
      <c r="B1193" t="s">
        <v>1140</v>
      </c>
      <c r="C1193" t="s">
        <v>775</v>
      </c>
      <c r="D1193" t="s">
        <v>2067</v>
      </c>
    </row>
    <row r="1194" spans="1:4" x14ac:dyDescent="0.3">
      <c r="A1194">
        <v>800043235</v>
      </c>
      <c r="B1194" t="s">
        <v>1139</v>
      </c>
      <c r="C1194" t="s">
        <v>644</v>
      </c>
      <c r="D1194" t="s">
        <v>2066</v>
      </c>
    </row>
    <row r="1195" spans="1:4" x14ac:dyDescent="0.3">
      <c r="A1195">
        <v>800045273</v>
      </c>
      <c r="B1195" t="s">
        <v>1135</v>
      </c>
      <c r="C1195" t="s">
        <v>775</v>
      </c>
      <c r="D1195" t="s">
        <v>2055</v>
      </c>
    </row>
    <row r="1196" spans="1:4" x14ac:dyDescent="0.3">
      <c r="A1196">
        <v>800045273</v>
      </c>
      <c r="B1196" t="s">
        <v>1135</v>
      </c>
      <c r="C1196" t="s">
        <v>754</v>
      </c>
      <c r="D1196" t="s">
        <v>2055</v>
      </c>
    </row>
    <row r="1197" spans="1:4" x14ac:dyDescent="0.3">
      <c r="A1197">
        <v>800003063</v>
      </c>
      <c r="B1197" t="s">
        <v>1149</v>
      </c>
      <c r="C1197" t="s">
        <v>767</v>
      </c>
      <c r="D1197" t="s">
        <v>2076</v>
      </c>
    </row>
    <row r="1198" spans="1:4" x14ac:dyDescent="0.3">
      <c r="A1198">
        <v>800006214</v>
      </c>
      <c r="B1198" t="s">
        <v>1126</v>
      </c>
      <c r="C1198" t="s">
        <v>771</v>
      </c>
      <c r="D1198" t="s">
        <v>2056</v>
      </c>
    </row>
    <row r="1199" spans="1:4" x14ac:dyDescent="0.3">
      <c r="A1199">
        <v>800043235</v>
      </c>
      <c r="B1199" t="s">
        <v>1139</v>
      </c>
      <c r="C1199" t="s">
        <v>765</v>
      </c>
      <c r="D1199" t="s">
        <v>2066</v>
      </c>
    </row>
    <row r="1200" spans="1:4" x14ac:dyDescent="0.3">
      <c r="A1200">
        <v>800004348</v>
      </c>
      <c r="B1200" t="s">
        <v>1140</v>
      </c>
      <c r="C1200" t="s">
        <v>585</v>
      </c>
      <c r="D1200" t="s">
        <v>2067</v>
      </c>
    </row>
    <row r="1201" spans="1:4" x14ac:dyDescent="0.3">
      <c r="A1201">
        <v>800004348</v>
      </c>
      <c r="B1201" t="s">
        <v>1140</v>
      </c>
      <c r="C1201" t="s">
        <v>760</v>
      </c>
      <c r="D1201" t="s">
        <v>2067</v>
      </c>
    </row>
    <row r="1202" spans="1:4" x14ac:dyDescent="0.3">
      <c r="A1202">
        <v>800006357</v>
      </c>
      <c r="B1202" t="s">
        <v>634</v>
      </c>
      <c r="C1202" t="s">
        <v>572</v>
      </c>
      <c r="D1202" t="s">
        <v>1889</v>
      </c>
    </row>
    <row r="1203" spans="1:4" x14ac:dyDescent="0.3">
      <c r="A1203">
        <v>800006357</v>
      </c>
      <c r="B1203" t="s">
        <v>634</v>
      </c>
      <c r="C1203" t="s">
        <v>754</v>
      </c>
      <c r="D1203" t="s">
        <v>1889</v>
      </c>
    </row>
    <row r="1204" spans="1:4" x14ac:dyDescent="0.3">
      <c r="A1204">
        <v>800006357</v>
      </c>
      <c r="B1204" t="s">
        <v>634</v>
      </c>
      <c r="C1204" t="s">
        <v>775</v>
      </c>
      <c r="D1204" t="s">
        <v>1889</v>
      </c>
    </row>
    <row r="1205" spans="1:4" x14ac:dyDescent="0.3">
      <c r="A1205">
        <v>800003820</v>
      </c>
      <c r="B1205" t="s">
        <v>507</v>
      </c>
      <c r="C1205" t="s">
        <v>812</v>
      </c>
      <c r="D1205" t="s">
        <v>2077</v>
      </c>
    </row>
    <row r="1206" spans="1:4" x14ac:dyDescent="0.3">
      <c r="A1206">
        <v>800003820</v>
      </c>
      <c r="B1206" t="s">
        <v>507</v>
      </c>
      <c r="C1206" t="s">
        <v>773</v>
      </c>
      <c r="D1206" t="s">
        <v>2077</v>
      </c>
    </row>
    <row r="1207" spans="1:4" x14ac:dyDescent="0.3">
      <c r="A1207">
        <v>800006600</v>
      </c>
      <c r="B1207" t="s">
        <v>1150</v>
      </c>
      <c r="C1207" t="s">
        <v>738</v>
      </c>
      <c r="D1207" t="s">
        <v>1900</v>
      </c>
    </row>
    <row r="1208" spans="1:4" x14ac:dyDescent="0.3">
      <c r="A1208">
        <v>800003820</v>
      </c>
      <c r="B1208" t="s">
        <v>507</v>
      </c>
      <c r="C1208" t="s">
        <v>774</v>
      </c>
      <c r="D1208" t="s">
        <v>2077</v>
      </c>
    </row>
    <row r="1209" spans="1:4" x14ac:dyDescent="0.3">
      <c r="A1209">
        <v>800032056</v>
      </c>
      <c r="B1209" t="s">
        <v>1151</v>
      </c>
      <c r="C1209" t="s">
        <v>755</v>
      </c>
      <c r="D1209" t="s">
        <v>2078</v>
      </c>
    </row>
    <row r="1210" spans="1:4" x14ac:dyDescent="0.3">
      <c r="A1210">
        <v>800006101</v>
      </c>
      <c r="B1210" t="s">
        <v>730</v>
      </c>
      <c r="C1210" t="s">
        <v>774</v>
      </c>
      <c r="D1210" t="s">
        <v>1926</v>
      </c>
    </row>
    <row r="1211" spans="1:4" x14ac:dyDescent="0.3">
      <c r="A1211">
        <v>800005848</v>
      </c>
      <c r="B1211" t="s">
        <v>1143</v>
      </c>
      <c r="C1211" t="s">
        <v>775</v>
      </c>
      <c r="D1211" t="s">
        <v>2070</v>
      </c>
    </row>
    <row r="1212" spans="1:4" x14ac:dyDescent="0.3">
      <c r="A1212">
        <v>800032056</v>
      </c>
      <c r="B1212" t="s">
        <v>1151</v>
      </c>
      <c r="C1212" t="s">
        <v>774</v>
      </c>
      <c r="D1212" t="s">
        <v>2078</v>
      </c>
    </row>
    <row r="1213" spans="1:4" x14ac:dyDescent="0.3">
      <c r="A1213">
        <v>800037612</v>
      </c>
      <c r="B1213" t="s">
        <v>1123</v>
      </c>
      <c r="C1213" t="s">
        <v>760</v>
      </c>
      <c r="D1213" t="s">
        <v>2055</v>
      </c>
    </row>
    <row r="1214" spans="1:4" x14ac:dyDescent="0.3">
      <c r="A1214">
        <v>800006101</v>
      </c>
      <c r="B1214" t="s">
        <v>730</v>
      </c>
      <c r="C1214" t="s">
        <v>760</v>
      </c>
      <c r="D1214" t="s">
        <v>1926</v>
      </c>
    </row>
    <row r="1215" spans="1:4" x14ac:dyDescent="0.3">
      <c r="A1215">
        <v>800006271</v>
      </c>
      <c r="B1215" t="s">
        <v>1152</v>
      </c>
      <c r="C1215" t="s">
        <v>774</v>
      </c>
      <c r="D1215" t="s">
        <v>1916</v>
      </c>
    </row>
    <row r="1216" spans="1:4" x14ac:dyDescent="0.3">
      <c r="A1216">
        <v>800006397</v>
      </c>
      <c r="B1216" t="s">
        <v>1153</v>
      </c>
      <c r="C1216" t="s">
        <v>701</v>
      </c>
      <c r="D1216" t="s">
        <v>2079</v>
      </c>
    </row>
    <row r="1217" spans="1:4" x14ac:dyDescent="0.3">
      <c r="A1217">
        <v>800006157</v>
      </c>
      <c r="B1217" t="s">
        <v>1148</v>
      </c>
      <c r="C1217" t="s">
        <v>773</v>
      </c>
      <c r="D1217" t="s">
        <v>2075</v>
      </c>
    </row>
    <row r="1218" spans="1:4" x14ac:dyDescent="0.3">
      <c r="A1218">
        <v>800047201</v>
      </c>
      <c r="B1218" t="s">
        <v>1154</v>
      </c>
      <c r="C1218" t="s">
        <v>780</v>
      </c>
      <c r="D1218" t="s">
        <v>2080</v>
      </c>
    </row>
    <row r="1219" spans="1:4" x14ac:dyDescent="0.3">
      <c r="A1219">
        <v>800019549</v>
      </c>
      <c r="B1219" t="s">
        <v>1155</v>
      </c>
      <c r="C1219" t="s">
        <v>787</v>
      </c>
      <c r="D1219" t="s">
        <v>2081</v>
      </c>
    </row>
    <row r="1220" spans="1:4" x14ac:dyDescent="0.3">
      <c r="A1220">
        <v>800036867</v>
      </c>
      <c r="B1220" t="s">
        <v>1156</v>
      </c>
      <c r="C1220" t="s">
        <v>757</v>
      </c>
      <c r="D1220" t="s">
        <v>1942</v>
      </c>
    </row>
    <row r="1221" spans="1:4" x14ac:dyDescent="0.3">
      <c r="A1221">
        <v>800006335</v>
      </c>
      <c r="B1221" t="s">
        <v>353</v>
      </c>
      <c r="C1221" t="s">
        <v>790</v>
      </c>
      <c r="D1221" t="s">
        <v>2082</v>
      </c>
    </row>
    <row r="1222" spans="1:4" x14ac:dyDescent="0.3">
      <c r="A1222">
        <v>800006612</v>
      </c>
      <c r="B1222" t="s">
        <v>499</v>
      </c>
      <c r="C1222" t="s">
        <v>822</v>
      </c>
      <c r="D1222" t="s">
        <v>2073</v>
      </c>
    </row>
    <row r="1223" spans="1:4" x14ac:dyDescent="0.3">
      <c r="A1223">
        <v>800027163</v>
      </c>
      <c r="B1223" t="s">
        <v>1131</v>
      </c>
      <c r="C1223" t="s">
        <v>775</v>
      </c>
      <c r="D1223" t="s">
        <v>2061</v>
      </c>
    </row>
    <row r="1224" spans="1:4" x14ac:dyDescent="0.3">
      <c r="A1224">
        <v>800006157</v>
      </c>
      <c r="B1224" t="s">
        <v>1148</v>
      </c>
      <c r="C1224" t="s">
        <v>823</v>
      </c>
      <c r="D1224" t="s">
        <v>2075</v>
      </c>
    </row>
    <row r="1225" spans="1:4" x14ac:dyDescent="0.3">
      <c r="A1225">
        <v>800014535</v>
      </c>
      <c r="B1225" t="s">
        <v>1157</v>
      </c>
      <c r="C1225" t="s">
        <v>829</v>
      </c>
      <c r="D1225" t="s">
        <v>2083</v>
      </c>
    </row>
    <row r="1226" spans="1:4" x14ac:dyDescent="0.3">
      <c r="A1226">
        <v>800006356</v>
      </c>
      <c r="B1226" t="s">
        <v>806</v>
      </c>
      <c r="C1226" t="s">
        <v>831</v>
      </c>
      <c r="D1226" t="s">
        <v>1959</v>
      </c>
    </row>
    <row r="1227" spans="1:4" x14ac:dyDescent="0.3">
      <c r="A1227">
        <v>800028290</v>
      </c>
      <c r="B1227" t="s">
        <v>1158</v>
      </c>
      <c r="C1227" t="s">
        <v>817</v>
      </c>
      <c r="D1227" t="s">
        <v>1911</v>
      </c>
    </row>
    <row r="1228" spans="1:4" x14ac:dyDescent="0.3">
      <c r="A1228">
        <v>800004460</v>
      </c>
      <c r="B1228" t="s">
        <v>737</v>
      </c>
      <c r="C1228" t="s">
        <v>787</v>
      </c>
      <c r="D1228" t="s">
        <v>1931</v>
      </c>
    </row>
    <row r="1229" spans="1:4" x14ac:dyDescent="0.3">
      <c r="A1229">
        <v>800005765</v>
      </c>
      <c r="B1229" t="s">
        <v>1159</v>
      </c>
      <c r="C1229" t="s">
        <v>738</v>
      </c>
      <c r="D1229" t="s">
        <v>2084</v>
      </c>
    </row>
    <row r="1230" spans="1:4" x14ac:dyDescent="0.3">
      <c r="A1230">
        <v>800006648</v>
      </c>
      <c r="B1230" t="s">
        <v>1134</v>
      </c>
      <c r="C1230" t="s">
        <v>738</v>
      </c>
      <c r="D1230" t="s">
        <v>2063</v>
      </c>
    </row>
    <row r="1231" spans="1:4" x14ac:dyDescent="0.3">
      <c r="A1231">
        <v>800045273</v>
      </c>
      <c r="B1231" t="s">
        <v>1135</v>
      </c>
      <c r="C1231" t="s">
        <v>760</v>
      </c>
      <c r="D1231" t="s">
        <v>2055</v>
      </c>
    </row>
    <row r="1232" spans="1:4" x14ac:dyDescent="0.3">
      <c r="A1232">
        <v>800004460</v>
      </c>
      <c r="B1232" t="s">
        <v>737</v>
      </c>
      <c r="C1232" t="s">
        <v>817</v>
      </c>
      <c r="D1232" t="s">
        <v>1931</v>
      </c>
    </row>
    <row r="1233" spans="1:4" x14ac:dyDescent="0.3">
      <c r="A1233">
        <v>800036407</v>
      </c>
      <c r="B1233" t="s">
        <v>580</v>
      </c>
      <c r="C1233" t="s">
        <v>837</v>
      </c>
      <c r="D1233" t="s">
        <v>1864</v>
      </c>
    </row>
    <row r="1234" spans="1:4" x14ac:dyDescent="0.3">
      <c r="A1234">
        <v>800033665</v>
      </c>
      <c r="B1234" t="s">
        <v>1160</v>
      </c>
      <c r="C1234" t="s">
        <v>775</v>
      </c>
      <c r="D1234" t="s">
        <v>2085</v>
      </c>
    </row>
    <row r="1235" spans="1:4" x14ac:dyDescent="0.3">
      <c r="A1235">
        <v>800040489</v>
      </c>
      <c r="B1235" t="s">
        <v>1161</v>
      </c>
      <c r="C1235" t="s">
        <v>777</v>
      </c>
      <c r="D1235" t="s">
        <v>1904</v>
      </c>
    </row>
    <row r="1236" spans="1:4" x14ac:dyDescent="0.3">
      <c r="A1236">
        <v>800032056</v>
      </c>
      <c r="B1236" t="s">
        <v>1151</v>
      </c>
      <c r="C1236" t="s">
        <v>839</v>
      </c>
      <c r="D1236" t="s">
        <v>2078</v>
      </c>
    </row>
    <row r="1237" spans="1:4" x14ac:dyDescent="0.3">
      <c r="A1237">
        <v>800013988</v>
      </c>
      <c r="B1237" t="s">
        <v>1162</v>
      </c>
      <c r="C1237" t="s">
        <v>701</v>
      </c>
      <c r="D1237" t="s">
        <v>2086</v>
      </c>
    </row>
    <row r="1238" spans="1:4" x14ac:dyDescent="0.3">
      <c r="A1238">
        <v>800033665</v>
      </c>
      <c r="B1238" t="s">
        <v>1160</v>
      </c>
      <c r="C1238" t="s">
        <v>792</v>
      </c>
      <c r="D1238" t="s">
        <v>2085</v>
      </c>
    </row>
    <row r="1239" spans="1:4" x14ac:dyDescent="0.3">
      <c r="A1239">
        <v>800006101</v>
      </c>
      <c r="B1239" t="s">
        <v>730</v>
      </c>
      <c r="C1239" t="s">
        <v>844</v>
      </c>
      <c r="D1239" t="s">
        <v>1926</v>
      </c>
    </row>
    <row r="1240" spans="1:4" x14ac:dyDescent="0.3">
      <c r="A1240">
        <v>800006101</v>
      </c>
      <c r="B1240" t="s">
        <v>730</v>
      </c>
      <c r="C1240" t="s">
        <v>570</v>
      </c>
      <c r="D1240" t="s">
        <v>1926</v>
      </c>
    </row>
    <row r="1241" spans="1:4" x14ac:dyDescent="0.3">
      <c r="A1241">
        <v>800032056</v>
      </c>
      <c r="B1241" t="s">
        <v>1151</v>
      </c>
      <c r="C1241" t="s">
        <v>845</v>
      </c>
      <c r="D1241" t="s">
        <v>2078</v>
      </c>
    </row>
    <row r="1242" spans="1:4" x14ac:dyDescent="0.3">
      <c r="A1242">
        <v>800005744</v>
      </c>
      <c r="B1242" t="s">
        <v>1138</v>
      </c>
      <c r="C1242" t="s">
        <v>615</v>
      </c>
      <c r="D1242" t="s">
        <v>2065</v>
      </c>
    </row>
    <row r="1243" spans="1:4" x14ac:dyDescent="0.3">
      <c r="A1243">
        <v>800006081</v>
      </c>
      <c r="B1243" t="s">
        <v>1130</v>
      </c>
      <c r="C1243" t="s">
        <v>1163</v>
      </c>
      <c r="D1243" t="s">
        <v>2060</v>
      </c>
    </row>
    <row r="1244" spans="1:4" x14ac:dyDescent="0.3">
      <c r="A1244">
        <v>800002460</v>
      </c>
      <c r="B1244" t="s">
        <v>571</v>
      </c>
      <c r="C1244" t="s">
        <v>572</v>
      </c>
      <c r="D1244" t="s">
        <v>1858</v>
      </c>
    </row>
    <row r="1245" spans="1:4" x14ac:dyDescent="0.3">
      <c r="A1245">
        <v>800002887</v>
      </c>
      <c r="B1245" t="s">
        <v>1164</v>
      </c>
      <c r="C1245" t="s">
        <v>570</v>
      </c>
      <c r="D1245" t="s">
        <v>1896</v>
      </c>
    </row>
    <row r="1246" spans="1:4" x14ac:dyDescent="0.3">
      <c r="A1246">
        <v>800000404</v>
      </c>
      <c r="B1246" t="s">
        <v>1165</v>
      </c>
      <c r="C1246" t="s">
        <v>703</v>
      </c>
      <c r="D1246" t="s">
        <v>2087</v>
      </c>
    </row>
    <row r="1247" spans="1:4" x14ac:dyDescent="0.3">
      <c r="A1247">
        <v>800004739</v>
      </c>
      <c r="B1247" t="s">
        <v>1166</v>
      </c>
      <c r="C1247" t="s">
        <v>570</v>
      </c>
      <c r="D1247" t="s">
        <v>2088</v>
      </c>
    </row>
    <row r="1248" spans="1:4" x14ac:dyDescent="0.3">
      <c r="A1248">
        <v>800034253</v>
      </c>
      <c r="B1248" t="s">
        <v>1167</v>
      </c>
      <c r="C1248" t="s">
        <v>570</v>
      </c>
      <c r="D1248" t="s">
        <v>2089</v>
      </c>
    </row>
    <row r="1249" spans="1:4" x14ac:dyDescent="0.3">
      <c r="A1249">
        <v>800027166</v>
      </c>
      <c r="B1249" t="s">
        <v>1168</v>
      </c>
      <c r="C1249" t="s">
        <v>738</v>
      </c>
      <c r="D1249" t="s">
        <v>2090</v>
      </c>
    </row>
    <row r="1250" spans="1:4" x14ac:dyDescent="0.3">
      <c r="A1250">
        <v>800006389</v>
      </c>
      <c r="B1250" t="s">
        <v>1169</v>
      </c>
      <c r="C1250" t="s">
        <v>570</v>
      </c>
      <c r="D1250" t="s">
        <v>1916</v>
      </c>
    </row>
    <row r="1251" spans="1:4" x14ac:dyDescent="0.3">
      <c r="A1251">
        <v>800015229</v>
      </c>
      <c r="B1251" t="s">
        <v>1142</v>
      </c>
      <c r="C1251" t="s">
        <v>589</v>
      </c>
      <c r="D1251" t="s">
        <v>2069</v>
      </c>
    </row>
    <row r="1252" spans="1:4" x14ac:dyDescent="0.3">
      <c r="A1252">
        <v>800002404</v>
      </c>
      <c r="B1252" t="s">
        <v>575</v>
      </c>
      <c r="C1252" t="s">
        <v>570</v>
      </c>
      <c r="D1252" t="s">
        <v>1861</v>
      </c>
    </row>
    <row r="1253" spans="1:4" x14ac:dyDescent="0.3">
      <c r="A1253">
        <v>800006201</v>
      </c>
      <c r="B1253" t="s">
        <v>564</v>
      </c>
      <c r="C1253" t="s">
        <v>584</v>
      </c>
      <c r="D1253" t="s">
        <v>1854</v>
      </c>
    </row>
    <row r="1254" spans="1:4" x14ac:dyDescent="0.3">
      <c r="A1254">
        <v>800002460</v>
      </c>
      <c r="B1254" t="s">
        <v>571</v>
      </c>
      <c r="C1254" t="s">
        <v>567</v>
      </c>
      <c r="D1254" t="s">
        <v>1858</v>
      </c>
    </row>
    <row r="1255" spans="1:4" x14ac:dyDescent="0.3">
      <c r="A1255">
        <v>800006474</v>
      </c>
      <c r="B1255" t="s">
        <v>1170</v>
      </c>
      <c r="C1255" t="s">
        <v>567</v>
      </c>
      <c r="D1255" t="s">
        <v>2091</v>
      </c>
    </row>
    <row r="1256" spans="1:4" x14ac:dyDescent="0.3">
      <c r="A1256">
        <v>800005848</v>
      </c>
      <c r="B1256" t="s">
        <v>1143</v>
      </c>
      <c r="C1256" t="s">
        <v>585</v>
      </c>
      <c r="D1256" t="s">
        <v>2070</v>
      </c>
    </row>
    <row r="1257" spans="1:4" x14ac:dyDescent="0.3">
      <c r="A1257">
        <v>800006653</v>
      </c>
      <c r="B1257" t="s">
        <v>1171</v>
      </c>
      <c r="C1257" t="s">
        <v>570</v>
      </c>
      <c r="D1257" t="s">
        <v>2092</v>
      </c>
    </row>
    <row r="1258" spans="1:4" x14ac:dyDescent="0.3">
      <c r="A1258">
        <v>800005942</v>
      </c>
      <c r="B1258" t="s">
        <v>1172</v>
      </c>
      <c r="C1258" t="s">
        <v>567</v>
      </c>
      <c r="D1258" t="s">
        <v>2093</v>
      </c>
    </row>
    <row r="1259" spans="1:4" x14ac:dyDescent="0.3">
      <c r="A1259">
        <v>800000935</v>
      </c>
      <c r="B1259" t="s">
        <v>1173</v>
      </c>
      <c r="C1259" t="s">
        <v>567</v>
      </c>
      <c r="D1259" t="s">
        <v>2094</v>
      </c>
    </row>
    <row r="1260" spans="1:4" x14ac:dyDescent="0.3">
      <c r="A1260">
        <v>800000022</v>
      </c>
      <c r="B1260" t="s">
        <v>393</v>
      </c>
      <c r="C1260" t="s">
        <v>1121</v>
      </c>
      <c r="D1260" t="s">
        <v>1915</v>
      </c>
    </row>
    <row r="1261" spans="1:4" x14ac:dyDescent="0.3">
      <c r="A1261">
        <v>800006648</v>
      </c>
      <c r="B1261" t="s">
        <v>1134</v>
      </c>
      <c r="C1261" t="s">
        <v>1121</v>
      </c>
      <c r="D1261" t="s">
        <v>2063</v>
      </c>
    </row>
    <row r="1262" spans="1:4" x14ac:dyDescent="0.3">
      <c r="A1262">
        <v>800006248</v>
      </c>
      <c r="B1262" t="s">
        <v>1174</v>
      </c>
      <c r="C1262" t="s">
        <v>1121</v>
      </c>
      <c r="D1262" t="s">
        <v>1873</v>
      </c>
    </row>
    <row r="1263" spans="1:4" x14ac:dyDescent="0.3">
      <c r="A1263">
        <v>800000013</v>
      </c>
      <c r="B1263" t="s">
        <v>1175</v>
      </c>
      <c r="C1263" t="s">
        <v>1121</v>
      </c>
      <c r="D1263" t="s">
        <v>2095</v>
      </c>
    </row>
    <row r="1264" spans="1:4" x14ac:dyDescent="0.3">
      <c r="A1264">
        <v>800000020</v>
      </c>
      <c r="B1264" t="s">
        <v>1176</v>
      </c>
      <c r="C1264" t="s">
        <v>1121</v>
      </c>
      <c r="D1264" t="s">
        <v>2096</v>
      </c>
    </row>
    <row r="1265" spans="1:4" x14ac:dyDescent="0.3">
      <c r="A1265">
        <v>800037612</v>
      </c>
      <c r="B1265" t="s">
        <v>1123</v>
      </c>
      <c r="C1265" t="s">
        <v>1121</v>
      </c>
      <c r="D1265" t="s">
        <v>2055</v>
      </c>
    </row>
    <row r="1266" spans="1:4" x14ac:dyDescent="0.3">
      <c r="A1266">
        <v>800006474</v>
      </c>
      <c r="B1266" t="s">
        <v>1170</v>
      </c>
      <c r="C1266" t="s">
        <v>645</v>
      </c>
      <c r="D1266" t="s">
        <v>2091</v>
      </c>
    </row>
    <row r="1267" spans="1:4" x14ac:dyDescent="0.3">
      <c r="A1267">
        <v>800000059</v>
      </c>
      <c r="B1267" t="s">
        <v>393</v>
      </c>
      <c r="C1267" t="s">
        <v>851</v>
      </c>
      <c r="D1267" t="s">
        <v>1915</v>
      </c>
    </row>
    <row r="1268" spans="1:4" x14ac:dyDescent="0.3">
      <c r="A1268">
        <v>800000059</v>
      </c>
      <c r="B1268" t="s">
        <v>393</v>
      </c>
      <c r="C1268" t="s">
        <v>854</v>
      </c>
      <c r="D1268" t="s">
        <v>1915</v>
      </c>
    </row>
    <row r="1269" spans="1:4" x14ac:dyDescent="0.3">
      <c r="A1269">
        <v>800006557</v>
      </c>
      <c r="B1269" t="s">
        <v>1177</v>
      </c>
      <c r="C1269" t="s">
        <v>602</v>
      </c>
      <c r="D1269" t="s">
        <v>1897</v>
      </c>
    </row>
    <row r="1270" spans="1:4" x14ac:dyDescent="0.3">
      <c r="A1270">
        <v>800036407</v>
      </c>
      <c r="B1270" t="s">
        <v>580</v>
      </c>
      <c r="C1270" t="s">
        <v>684</v>
      </c>
      <c r="D1270" t="s">
        <v>1864</v>
      </c>
    </row>
    <row r="1271" spans="1:4" x14ac:dyDescent="0.3">
      <c r="A1271">
        <v>800005980</v>
      </c>
      <c r="B1271" t="s">
        <v>1178</v>
      </c>
      <c r="C1271" t="s">
        <v>628</v>
      </c>
      <c r="D1271" t="s">
        <v>1873</v>
      </c>
    </row>
    <row r="1272" spans="1:4" x14ac:dyDescent="0.3">
      <c r="A1272">
        <v>800008855</v>
      </c>
      <c r="B1272" t="s">
        <v>1179</v>
      </c>
      <c r="C1272" t="s">
        <v>677</v>
      </c>
      <c r="D1272" t="s">
        <v>1897</v>
      </c>
    </row>
    <row r="1273" spans="1:4" x14ac:dyDescent="0.3">
      <c r="A1273">
        <v>800014209</v>
      </c>
      <c r="B1273" t="s">
        <v>348</v>
      </c>
      <c r="C1273" t="s">
        <v>645</v>
      </c>
      <c r="D1273" t="s">
        <v>2012</v>
      </c>
    </row>
    <row r="1274" spans="1:4" x14ac:dyDescent="0.3">
      <c r="A1274">
        <v>800002464</v>
      </c>
      <c r="B1274" t="s">
        <v>339</v>
      </c>
      <c r="C1274" t="s">
        <v>602</v>
      </c>
      <c r="D1274" t="s">
        <v>2097</v>
      </c>
    </row>
    <row r="1275" spans="1:4" x14ac:dyDescent="0.3">
      <c r="A1275">
        <v>800043200</v>
      </c>
      <c r="B1275" t="s">
        <v>1180</v>
      </c>
      <c r="C1275" t="s">
        <v>671</v>
      </c>
      <c r="D1275" t="s">
        <v>2098</v>
      </c>
    </row>
    <row r="1276" spans="1:4" x14ac:dyDescent="0.3">
      <c r="A1276">
        <v>800006547</v>
      </c>
      <c r="B1276" t="s">
        <v>749</v>
      </c>
      <c r="C1276" t="s">
        <v>710</v>
      </c>
      <c r="D1276" t="s">
        <v>1937</v>
      </c>
    </row>
    <row r="1277" spans="1:4" x14ac:dyDescent="0.3">
      <c r="A1277">
        <v>800033665</v>
      </c>
      <c r="B1277" t="s">
        <v>1160</v>
      </c>
      <c r="C1277" t="s">
        <v>868</v>
      </c>
      <c r="D1277" t="s">
        <v>2085</v>
      </c>
    </row>
    <row r="1278" spans="1:4" x14ac:dyDescent="0.3">
      <c r="A1278">
        <v>800046464</v>
      </c>
      <c r="B1278" t="s">
        <v>1181</v>
      </c>
      <c r="C1278" t="s">
        <v>645</v>
      </c>
      <c r="D1278" t="s">
        <v>2099</v>
      </c>
    </row>
    <row r="1279" spans="1:4" x14ac:dyDescent="0.3">
      <c r="A1279">
        <v>800000059</v>
      </c>
      <c r="B1279" t="s">
        <v>393</v>
      </c>
      <c r="C1279" t="s">
        <v>869</v>
      </c>
      <c r="D1279" t="s">
        <v>1915</v>
      </c>
    </row>
    <row r="1280" spans="1:4" x14ac:dyDescent="0.3">
      <c r="A1280">
        <v>800005693</v>
      </c>
      <c r="B1280" t="s">
        <v>1182</v>
      </c>
      <c r="C1280" t="s">
        <v>874</v>
      </c>
      <c r="D1280" t="s">
        <v>1904</v>
      </c>
    </row>
    <row r="1281" spans="1:4" x14ac:dyDescent="0.3">
      <c r="A1281">
        <v>800005962</v>
      </c>
      <c r="B1281" t="s">
        <v>1183</v>
      </c>
      <c r="C1281" t="s">
        <v>645</v>
      </c>
      <c r="D1281" t="s">
        <v>2100</v>
      </c>
    </row>
    <row r="1282" spans="1:4" x14ac:dyDescent="0.3">
      <c r="A1282">
        <v>800034772</v>
      </c>
      <c r="B1282" t="s">
        <v>1184</v>
      </c>
      <c r="C1282" t="s">
        <v>645</v>
      </c>
      <c r="D1282" t="s">
        <v>2101</v>
      </c>
    </row>
    <row r="1283" spans="1:4" x14ac:dyDescent="0.3">
      <c r="A1283">
        <v>800002635</v>
      </c>
      <c r="B1283" t="s">
        <v>276</v>
      </c>
      <c r="C1283" t="s">
        <v>645</v>
      </c>
      <c r="D1283" t="s">
        <v>2102</v>
      </c>
    </row>
    <row r="1284" spans="1:4" x14ac:dyDescent="0.3">
      <c r="A1284">
        <v>800003282</v>
      </c>
      <c r="B1284" t="s">
        <v>1185</v>
      </c>
      <c r="C1284" t="s">
        <v>645</v>
      </c>
      <c r="D1284" t="s">
        <v>2103</v>
      </c>
    </row>
    <row r="1285" spans="1:4" x14ac:dyDescent="0.3">
      <c r="A1285">
        <v>800002450</v>
      </c>
      <c r="B1285" t="s">
        <v>675</v>
      </c>
      <c r="C1285" t="s">
        <v>877</v>
      </c>
      <c r="D1285" t="s">
        <v>1906</v>
      </c>
    </row>
    <row r="1286" spans="1:4" x14ac:dyDescent="0.3">
      <c r="A1286">
        <v>800006503</v>
      </c>
      <c r="B1286" t="s">
        <v>1186</v>
      </c>
      <c r="C1286" t="s">
        <v>572</v>
      </c>
      <c r="D1286" t="s">
        <v>2104</v>
      </c>
    </row>
    <row r="1287" spans="1:4" x14ac:dyDescent="0.3">
      <c r="A1287">
        <v>800002731</v>
      </c>
      <c r="B1287" t="s">
        <v>688</v>
      </c>
      <c r="C1287" t="s">
        <v>645</v>
      </c>
      <c r="D1287" t="s">
        <v>1908</v>
      </c>
    </row>
    <row r="1288" spans="1:4" x14ac:dyDescent="0.3">
      <c r="A1288">
        <v>800034253</v>
      </c>
      <c r="B1288" t="s">
        <v>1167</v>
      </c>
      <c r="C1288" t="s">
        <v>567</v>
      </c>
      <c r="D1288" t="s">
        <v>2089</v>
      </c>
    </row>
    <row r="1289" spans="1:4" x14ac:dyDescent="0.3">
      <c r="A1289">
        <v>800002635</v>
      </c>
      <c r="B1289" t="s">
        <v>276</v>
      </c>
      <c r="C1289" t="s">
        <v>599</v>
      </c>
      <c r="D1289" t="s">
        <v>2102</v>
      </c>
    </row>
    <row r="1290" spans="1:4" x14ac:dyDescent="0.3">
      <c r="A1290">
        <v>800006557</v>
      </c>
      <c r="B1290" t="s">
        <v>1177</v>
      </c>
      <c r="C1290" t="s">
        <v>873</v>
      </c>
      <c r="D1290" t="s">
        <v>1897</v>
      </c>
    </row>
    <row r="1291" spans="1:4" x14ac:dyDescent="0.3">
      <c r="A1291">
        <v>800002635</v>
      </c>
      <c r="B1291" t="s">
        <v>276</v>
      </c>
      <c r="C1291" t="s">
        <v>578</v>
      </c>
      <c r="D1291" t="s">
        <v>2102</v>
      </c>
    </row>
    <row r="1292" spans="1:4" x14ac:dyDescent="0.3">
      <c r="A1292">
        <v>800036904</v>
      </c>
      <c r="B1292" t="s">
        <v>418</v>
      </c>
      <c r="C1292" t="s">
        <v>645</v>
      </c>
      <c r="D1292" t="s">
        <v>1900</v>
      </c>
    </row>
    <row r="1293" spans="1:4" x14ac:dyDescent="0.3">
      <c r="A1293">
        <v>800006357</v>
      </c>
      <c r="B1293" t="s">
        <v>634</v>
      </c>
      <c r="C1293" t="s">
        <v>601</v>
      </c>
      <c r="D1293" t="s">
        <v>1889</v>
      </c>
    </row>
    <row r="1294" spans="1:4" x14ac:dyDescent="0.3">
      <c r="A1294">
        <v>800005991</v>
      </c>
      <c r="B1294" t="s">
        <v>1187</v>
      </c>
      <c r="C1294" t="s">
        <v>883</v>
      </c>
      <c r="D1294" t="s">
        <v>1873</v>
      </c>
    </row>
    <row r="1295" spans="1:4" x14ac:dyDescent="0.3">
      <c r="A1295">
        <v>800037612</v>
      </c>
      <c r="B1295" t="s">
        <v>1123</v>
      </c>
      <c r="C1295" t="s">
        <v>589</v>
      </c>
      <c r="D1295" t="s">
        <v>2055</v>
      </c>
    </row>
    <row r="1296" spans="1:4" x14ac:dyDescent="0.3">
      <c r="A1296">
        <v>800002460</v>
      </c>
      <c r="B1296" t="s">
        <v>571</v>
      </c>
      <c r="C1296" t="s">
        <v>1066</v>
      </c>
      <c r="D1296" t="s">
        <v>1858</v>
      </c>
    </row>
    <row r="1297" spans="1:4" x14ac:dyDescent="0.3">
      <c r="A1297">
        <v>800003030</v>
      </c>
      <c r="B1297" t="s">
        <v>276</v>
      </c>
      <c r="C1297" t="s">
        <v>578</v>
      </c>
      <c r="D1297" t="s">
        <v>2102</v>
      </c>
    </row>
    <row r="1298" spans="1:4" x14ac:dyDescent="0.3">
      <c r="A1298">
        <v>800006673</v>
      </c>
      <c r="B1298" t="s">
        <v>655</v>
      </c>
      <c r="C1298" t="s">
        <v>645</v>
      </c>
      <c r="D1298" t="s">
        <v>1899</v>
      </c>
    </row>
    <row r="1299" spans="1:4" x14ac:dyDescent="0.3">
      <c r="A1299">
        <v>800005850</v>
      </c>
      <c r="B1299" t="s">
        <v>579</v>
      </c>
      <c r="C1299" t="s">
        <v>570</v>
      </c>
      <c r="D1299" t="s">
        <v>1863</v>
      </c>
    </row>
    <row r="1300" spans="1:4" x14ac:dyDescent="0.3">
      <c r="A1300">
        <v>800006273</v>
      </c>
      <c r="B1300" t="s">
        <v>1188</v>
      </c>
      <c r="C1300" t="s">
        <v>1189</v>
      </c>
      <c r="D1300" t="s">
        <v>2093</v>
      </c>
    </row>
    <row r="1301" spans="1:4" x14ac:dyDescent="0.3">
      <c r="A1301">
        <v>800023844</v>
      </c>
      <c r="B1301" t="s">
        <v>1190</v>
      </c>
      <c r="C1301" t="s">
        <v>671</v>
      </c>
      <c r="D1301" t="s">
        <v>2105</v>
      </c>
    </row>
    <row r="1302" spans="1:4" x14ac:dyDescent="0.3">
      <c r="A1302">
        <v>800006330</v>
      </c>
      <c r="B1302" t="s">
        <v>1122</v>
      </c>
      <c r="C1302" t="s">
        <v>887</v>
      </c>
      <c r="D1302" t="s">
        <v>2054</v>
      </c>
    </row>
    <row r="1303" spans="1:4" x14ac:dyDescent="0.3">
      <c r="A1303">
        <v>800034980</v>
      </c>
      <c r="B1303" t="s">
        <v>1184</v>
      </c>
      <c r="C1303" t="s">
        <v>645</v>
      </c>
      <c r="D1303" t="s">
        <v>2101</v>
      </c>
    </row>
    <row r="1304" spans="1:4" x14ac:dyDescent="0.3">
      <c r="A1304">
        <v>800002365</v>
      </c>
      <c r="B1304" t="s">
        <v>276</v>
      </c>
      <c r="C1304" t="s">
        <v>645</v>
      </c>
      <c r="D1304" t="s">
        <v>2102</v>
      </c>
    </row>
    <row r="1305" spans="1:4" x14ac:dyDescent="0.3">
      <c r="A1305">
        <v>800006182</v>
      </c>
      <c r="B1305" t="s">
        <v>729</v>
      </c>
      <c r="C1305" t="s">
        <v>962</v>
      </c>
      <c r="D1305" t="s">
        <v>1860</v>
      </c>
    </row>
    <row r="1306" spans="1:4" x14ac:dyDescent="0.3">
      <c r="A1306">
        <v>800037612</v>
      </c>
      <c r="B1306" t="s">
        <v>1123</v>
      </c>
      <c r="C1306" t="s">
        <v>585</v>
      </c>
      <c r="D1306" t="s">
        <v>2055</v>
      </c>
    </row>
    <row r="1307" spans="1:4" x14ac:dyDescent="0.3">
      <c r="A1307">
        <v>800000063</v>
      </c>
      <c r="B1307" t="s">
        <v>566</v>
      </c>
      <c r="C1307" t="s">
        <v>826</v>
      </c>
      <c r="D1307" t="s">
        <v>1855</v>
      </c>
    </row>
    <row r="1308" spans="1:4" x14ac:dyDescent="0.3">
      <c r="A1308">
        <v>800006408</v>
      </c>
      <c r="B1308" t="s">
        <v>1191</v>
      </c>
      <c r="C1308" t="s">
        <v>657</v>
      </c>
      <c r="D1308" t="s">
        <v>2015</v>
      </c>
    </row>
    <row r="1309" spans="1:4" x14ac:dyDescent="0.3">
      <c r="A1309">
        <v>800000094</v>
      </c>
      <c r="B1309" t="s">
        <v>568</v>
      </c>
      <c r="C1309" t="s">
        <v>1064</v>
      </c>
      <c r="D1309" t="s">
        <v>1856</v>
      </c>
    </row>
    <row r="1310" spans="1:4" x14ac:dyDescent="0.3">
      <c r="A1310">
        <v>800002387</v>
      </c>
      <c r="B1310" t="s">
        <v>1192</v>
      </c>
      <c r="C1310" t="s">
        <v>738</v>
      </c>
      <c r="D1310" t="s">
        <v>2106</v>
      </c>
    </row>
    <row r="1311" spans="1:4" x14ac:dyDescent="0.3">
      <c r="A1311">
        <v>800000022</v>
      </c>
      <c r="B1311" t="s">
        <v>393</v>
      </c>
      <c r="C1311" t="s">
        <v>1163</v>
      </c>
      <c r="D1311" t="s">
        <v>1915</v>
      </c>
    </row>
    <row r="1312" spans="1:4" x14ac:dyDescent="0.3">
      <c r="A1312">
        <v>800006280</v>
      </c>
      <c r="B1312" t="s">
        <v>960</v>
      </c>
      <c r="C1312" t="s">
        <v>963</v>
      </c>
      <c r="D1312" t="s">
        <v>1873</v>
      </c>
    </row>
    <row r="1313" spans="1:4" x14ac:dyDescent="0.3">
      <c r="A1313">
        <v>800005741</v>
      </c>
      <c r="B1313" t="s">
        <v>586</v>
      </c>
      <c r="C1313" t="s">
        <v>628</v>
      </c>
      <c r="D1313" t="s">
        <v>1867</v>
      </c>
    </row>
    <row r="1314" spans="1:4" x14ac:dyDescent="0.3">
      <c r="A1314">
        <v>800006463</v>
      </c>
      <c r="B1314" t="s">
        <v>621</v>
      </c>
      <c r="C1314" t="s">
        <v>626</v>
      </c>
      <c r="D1314" t="s">
        <v>1884</v>
      </c>
    </row>
    <row r="1315" spans="1:4" x14ac:dyDescent="0.3">
      <c r="A1315">
        <v>800033417</v>
      </c>
      <c r="B1315" t="s">
        <v>673</v>
      </c>
      <c r="C1315" t="s">
        <v>645</v>
      </c>
      <c r="D1315" t="s">
        <v>1905</v>
      </c>
    </row>
    <row r="1316" spans="1:4" x14ac:dyDescent="0.3">
      <c r="A1316">
        <v>800005848</v>
      </c>
      <c r="B1316" t="s">
        <v>1143</v>
      </c>
      <c r="C1316" t="s">
        <v>567</v>
      </c>
      <c r="D1316" t="s">
        <v>2070</v>
      </c>
    </row>
    <row r="1317" spans="1:4" x14ac:dyDescent="0.3">
      <c r="A1317">
        <v>800007714</v>
      </c>
      <c r="B1317" t="s">
        <v>681</v>
      </c>
      <c r="C1317" t="s">
        <v>963</v>
      </c>
      <c r="D1317" t="s">
        <v>1907</v>
      </c>
    </row>
    <row r="1318" spans="1:4" x14ac:dyDescent="0.3">
      <c r="A1318">
        <v>800006537</v>
      </c>
      <c r="B1318" t="s">
        <v>1193</v>
      </c>
      <c r="C1318" t="s">
        <v>645</v>
      </c>
      <c r="D1318" t="s">
        <v>1873</v>
      </c>
    </row>
    <row r="1319" spans="1:4" x14ac:dyDescent="0.3">
      <c r="A1319">
        <v>800005848</v>
      </c>
      <c r="B1319" t="s">
        <v>1143</v>
      </c>
      <c r="C1319" t="s">
        <v>570</v>
      </c>
      <c r="D1319" t="s">
        <v>2070</v>
      </c>
    </row>
    <row r="1320" spans="1:4" x14ac:dyDescent="0.3">
      <c r="A1320">
        <v>800005883</v>
      </c>
      <c r="B1320" t="s">
        <v>1194</v>
      </c>
      <c r="C1320" t="s">
        <v>999</v>
      </c>
      <c r="D1320" t="s">
        <v>2107</v>
      </c>
    </row>
    <row r="1321" spans="1:4" x14ac:dyDescent="0.3">
      <c r="A1321">
        <v>800037100</v>
      </c>
      <c r="B1321" t="s">
        <v>1195</v>
      </c>
      <c r="C1321" t="s">
        <v>898</v>
      </c>
      <c r="D1321" t="s">
        <v>2108</v>
      </c>
    </row>
    <row r="1322" spans="1:4" x14ac:dyDescent="0.3">
      <c r="A1322">
        <v>800006372</v>
      </c>
      <c r="B1322" t="s">
        <v>600</v>
      </c>
      <c r="C1322" t="s">
        <v>900</v>
      </c>
      <c r="D1322" t="s">
        <v>1875</v>
      </c>
    </row>
    <row r="1323" spans="1:4" x14ac:dyDescent="0.3">
      <c r="A1323">
        <v>800006371</v>
      </c>
      <c r="B1323" t="s">
        <v>1196</v>
      </c>
      <c r="C1323" t="s">
        <v>572</v>
      </c>
      <c r="D1323" t="s">
        <v>2109</v>
      </c>
    </row>
    <row r="1324" spans="1:4" x14ac:dyDescent="0.3">
      <c r="A1324">
        <v>800014209</v>
      </c>
      <c r="B1324" t="s">
        <v>348</v>
      </c>
      <c r="C1324" t="s">
        <v>720</v>
      </c>
      <c r="D1324" t="s">
        <v>2012</v>
      </c>
    </row>
    <row r="1325" spans="1:4" x14ac:dyDescent="0.3">
      <c r="A1325">
        <v>800003602</v>
      </c>
      <c r="B1325" t="s">
        <v>1197</v>
      </c>
      <c r="C1325" t="s">
        <v>901</v>
      </c>
      <c r="D1325" t="s">
        <v>2110</v>
      </c>
    </row>
    <row r="1326" spans="1:4" x14ac:dyDescent="0.3">
      <c r="A1326">
        <v>800030798</v>
      </c>
      <c r="B1326" t="s">
        <v>481</v>
      </c>
      <c r="C1326" t="s">
        <v>645</v>
      </c>
      <c r="D1326" t="s">
        <v>1976</v>
      </c>
    </row>
    <row r="1327" spans="1:4" x14ac:dyDescent="0.3">
      <c r="A1327">
        <v>800006651</v>
      </c>
      <c r="B1327" t="s">
        <v>1198</v>
      </c>
      <c r="C1327" t="s">
        <v>1030</v>
      </c>
      <c r="D1327" t="s">
        <v>2111</v>
      </c>
    </row>
    <row r="1328" spans="1:4" x14ac:dyDescent="0.3">
      <c r="A1328">
        <v>800006496</v>
      </c>
      <c r="B1328" t="s">
        <v>691</v>
      </c>
      <c r="C1328" t="s">
        <v>972</v>
      </c>
      <c r="D1328" t="s">
        <v>1909</v>
      </c>
    </row>
    <row r="1329" spans="1:4" x14ac:dyDescent="0.3">
      <c r="A1329">
        <v>800005701</v>
      </c>
      <c r="B1329" t="s">
        <v>916</v>
      </c>
      <c r="C1329" t="s">
        <v>710</v>
      </c>
      <c r="D1329" t="s">
        <v>1897</v>
      </c>
    </row>
    <row r="1330" spans="1:4" x14ac:dyDescent="0.3">
      <c r="A1330">
        <v>800006538</v>
      </c>
      <c r="B1330" t="s">
        <v>1193</v>
      </c>
      <c r="C1330" t="s">
        <v>645</v>
      </c>
      <c r="D1330" t="s">
        <v>1873</v>
      </c>
    </row>
    <row r="1331" spans="1:4" x14ac:dyDescent="0.3">
      <c r="A1331">
        <v>800045144</v>
      </c>
      <c r="B1331" t="s">
        <v>1199</v>
      </c>
      <c r="C1331" t="s">
        <v>792</v>
      </c>
      <c r="D1331" t="s">
        <v>2112</v>
      </c>
    </row>
    <row r="1332" spans="1:4" x14ac:dyDescent="0.3">
      <c r="A1332">
        <v>800038221</v>
      </c>
      <c r="B1332" t="s">
        <v>668</v>
      </c>
      <c r="C1332" t="s">
        <v>704</v>
      </c>
      <c r="D1332" t="s">
        <v>1902</v>
      </c>
    </row>
    <row r="1333" spans="1:4" x14ac:dyDescent="0.3">
      <c r="A1333">
        <v>800006521</v>
      </c>
      <c r="B1333" t="s">
        <v>1059</v>
      </c>
      <c r="C1333" t="s">
        <v>783</v>
      </c>
      <c r="D1333" t="s">
        <v>2035</v>
      </c>
    </row>
    <row r="1334" spans="1:4" x14ac:dyDescent="0.3">
      <c r="A1334">
        <v>800013482</v>
      </c>
      <c r="B1334" t="s">
        <v>1070</v>
      </c>
      <c r="C1334" t="s">
        <v>951</v>
      </c>
      <c r="D1334" t="s">
        <v>2036</v>
      </c>
    </row>
    <row r="1335" spans="1:4" x14ac:dyDescent="0.3">
      <c r="A1335">
        <v>800006373</v>
      </c>
      <c r="B1335" t="s">
        <v>605</v>
      </c>
      <c r="C1335" t="s">
        <v>682</v>
      </c>
      <c r="D1335" t="s">
        <v>1877</v>
      </c>
    </row>
    <row r="1336" spans="1:4" x14ac:dyDescent="0.3">
      <c r="A1336">
        <v>800000057</v>
      </c>
      <c r="B1336" t="s">
        <v>393</v>
      </c>
      <c r="C1336" t="s">
        <v>1163</v>
      </c>
      <c r="D1336" t="s">
        <v>1915</v>
      </c>
    </row>
    <row r="1337" spans="1:4" x14ac:dyDescent="0.3">
      <c r="A1337">
        <v>800006081</v>
      </c>
      <c r="B1337" t="s">
        <v>1130</v>
      </c>
      <c r="C1337" t="s">
        <v>1121</v>
      </c>
      <c r="D1337" t="s">
        <v>2060</v>
      </c>
    </row>
    <row r="1338" spans="1:4" x14ac:dyDescent="0.3">
      <c r="A1338">
        <v>800006258</v>
      </c>
      <c r="B1338" t="s">
        <v>1135</v>
      </c>
      <c r="C1338" t="s">
        <v>1121</v>
      </c>
      <c r="D1338" t="s">
        <v>2055</v>
      </c>
    </row>
    <row r="1339" spans="1:4" x14ac:dyDescent="0.3">
      <c r="A1339">
        <v>800028290</v>
      </c>
      <c r="B1339" t="s">
        <v>1158</v>
      </c>
      <c r="C1339" t="s">
        <v>738</v>
      </c>
      <c r="D1339" t="s">
        <v>1911</v>
      </c>
    </row>
    <row r="1340" spans="1:4" x14ac:dyDescent="0.3">
      <c r="A1340">
        <v>800028458</v>
      </c>
      <c r="B1340" t="s">
        <v>707</v>
      </c>
      <c r="C1340" t="s">
        <v>578</v>
      </c>
      <c r="D1340" t="s">
        <v>1917</v>
      </c>
    </row>
    <row r="1341" spans="1:4" x14ac:dyDescent="0.3">
      <c r="A1341">
        <v>800014535</v>
      </c>
      <c r="B1341" t="s">
        <v>1157</v>
      </c>
      <c r="C1341" t="s">
        <v>815</v>
      </c>
      <c r="D1341" t="s">
        <v>2083</v>
      </c>
    </row>
    <row r="1342" spans="1:4" x14ac:dyDescent="0.3">
      <c r="A1342">
        <v>800005863</v>
      </c>
      <c r="B1342" t="s">
        <v>1200</v>
      </c>
      <c r="C1342" t="s">
        <v>659</v>
      </c>
      <c r="D1342" t="s">
        <v>2113</v>
      </c>
    </row>
    <row r="1343" spans="1:4" x14ac:dyDescent="0.3">
      <c r="A1343">
        <v>800003030</v>
      </c>
      <c r="B1343" t="s">
        <v>276</v>
      </c>
      <c r="C1343" t="s">
        <v>908</v>
      </c>
      <c r="D1343" t="s">
        <v>2102</v>
      </c>
    </row>
    <row r="1344" spans="1:4" x14ac:dyDescent="0.3">
      <c r="A1344">
        <v>800035411</v>
      </c>
      <c r="B1344" t="s">
        <v>1201</v>
      </c>
      <c r="C1344" t="s">
        <v>704</v>
      </c>
      <c r="D1344" t="s">
        <v>2114</v>
      </c>
    </row>
    <row r="1345" spans="1:4" x14ac:dyDescent="0.3">
      <c r="A1345">
        <v>800006258</v>
      </c>
      <c r="B1345" t="s">
        <v>1135</v>
      </c>
      <c r="C1345" t="s">
        <v>773</v>
      </c>
      <c r="D1345" t="s">
        <v>2055</v>
      </c>
    </row>
    <row r="1346" spans="1:4" x14ac:dyDescent="0.3">
      <c r="A1346">
        <v>800006548</v>
      </c>
      <c r="B1346" t="s">
        <v>1202</v>
      </c>
      <c r="C1346" t="s">
        <v>909</v>
      </c>
      <c r="D1346" t="s">
        <v>1937</v>
      </c>
    </row>
    <row r="1347" spans="1:4" x14ac:dyDescent="0.3">
      <c r="A1347">
        <v>800005697</v>
      </c>
      <c r="B1347" t="s">
        <v>1203</v>
      </c>
      <c r="C1347" t="s">
        <v>645</v>
      </c>
      <c r="D1347" t="s">
        <v>1916</v>
      </c>
    </row>
    <row r="1348" spans="1:4" x14ac:dyDescent="0.3">
      <c r="A1348">
        <v>800042863</v>
      </c>
      <c r="B1348" t="s">
        <v>1204</v>
      </c>
      <c r="C1348" t="s">
        <v>910</v>
      </c>
      <c r="D1348" t="s">
        <v>1873</v>
      </c>
    </row>
    <row r="1349" spans="1:4" x14ac:dyDescent="0.3">
      <c r="A1349">
        <v>800000022</v>
      </c>
      <c r="B1349" t="s">
        <v>393</v>
      </c>
      <c r="C1349" t="s">
        <v>779</v>
      </c>
      <c r="D1349" t="s">
        <v>1915</v>
      </c>
    </row>
    <row r="1350" spans="1:4" x14ac:dyDescent="0.3">
      <c r="A1350">
        <v>800027163</v>
      </c>
      <c r="B1350" t="s">
        <v>1131</v>
      </c>
      <c r="C1350" t="s">
        <v>616</v>
      </c>
      <c r="D1350" t="s">
        <v>2061</v>
      </c>
    </row>
    <row r="1351" spans="1:4" x14ac:dyDescent="0.3">
      <c r="A1351">
        <v>800006372</v>
      </c>
      <c r="B1351" t="s">
        <v>600</v>
      </c>
      <c r="C1351" t="s">
        <v>704</v>
      </c>
      <c r="D1351" t="s">
        <v>1875</v>
      </c>
    </row>
    <row r="1352" spans="1:4" x14ac:dyDescent="0.3">
      <c r="A1352">
        <v>800027551</v>
      </c>
      <c r="B1352" t="s">
        <v>1205</v>
      </c>
      <c r="C1352" t="s">
        <v>900</v>
      </c>
      <c r="D1352" t="s">
        <v>2115</v>
      </c>
    </row>
    <row r="1353" spans="1:4" x14ac:dyDescent="0.3">
      <c r="A1353">
        <v>800006008</v>
      </c>
      <c r="B1353" t="s">
        <v>1206</v>
      </c>
      <c r="C1353" t="s">
        <v>841</v>
      </c>
      <c r="D1353" t="s">
        <v>2116</v>
      </c>
    </row>
    <row r="1354" spans="1:4" x14ac:dyDescent="0.3">
      <c r="A1354">
        <v>800003030</v>
      </c>
      <c r="B1354" t="s">
        <v>276</v>
      </c>
      <c r="C1354" t="s">
        <v>645</v>
      </c>
      <c r="D1354" t="s">
        <v>2102</v>
      </c>
    </row>
    <row r="1355" spans="1:4" x14ac:dyDescent="0.3">
      <c r="A1355">
        <v>800003030</v>
      </c>
      <c r="B1355" t="s">
        <v>276</v>
      </c>
      <c r="C1355" t="s">
        <v>599</v>
      </c>
      <c r="D1355" t="s">
        <v>2102</v>
      </c>
    </row>
    <row r="1356" spans="1:4" x14ac:dyDescent="0.3">
      <c r="A1356">
        <v>800003787</v>
      </c>
      <c r="B1356" t="s">
        <v>1207</v>
      </c>
      <c r="C1356" t="s">
        <v>891</v>
      </c>
      <c r="D1356" t="s">
        <v>1904</v>
      </c>
    </row>
    <row r="1357" spans="1:4" x14ac:dyDescent="0.3">
      <c r="A1357">
        <v>800006371</v>
      </c>
      <c r="B1357" t="s">
        <v>1196</v>
      </c>
      <c r="C1357" t="s">
        <v>704</v>
      </c>
      <c r="D1357" t="s">
        <v>2109</v>
      </c>
    </row>
    <row r="1358" spans="1:4" x14ac:dyDescent="0.3">
      <c r="A1358">
        <v>800045091</v>
      </c>
      <c r="B1358" t="s">
        <v>625</v>
      </c>
      <c r="C1358" t="s">
        <v>913</v>
      </c>
      <c r="D1358" t="s">
        <v>1886</v>
      </c>
    </row>
    <row r="1359" spans="1:4" x14ac:dyDescent="0.3">
      <c r="A1359">
        <v>800006258</v>
      </c>
      <c r="B1359" t="s">
        <v>1135</v>
      </c>
      <c r="C1359" t="s">
        <v>704</v>
      </c>
      <c r="D1359" t="s">
        <v>2055</v>
      </c>
    </row>
    <row r="1360" spans="1:4" x14ac:dyDescent="0.3">
      <c r="A1360">
        <v>800003913</v>
      </c>
      <c r="B1360" t="s">
        <v>1208</v>
      </c>
      <c r="C1360" t="s">
        <v>774</v>
      </c>
      <c r="D1360" t="s">
        <v>2035</v>
      </c>
    </row>
    <row r="1361" spans="1:4" x14ac:dyDescent="0.3">
      <c r="A1361">
        <v>800003752</v>
      </c>
      <c r="B1361" t="s">
        <v>614</v>
      </c>
      <c r="C1361" t="s">
        <v>877</v>
      </c>
      <c r="D1361" t="s">
        <v>1880</v>
      </c>
    </row>
    <row r="1362" spans="1:4" x14ac:dyDescent="0.3">
      <c r="A1362">
        <v>800034605</v>
      </c>
      <c r="B1362" t="s">
        <v>1209</v>
      </c>
      <c r="C1362" t="s">
        <v>710</v>
      </c>
      <c r="D1362" t="s">
        <v>1893</v>
      </c>
    </row>
    <row r="1363" spans="1:4" x14ac:dyDescent="0.3">
      <c r="A1363">
        <v>800038691</v>
      </c>
      <c r="B1363" t="s">
        <v>1210</v>
      </c>
      <c r="C1363" t="s">
        <v>891</v>
      </c>
      <c r="D1363" t="s">
        <v>2117</v>
      </c>
    </row>
    <row r="1364" spans="1:4" x14ac:dyDescent="0.3">
      <c r="A1364">
        <v>800009698</v>
      </c>
      <c r="B1364" t="s">
        <v>1211</v>
      </c>
      <c r="C1364" t="s">
        <v>891</v>
      </c>
      <c r="D1364" t="s">
        <v>2118</v>
      </c>
    </row>
    <row r="1365" spans="1:4" x14ac:dyDescent="0.3">
      <c r="A1365">
        <v>800033665</v>
      </c>
      <c r="B1365" t="s">
        <v>1160</v>
      </c>
      <c r="C1365" t="s">
        <v>589</v>
      </c>
      <c r="D1365" t="s">
        <v>2085</v>
      </c>
    </row>
    <row r="1366" spans="1:4" x14ac:dyDescent="0.3">
      <c r="A1366">
        <v>800012835</v>
      </c>
      <c r="B1366" t="s">
        <v>830</v>
      </c>
      <c r="C1366" t="s">
        <v>656</v>
      </c>
      <c r="D1366" t="s">
        <v>1959</v>
      </c>
    </row>
    <row r="1367" spans="1:4" x14ac:dyDescent="0.3">
      <c r="A1367">
        <v>800003979</v>
      </c>
      <c r="B1367" t="s">
        <v>1212</v>
      </c>
      <c r="C1367" t="s">
        <v>841</v>
      </c>
      <c r="D1367" t="s">
        <v>2119</v>
      </c>
    </row>
    <row r="1368" spans="1:4" x14ac:dyDescent="0.3">
      <c r="A1368">
        <v>800002700</v>
      </c>
      <c r="B1368" t="s">
        <v>1213</v>
      </c>
      <c r="C1368" t="s">
        <v>689</v>
      </c>
      <c r="D1368" t="s">
        <v>1893</v>
      </c>
    </row>
    <row r="1369" spans="1:4" x14ac:dyDescent="0.3">
      <c r="A1369">
        <v>800002685</v>
      </c>
      <c r="B1369" t="s">
        <v>1214</v>
      </c>
      <c r="C1369" t="s">
        <v>645</v>
      </c>
      <c r="D1369" t="s">
        <v>1916</v>
      </c>
    </row>
    <row r="1370" spans="1:4" x14ac:dyDescent="0.3">
      <c r="A1370">
        <v>800034772</v>
      </c>
      <c r="B1370" t="s">
        <v>1184</v>
      </c>
      <c r="C1370" t="s">
        <v>599</v>
      </c>
      <c r="D1370" t="s">
        <v>2101</v>
      </c>
    </row>
    <row r="1371" spans="1:4" x14ac:dyDescent="0.3">
      <c r="A1371">
        <v>800005848</v>
      </c>
      <c r="B1371" t="s">
        <v>1143</v>
      </c>
      <c r="C1371" t="s">
        <v>754</v>
      </c>
      <c r="D1371" t="s">
        <v>2070</v>
      </c>
    </row>
    <row r="1372" spans="1:4" x14ac:dyDescent="0.3">
      <c r="A1372">
        <v>800005834</v>
      </c>
      <c r="B1372" t="s">
        <v>455</v>
      </c>
      <c r="C1372" t="s">
        <v>924</v>
      </c>
      <c r="D1372" t="s">
        <v>1897</v>
      </c>
    </row>
    <row r="1373" spans="1:4" x14ac:dyDescent="0.3">
      <c r="A1373">
        <v>800005834</v>
      </c>
      <c r="B1373" t="s">
        <v>455</v>
      </c>
      <c r="C1373" t="s">
        <v>999</v>
      </c>
      <c r="D1373" t="s">
        <v>1897</v>
      </c>
    </row>
    <row r="1374" spans="1:4" x14ac:dyDescent="0.3">
      <c r="A1374">
        <v>800009488</v>
      </c>
      <c r="B1374" t="s">
        <v>669</v>
      </c>
      <c r="C1374" t="s">
        <v>913</v>
      </c>
      <c r="D1374" t="s">
        <v>1898</v>
      </c>
    </row>
    <row r="1375" spans="1:4" x14ac:dyDescent="0.3">
      <c r="A1375">
        <v>800048577</v>
      </c>
      <c r="B1375" t="s">
        <v>1215</v>
      </c>
      <c r="C1375" t="s">
        <v>926</v>
      </c>
      <c r="D1375" t="s">
        <v>1901</v>
      </c>
    </row>
    <row r="1376" spans="1:4" x14ac:dyDescent="0.3">
      <c r="A1376">
        <v>800038221</v>
      </c>
      <c r="B1376" t="s">
        <v>668</v>
      </c>
      <c r="C1376" t="s">
        <v>702</v>
      </c>
      <c r="D1376" t="s">
        <v>1902</v>
      </c>
    </row>
    <row r="1377" spans="1:4" x14ac:dyDescent="0.3">
      <c r="A1377">
        <v>800016782</v>
      </c>
      <c r="B1377" t="s">
        <v>666</v>
      </c>
      <c r="C1377" t="s">
        <v>925</v>
      </c>
      <c r="D1377" t="s">
        <v>1901</v>
      </c>
    </row>
    <row r="1378" spans="1:4" x14ac:dyDescent="0.3">
      <c r="A1378">
        <v>800006446</v>
      </c>
      <c r="B1378" t="s">
        <v>1216</v>
      </c>
      <c r="C1378" t="s">
        <v>951</v>
      </c>
      <c r="D1378" t="s">
        <v>2120</v>
      </c>
    </row>
    <row r="1379" spans="1:4" x14ac:dyDescent="0.3">
      <c r="A1379">
        <v>800000022</v>
      </c>
      <c r="B1379" t="s">
        <v>393</v>
      </c>
      <c r="C1379" t="s">
        <v>928</v>
      </c>
      <c r="D1379" t="s">
        <v>1915</v>
      </c>
    </row>
    <row r="1380" spans="1:4" x14ac:dyDescent="0.3">
      <c r="A1380">
        <v>800000022</v>
      </c>
      <c r="B1380" t="s">
        <v>393</v>
      </c>
      <c r="C1380" t="s">
        <v>929</v>
      </c>
      <c r="D1380" t="s">
        <v>1915</v>
      </c>
    </row>
    <row r="1381" spans="1:4" x14ac:dyDescent="0.3">
      <c r="A1381">
        <v>800014209</v>
      </c>
      <c r="B1381" t="s">
        <v>348</v>
      </c>
      <c r="C1381" t="s">
        <v>599</v>
      </c>
      <c r="D1381" t="s">
        <v>2012</v>
      </c>
    </row>
    <row r="1382" spans="1:4" x14ac:dyDescent="0.3">
      <c r="A1382">
        <v>800005881</v>
      </c>
      <c r="B1382" t="s">
        <v>1217</v>
      </c>
      <c r="C1382" t="s">
        <v>930</v>
      </c>
      <c r="D1382" t="s">
        <v>2121</v>
      </c>
    </row>
    <row r="1383" spans="1:4" x14ac:dyDescent="0.3">
      <c r="A1383">
        <v>800000056</v>
      </c>
      <c r="B1383" t="s">
        <v>393</v>
      </c>
      <c r="C1383" t="s">
        <v>715</v>
      </c>
      <c r="D1383" t="s">
        <v>1915</v>
      </c>
    </row>
    <row r="1384" spans="1:4" x14ac:dyDescent="0.3">
      <c r="A1384">
        <v>800000034</v>
      </c>
      <c r="B1384" t="s">
        <v>1218</v>
      </c>
      <c r="C1384" t="s">
        <v>931</v>
      </c>
      <c r="D1384" t="s">
        <v>1919</v>
      </c>
    </row>
    <row r="1385" spans="1:4" x14ac:dyDescent="0.3">
      <c r="A1385">
        <v>800005902</v>
      </c>
      <c r="B1385" t="s">
        <v>1124</v>
      </c>
      <c r="C1385" t="s">
        <v>899</v>
      </c>
      <c r="D1385" t="s">
        <v>1911</v>
      </c>
    </row>
    <row r="1386" spans="1:4" x14ac:dyDescent="0.3">
      <c r="A1386">
        <v>800002731</v>
      </c>
      <c r="B1386" t="s">
        <v>688</v>
      </c>
      <c r="C1386" t="s">
        <v>599</v>
      </c>
      <c r="D1386" t="s">
        <v>1908</v>
      </c>
    </row>
    <row r="1387" spans="1:4" x14ac:dyDescent="0.3">
      <c r="A1387">
        <v>800005860</v>
      </c>
      <c r="B1387" t="s">
        <v>1219</v>
      </c>
      <c r="C1387" t="s">
        <v>932</v>
      </c>
      <c r="D1387" t="s">
        <v>2122</v>
      </c>
    </row>
    <row r="1388" spans="1:4" x14ac:dyDescent="0.3">
      <c r="A1388">
        <v>800005865</v>
      </c>
      <c r="B1388" t="s">
        <v>1219</v>
      </c>
      <c r="C1388" t="s">
        <v>932</v>
      </c>
      <c r="D1388" t="s">
        <v>2122</v>
      </c>
    </row>
    <row r="1389" spans="1:4" x14ac:dyDescent="0.3">
      <c r="A1389">
        <v>800002365</v>
      </c>
      <c r="B1389" t="s">
        <v>276</v>
      </c>
      <c r="C1389" t="s">
        <v>578</v>
      </c>
      <c r="D1389" t="s">
        <v>2102</v>
      </c>
    </row>
    <row r="1390" spans="1:4" x14ac:dyDescent="0.3">
      <c r="A1390">
        <v>800006503</v>
      </c>
      <c r="B1390" t="s">
        <v>1186</v>
      </c>
      <c r="C1390" t="s">
        <v>933</v>
      </c>
      <c r="D1390" t="s">
        <v>2104</v>
      </c>
    </row>
    <row r="1391" spans="1:4" x14ac:dyDescent="0.3">
      <c r="A1391">
        <v>800006648</v>
      </c>
      <c r="B1391" t="s">
        <v>1134</v>
      </c>
      <c r="C1391" t="s">
        <v>1009</v>
      </c>
      <c r="D1391" t="s">
        <v>2063</v>
      </c>
    </row>
    <row r="1392" spans="1:4" x14ac:dyDescent="0.3">
      <c r="A1392">
        <v>800006503</v>
      </c>
      <c r="B1392" t="s">
        <v>1186</v>
      </c>
      <c r="C1392" t="s">
        <v>816</v>
      </c>
      <c r="D1392" t="s">
        <v>2104</v>
      </c>
    </row>
    <row r="1393" spans="1:4" x14ac:dyDescent="0.3">
      <c r="A1393">
        <v>800035074</v>
      </c>
      <c r="B1393" t="s">
        <v>1220</v>
      </c>
      <c r="C1393" t="s">
        <v>585</v>
      </c>
      <c r="D1393" t="s">
        <v>2087</v>
      </c>
    </row>
    <row r="1394" spans="1:4" x14ac:dyDescent="0.3">
      <c r="A1394">
        <v>800039880</v>
      </c>
      <c r="B1394" t="s">
        <v>1221</v>
      </c>
      <c r="C1394" t="s">
        <v>935</v>
      </c>
      <c r="D1394" t="s">
        <v>1904</v>
      </c>
    </row>
    <row r="1395" spans="1:4" x14ac:dyDescent="0.3">
      <c r="A1395">
        <v>800000057</v>
      </c>
      <c r="B1395" t="s">
        <v>393</v>
      </c>
      <c r="C1395" t="s">
        <v>739</v>
      </c>
      <c r="D1395" t="s">
        <v>1915</v>
      </c>
    </row>
    <row r="1396" spans="1:4" x14ac:dyDescent="0.3">
      <c r="A1396">
        <v>800006330</v>
      </c>
      <c r="B1396" t="s">
        <v>1122</v>
      </c>
      <c r="C1396" t="s">
        <v>937</v>
      </c>
      <c r="D1396" t="s">
        <v>2054</v>
      </c>
    </row>
    <row r="1397" spans="1:4" x14ac:dyDescent="0.3">
      <c r="A1397">
        <v>800005748</v>
      </c>
      <c r="B1397" t="s">
        <v>1059</v>
      </c>
      <c r="C1397" t="s">
        <v>938</v>
      </c>
      <c r="D1397" t="s">
        <v>2035</v>
      </c>
    </row>
    <row r="1398" spans="1:4" x14ac:dyDescent="0.3">
      <c r="A1398">
        <v>800006537</v>
      </c>
      <c r="B1398" t="s">
        <v>1193</v>
      </c>
      <c r="C1398" t="s">
        <v>578</v>
      </c>
      <c r="D1398" t="s">
        <v>1873</v>
      </c>
    </row>
    <row r="1399" spans="1:4" x14ac:dyDescent="0.3">
      <c r="A1399">
        <v>800006408</v>
      </c>
      <c r="B1399" t="s">
        <v>1191</v>
      </c>
      <c r="C1399" t="s">
        <v>930</v>
      </c>
      <c r="D1399" t="s">
        <v>2015</v>
      </c>
    </row>
    <row r="1400" spans="1:4" x14ac:dyDescent="0.3">
      <c r="A1400">
        <v>800045008</v>
      </c>
      <c r="B1400" t="s">
        <v>1222</v>
      </c>
      <c r="C1400" t="s">
        <v>570</v>
      </c>
      <c r="D1400" t="s">
        <v>2123</v>
      </c>
    </row>
    <row r="1401" spans="1:4" x14ac:dyDescent="0.3">
      <c r="A1401">
        <v>800034980</v>
      </c>
      <c r="B1401" t="s">
        <v>1184</v>
      </c>
      <c r="C1401" t="s">
        <v>578</v>
      </c>
      <c r="D1401" t="s">
        <v>2101</v>
      </c>
    </row>
    <row r="1402" spans="1:4" x14ac:dyDescent="0.3">
      <c r="A1402">
        <v>800046299</v>
      </c>
      <c r="B1402" t="s">
        <v>361</v>
      </c>
      <c r="C1402" t="s">
        <v>779</v>
      </c>
      <c r="D1402" t="s">
        <v>1873</v>
      </c>
    </row>
    <row r="1403" spans="1:4" x14ac:dyDescent="0.3">
      <c r="A1403">
        <v>800046527</v>
      </c>
      <c r="B1403" t="s">
        <v>1223</v>
      </c>
      <c r="C1403" t="s">
        <v>941</v>
      </c>
      <c r="D1403" t="s">
        <v>2124</v>
      </c>
    </row>
    <row r="1404" spans="1:4" x14ac:dyDescent="0.3">
      <c r="A1404">
        <v>800034980</v>
      </c>
      <c r="B1404" t="s">
        <v>1184</v>
      </c>
      <c r="C1404" t="s">
        <v>817</v>
      </c>
      <c r="D1404" t="s">
        <v>2101</v>
      </c>
    </row>
    <row r="1405" spans="1:4" x14ac:dyDescent="0.3">
      <c r="A1405">
        <v>800045144</v>
      </c>
      <c r="B1405" t="s">
        <v>1199</v>
      </c>
      <c r="C1405" t="s">
        <v>645</v>
      </c>
      <c r="D1405" t="s">
        <v>2112</v>
      </c>
    </row>
    <row r="1406" spans="1:4" x14ac:dyDescent="0.3">
      <c r="A1406">
        <v>800006548</v>
      </c>
      <c r="B1406" t="s">
        <v>1202</v>
      </c>
      <c r="C1406" t="s">
        <v>710</v>
      </c>
      <c r="D1406" t="s">
        <v>1937</v>
      </c>
    </row>
    <row r="1407" spans="1:4" x14ac:dyDescent="0.3">
      <c r="A1407">
        <v>800005811</v>
      </c>
      <c r="B1407" t="s">
        <v>580</v>
      </c>
      <c r="C1407" t="s">
        <v>909</v>
      </c>
      <c r="D1407" t="s">
        <v>1864</v>
      </c>
    </row>
    <row r="1408" spans="1:4" x14ac:dyDescent="0.3">
      <c r="A1408">
        <v>800005811</v>
      </c>
      <c r="B1408" t="s">
        <v>580</v>
      </c>
      <c r="C1408" t="s">
        <v>710</v>
      </c>
      <c r="D1408" t="s">
        <v>1864</v>
      </c>
    </row>
    <row r="1409" spans="1:4" x14ac:dyDescent="0.3">
      <c r="A1409">
        <v>800005035</v>
      </c>
      <c r="B1409" t="s">
        <v>1224</v>
      </c>
      <c r="C1409" t="s">
        <v>938</v>
      </c>
      <c r="D1409" t="s">
        <v>2125</v>
      </c>
    </row>
    <row r="1410" spans="1:4" x14ac:dyDescent="0.3">
      <c r="A1410">
        <v>800002553</v>
      </c>
      <c r="B1410" t="s">
        <v>1225</v>
      </c>
      <c r="C1410" t="s">
        <v>907</v>
      </c>
      <c r="D1410" t="s">
        <v>1866</v>
      </c>
    </row>
    <row r="1411" spans="1:4" x14ac:dyDescent="0.3">
      <c r="A1411">
        <v>800016859</v>
      </c>
      <c r="B1411" t="s">
        <v>1226</v>
      </c>
      <c r="C1411" t="s">
        <v>948</v>
      </c>
      <c r="D1411" t="s">
        <v>1869</v>
      </c>
    </row>
    <row r="1412" spans="1:4" x14ac:dyDescent="0.3">
      <c r="A1412">
        <v>800006248</v>
      </c>
      <c r="B1412" t="s">
        <v>1174</v>
      </c>
      <c r="C1412" t="s">
        <v>907</v>
      </c>
      <c r="D1412" t="s">
        <v>1873</v>
      </c>
    </row>
    <row r="1413" spans="1:4" x14ac:dyDescent="0.3">
      <c r="A1413">
        <v>800022683</v>
      </c>
      <c r="B1413" t="s">
        <v>276</v>
      </c>
      <c r="C1413" t="s">
        <v>931</v>
      </c>
      <c r="D1413" t="s">
        <v>2102</v>
      </c>
    </row>
    <row r="1414" spans="1:4" x14ac:dyDescent="0.3">
      <c r="A1414">
        <v>800006365</v>
      </c>
      <c r="B1414" t="s">
        <v>1227</v>
      </c>
      <c r="C1414" t="s">
        <v>874</v>
      </c>
      <c r="D1414" t="s">
        <v>1989</v>
      </c>
    </row>
    <row r="1415" spans="1:4" x14ac:dyDescent="0.3">
      <c r="A1415">
        <v>800004902</v>
      </c>
      <c r="B1415" t="s">
        <v>1228</v>
      </c>
      <c r="C1415" t="s">
        <v>645</v>
      </c>
      <c r="D1415" t="s">
        <v>2126</v>
      </c>
    </row>
    <row r="1416" spans="1:4" x14ac:dyDescent="0.3">
      <c r="A1416">
        <v>800005883</v>
      </c>
      <c r="B1416" t="s">
        <v>1194</v>
      </c>
      <c r="C1416" t="s">
        <v>635</v>
      </c>
      <c r="D1416" t="s">
        <v>2107</v>
      </c>
    </row>
    <row r="1417" spans="1:4" x14ac:dyDescent="0.3">
      <c r="A1417">
        <v>800034219</v>
      </c>
      <c r="B1417" t="s">
        <v>630</v>
      </c>
      <c r="C1417" t="s">
        <v>912</v>
      </c>
      <c r="D1417" t="s">
        <v>1888</v>
      </c>
    </row>
    <row r="1418" spans="1:4" x14ac:dyDescent="0.3">
      <c r="A1418">
        <v>800006027</v>
      </c>
      <c r="B1418" t="s">
        <v>630</v>
      </c>
      <c r="C1418" t="s">
        <v>912</v>
      </c>
      <c r="D1418" t="s">
        <v>1888</v>
      </c>
    </row>
    <row r="1419" spans="1:4" x14ac:dyDescent="0.3">
      <c r="A1419">
        <v>800006258</v>
      </c>
      <c r="B1419" t="s">
        <v>1135</v>
      </c>
      <c r="C1419" t="s">
        <v>589</v>
      </c>
      <c r="D1419" t="s">
        <v>2055</v>
      </c>
    </row>
    <row r="1420" spans="1:4" x14ac:dyDescent="0.3">
      <c r="A1420">
        <v>800003792</v>
      </c>
      <c r="B1420" t="s">
        <v>580</v>
      </c>
      <c r="C1420" t="s">
        <v>710</v>
      </c>
      <c r="D1420" t="s">
        <v>1864</v>
      </c>
    </row>
    <row r="1421" spans="1:4" x14ac:dyDescent="0.3">
      <c r="A1421">
        <v>800027163</v>
      </c>
      <c r="B1421" t="s">
        <v>1131</v>
      </c>
      <c r="C1421" t="s">
        <v>570</v>
      </c>
      <c r="D1421" t="s">
        <v>2061</v>
      </c>
    </row>
    <row r="1422" spans="1:4" x14ac:dyDescent="0.3">
      <c r="A1422">
        <v>800027163</v>
      </c>
      <c r="B1422" t="s">
        <v>1131</v>
      </c>
      <c r="C1422" t="s">
        <v>589</v>
      </c>
      <c r="D1422" t="s">
        <v>2061</v>
      </c>
    </row>
    <row r="1423" spans="1:4" x14ac:dyDescent="0.3">
      <c r="A1423">
        <v>800004348</v>
      </c>
      <c r="B1423" t="s">
        <v>1140</v>
      </c>
      <c r="C1423" t="s">
        <v>570</v>
      </c>
      <c r="D1423" t="s">
        <v>2067</v>
      </c>
    </row>
    <row r="1424" spans="1:4" x14ac:dyDescent="0.3">
      <c r="A1424">
        <v>800037100</v>
      </c>
      <c r="B1424" t="s">
        <v>1195</v>
      </c>
      <c r="C1424" t="s">
        <v>891</v>
      </c>
      <c r="D1424" t="s">
        <v>2108</v>
      </c>
    </row>
    <row r="1425" spans="1:4" x14ac:dyDescent="0.3">
      <c r="A1425">
        <v>800046782</v>
      </c>
      <c r="B1425" t="s">
        <v>1229</v>
      </c>
      <c r="C1425" t="s">
        <v>677</v>
      </c>
      <c r="D1425" t="s">
        <v>1900</v>
      </c>
    </row>
    <row r="1426" spans="1:4" x14ac:dyDescent="0.3">
      <c r="A1426">
        <v>800006357</v>
      </c>
      <c r="B1426" t="s">
        <v>634</v>
      </c>
      <c r="C1426" t="s">
        <v>570</v>
      </c>
      <c r="D1426" t="s">
        <v>1889</v>
      </c>
    </row>
    <row r="1427" spans="1:4" x14ac:dyDescent="0.3">
      <c r="A1427">
        <v>800000020</v>
      </c>
      <c r="B1427" t="s">
        <v>1176</v>
      </c>
      <c r="C1427" t="s">
        <v>932</v>
      </c>
      <c r="D1427" t="s">
        <v>2096</v>
      </c>
    </row>
    <row r="1428" spans="1:4" x14ac:dyDescent="0.3">
      <c r="A1428">
        <v>800038691</v>
      </c>
      <c r="B1428" t="s">
        <v>1210</v>
      </c>
      <c r="C1428" t="s">
        <v>898</v>
      </c>
      <c r="D1428" t="s">
        <v>2117</v>
      </c>
    </row>
    <row r="1429" spans="1:4" x14ac:dyDescent="0.3">
      <c r="A1429">
        <v>800006408</v>
      </c>
      <c r="B1429" t="s">
        <v>1191</v>
      </c>
      <c r="C1429" t="s">
        <v>944</v>
      </c>
      <c r="D1429" t="s">
        <v>2015</v>
      </c>
    </row>
    <row r="1430" spans="1:4" x14ac:dyDescent="0.3">
      <c r="A1430">
        <v>800004559</v>
      </c>
      <c r="B1430" t="s">
        <v>982</v>
      </c>
      <c r="C1430" t="s">
        <v>935</v>
      </c>
      <c r="D1430" t="s">
        <v>1873</v>
      </c>
    </row>
    <row r="1431" spans="1:4" x14ac:dyDescent="0.3">
      <c r="A1431">
        <v>800002731</v>
      </c>
      <c r="B1431" t="s">
        <v>688</v>
      </c>
      <c r="C1431" t="s">
        <v>974</v>
      </c>
      <c r="D1431" t="s">
        <v>1908</v>
      </c>
    </row>
    <row r="1432" spans="1:4" x14ac:dyDescent="0.3">
      <c r="A1432">
        <v>800034980</v>
      </c>
      <c r="B1432" t="s">
        <v>1184</v>
      </c>
      <c r="C1432" t="s">
        <v>599</v>
      </c>
      <c r="D1432" t="s">
        <v>2101</v>
      </c>
    </row>
    <row r="1433" spans="1:4" x14ac:dyDescent="0.3">
      <c r="A1433">
        <v>800004348</v>
      </c>
      <c r="B1433" t="s">
        <v>1140</v>
      </c>
      <c r="C1433" t="s">
        <v>800</v>
      </c>
      <c r="D1433" t="s">
        <v>2067</v>
      </c>
    </row>
    <row r="1434" spans="1:4" x14ac:dyDescent="0.3">
      <c r="A1434">
        <v>800006258</v>
      </c>
      <c r="B1434" t="s">
        <v>1135</v>
      </c>
      <c r="C1434" t="s">
        <v>567</v>
      </c>
      <c r="D1434" t="s">
        <v>2055</v>
      </c>
    </row>
    <row r="1435" spans="1:4" x14ac:dyDescent="0.3">
      <c r="A1435">
        <v>800035074</v>
      </c>
      <c r="B1435" t="s">
        <v>1220</v>
      </c>
      <c r="C1435" t="s">
        <v>891</v>
      </c>
      <c r="D1435" t="s">
        <v>2087</v>
      </c>
    </row>
    <row r="1436" spans="1:4" x14ac:dyDescent="0.3">
      <c r="A1436">
        <v>800039602</v>
      </c>
      <c r="B1436" t="s">
        <v>1230</v>
      </c>
      <c r="C1436" t="s">
        <v>631</v>
      </c>
      <c r="D1436" t="s">
        <v>2127</v>
      </c>
    </row>
    <row r="1437" spans="1:4" x14ac:dyDescent="0.3">
      <c r="A1437">
        <v>800012939</v>
      </c>
      <c r="B1437" t="s">
        <v>1231</v>
      </c>
      <c r="C1437" t="s">
        <v>720</v>
      </c>
      <c r="D1437" t="s">
        <v>1904</v>
      </c>
    </row>
    <row r="1438" spans="1:4" x14ac:dyDescent="0.3">
      <c r="A1438">
        <v>800005740</v>
      </c>
      <c r="B1438" t="s">
        <v>586</v>
      </c>
      <c r="C1438" t="s">
        <v>572</v>
      </c>
      <c r="D1438" t="s">
        <v>1867</v>
      </c>
    </row>
    <row r="1439" spans="1:4" x14ac:dyDescent="0.3">
      <c r="A1439">
        <v>800002978</v>
      </c>
      <c r="B1439" t="s">
        <v>1232</v>
      </c>
      <c r="C1439" t="s">
        <v>926</v>
      </c>
      <c r="D1439" t="s">
        <v>1992</v>
      </c>
    </row>
    <row r="1440" spans="1:4" x14ac:dyDescent="0.3">
      <c r="A1440">
        <v>800016859</v>
      </c>
      <c r="B1440" t="s">
        <v>1226</v>
      </c>
      <c r="C1440" t="s">
        <v>874</v>
      </c>
      <c r="D1440" t="s">
        <v>1869</v>
      </c>
    </row>
    <row r="1441" spans="1:4" x14ac:dyDescent="0.3">
      <c r="A1441">
        <v>800005713</v>
      </c>
      <c r="B1441" t="s">
        <v>1233</v>
      </c>
      <c r="C1441" t="s">
        <v>844</v>
      </c>
      <c r="D1441" t="s">
        <v>2090</v>
      </c>
    </row>
    <row r="1442" spans="1:4" x14ac:dyDescent="0.3">
      <c r="A1442">
        <v>800023936</v>
      </c>
      <c r="B1442" t="s">
        <v>960</v>
      </c>
      <c r="C1442" t="s">
        <v>944</v>
      </c>
      <c r="D1442" t="s">
        <v>1873</v>
      </c>
    </row>
    <row r="1443" spans="1:4" x14ac:dyDescent="0.3">
      <c r="A1443">
        <v>800035074</v>
      </c>
      <c r="B1443" t="s">
        <v>1220</v>
      </c>
      <c r="C1443" t="s">
        <v>847</v>
      </c>
      <c r="D1443" t="s">
        <v>2087</v>
      </c>
    </row>
    <row r="1444" spans="1:4" x14ac:dyDescent="0.3">
      <c r="A1444">
        <v>800006408</v>
      </c>
      <c r="B1444" t="s">
        <v>1191</v>
      </c>
      <c r="C1444" t="s">
        <v>952</v>
      </c>
      <c r="D1444" t="s">
        <v>2015</v>
      </c>
    </row>
    <row r="1445" spans="1:4" x14ac:dyDescent="0.3">
      <c r="A1445">
        <v>800006523</v>
      </c>
      <c r="B1445" t="s">
        <v>1059</v>
      </c>
      <c r="C1445" t="s">
        <v>932</v>
      </c>
      <c r="D1445" t="s">
        <v>2035</v>
      </c>
    </row>
    <row r="1446" spans="1:4" x14ac:dyDescent="0.3">
      <c r="A1446">
        <v>800006557</v>
      </c>
      <c r="B1446" t="s">
        <v>1177</v>
      </c>
      <c r="C1446" t="s">
        <v>622</v>
      </c>
      <c r="D1446" t="s">
        <v>1897</v>
      </c>
    </row>
    <row r="1447" spans="1:4" x14ac:dyDescent="0.3">
      <c r="A1447">
        <v>800016859</v>
      </c>
      <c r="B1447" t="s">
        <v>1226</v>
      </c>
      <c r="C1447" t="s">
        <v>973</v>
      </c>
      <c r="D1447" t="s">
        <v>1869</v>
      </c>
    </row>
    <row r="1448" spans="1:4" x14ac:dyDescent="0.3">
      <c r="A1448">
        <v>800040195</v>
      </c>
      <c r="B1448" t="s">
        <v>1230</v>
      </c>
      <c r="C1448" t="s">
        <v>631</v>
      </c>
      <c r="D1448" t="s">
        <v>2127</v>
      </c>
    </row>
    <row r="1449" spans="1:4" x14ac:dyDescent="0.3">
      <c r="A1449">
        <v>800006280</v>
      </c>
      <c r="B1449" t="s">
        <v>960</v>
      </c>
      <c r="C1449" t="s">
        <v>657</v>
      </c>
      <c r="D1449" t="s">
        <v>1873</v>
      </c>
    </row>
    <row r="1450" spans="1:4" x14ac:dyDescent="0.3">
      <c r="A1450">
        <v>800015229</v>
      </c>
      <c r="B1450" t="s">
        <v>1142</v>
      </c>
      <c r="C1450" t="s">
        <v>585</v>
      </c>
      <c r="D1450" t="s">
        <v>2069</v>
      </c>
    </row>
    <row r="1451" spans="1:4" x14ac:dyDescent="0.3">
      <c r="A1451">
        <v>800016859</v>
      </c>
      <c r="B1451" t="s">
        <v>1226</v>
      </c>
      <c r="C1451" t="s">
        <v>955</v>
      </c>
      <c r="D1451" t="s">
        <v>1869</v>
      </c>
    </row>
    <row r="1452" spans="1:4" x14ac:dyDescent="0.3">
      <c r="A1452">
        <v>800009856</v>
      </c>
      <c r="B1452" t="s">
        <v>1234</v>
      </c>
      <c r="C1452" t="s">
        <v>645</v>
      </c>
      <c r="D1452" t="s">
        <v>1866</v>
      </c>
    </row>
    <row r="1453" spans="1:4" x14ac:dyDescent="0.3">
      <c r="A1453">
        <v>800014209</v>
      </c>
      <c r="B1453" t="s">
        <v>348</v>
      </c>
      <c r="C1453" t="s">
        <v>578</v>
      </c>
      <c r="D1453" t="s">
        <v>2012</v>
      </c>
    </row>
    <row r="1454" spans="1:4" x14ac:dyDescent="0.3">
      <c r="A1454">
        <v>800006357</v>
      </c>
      <c r="B1454" t="s">
        <v>634</v>
      </c>
      <c r="C1454" t="s">
        <v>585</v>
      </c>
      <c r="D1454" t="s">
        <v>1889</v>
      </c>
    </row>
    <row r="1455" spans="1:4" x14ac:dyDescent="0.3">
      <c r="A1455">
        <v>800005804</v>
      </c>
      <c r="B1455" t="s">
        <v>1235</v>
      </c>
      <c r="C1455" t="s">
        <v>941</v>
      </c>
      <c r="D1455" t="s">
        <v>2128</v>
      </c>
    </row>
    <row r="1456" spans="1:4" x14ac:dyDescent="0.3">
      <c r="A1456">
        <v>800035917</v>
      </c>
      <c r="B1456" t="s">
        <v>943</v>
      </c>
      <c r="C1456" t="s">
        <v>660</v>
      </c>
      <c r="D1456" t="s">
        <v>1995</v>
      </c>
    </row>
    <row r="1457" spans="1:4" x14ac:dyDescent="0.3">
      <c r="A1457">
        <v>800006458</v>
      </c>
      <c r="B1457" t="s">
        <v>1236</v>
      </c>
      <c r="C1457" t="s">
        <v>920</v>
      </c>
      <c r="D1457" t="s">
        <v>2129</v>
      </c>
    </row>
    <row r="1458" spans="1:4" x14ac:dyDescent="0.3">
      <c r="A1458">
        <v>800046417</v>
      </c>
      <c r="B1458" t="s">
        <v>1237</v>
      </c>
      <c r="C1458" t="s">
        <v>939</v>
      </c>
      <c r="D1458" t="s">
        <v>2130</v>
      </c>
    </row>
    <row r="1459" spans="1:4" x14ac:dyDescent="0.3">
      <c r="A1459">
        <v>800021967</v>
      </c>
      <c r="B1459" t="s">
        <v>595</v>
      </c>
      <c r="C1459" t="s">
        <v>570</v>
      </c>
      <c r="D1459" t="s">
        <v>1872</v>
      </c>
    </row>
    <row r="1460" spans="1:4" x14ac:dyDescent="0.3">
      <c r="A1460">
        <v>800006251</v>
      </c>
      <c r="B1460" t="s">
        <v>1017</v>
      </c>
      <c r="C1460" t="s">
        <v>920</v>
      </c>
      <c r="D1460" t="s">
        <v>1996</v>
      </c>
    </row>
    <row r="1461" spans="1:4" x14ac:dyDescent="0.3">
      <c r="A1461">
        <v>800046778</v>
      </c>
      <c r="B1461" t="s">
        <v>960</v>
      </c>
      <c r="C1461" t="s">
        <v>944</v>
      </c>
      <c r="D1461" t="s">
        <v>1873</v>
      </c>
    </row>
    <row r="1462" spans="1:4" x14ac:dyDescent="0.3">
      <c r="A1462">
        <v>800006295</v>
      </c>
      <c r="B1462" t="s">
        <v>639</v>
      </c>
      <c r="C1462" t="s">
        <v>565</v>
      </c>
      <c r="D1462" t="s">
        <v>1892</v>
      </c>
    </row>
    <row r="1463" spans="1:4" x14ac:dyDescent="0.3">
      <c r="A1463">
        <v>800002700</v>
      </c>
      <c r="B1463" t="s">
        <v>1213</v>
      </c>
      <c r="C1463" t="s">
        <v>918</v>
      </c>
      <c r="D1463" t="s">
        <v>1893</v>
      </c>
    </row>
    <row r="1464" spans="1:4" x14ac:dyDescent="0.3">
      <c r="A1464">
        <v>800006042</v>
      </c>
      <c r="B1464" t="s">
        <v>1238</v>
      </c>
      <c r="C1464" t="s">
        <v>739</v>
      </c>
      <c r="D1464" t="s">
        <v>1869</v>
      </c>
    </row>
    <row r="1465" spans="1:4" x14ac:dyDescent="0.3">
      <c r="A1465">
        <v>800000020</v>
      </c>
      <c r="B1465" t="s">
        <v>1176</v>
      </c>
      <c r="C1465" t="s">
        <v>657</v>
      </c>
      <c r="D1465" t="s">
        <v>2096</v>
      </c>
    </row>
    <row r="1466" spans="1:4" x14ac:dyDescent="0.3">
      <c r="A1466">
        <v>800023936</v>
      </c>
      <c r="B1466" t="s">
        <v>960</v>
      </c>
      <c r="C1466" t="s">
        <v>657</v>
      </c>
      <c r="D1466" t="s">
        <v>1873</v>
      </c>
    </row>
    <row r="1467" spans="1:4" x14ac:dyDescent="0.3">
      <c r="A1467">
        <v>800005883</v>
      </c>
      <c r="B1467" t="s">
        <v>1194</v>
      </c>
      <c r="C1467" t="s">
        <v>608</v>
      </c>
      <c r="D1467" t="s">
        <v>2107</v>
      </c>
    </row>
    <row r="1468" spans="1:4" x14ac:dyDescent="0.3">
      <c r="A1468">
        <v>800036904</v>
      </c>
      <c r="B1468" t="s">
        <v>418</v>
      </c>
      <c r="C1468" t="s">
        <v>683</v>
      </c>
      <c r="D1468" t="s">
        <v>1900</v>
      </c>
    </row>
    <row r="1469" spans="1:4" x14ac:dyDescent="0.3">
      <c r="A1469">
        <v>800006192</v>
      </c>
      <c r="B1469" t="s">
        <v>638</v>
      </c>
      <c r="C1469" t="s">
        <v>645</v>
      </c>
      <c r="D1469" t="s">
        <v>1891</v>
      </c>
    </row>
    <row r="1470" spans="1:4" x14ac:dyDescent="0.3">
      <c r="A1470">
        <v>800042478</v>
      </c>
      <c r="B1470" t="s">
        <v>1239</v>
      </c>
      <c r="C1470" t="s">
        <v>702</v>
      </c>
      <c r="D1470" t="s">
        <v>2131</v>
      </c>
    </row>
    <row r="1471" spans="1:4" x14ac:dyDescent="0.3">
      <c r="A1471">
        <v>800006295</v>
      </c>
      <c r="B1471" t="s">
        <v>639</v>
      </c>
      <c r="C1471" t="s">
        <v>925</v>
      </c>
      <c r="D1471" t="s">
        <v>1892</v>
      </c>
    </row>
    <row r="1472" spans="1:4" x14ac:dyDescent="0.3">
      <c r="A1472">
        <v>800001396</v>
      </c>
      <c r="B1472" t="s">
        <v>1137</v>
      </c>
      <c r="C1472" t="s">
        <v>947</v>
      </c>
      <c r="D1472" t="s">
        <v>1989</v>
      </c>
    </row>
    <row r="1473" spans="1:4" x14ac:dyDescent="0.3">
      <c r="A1473">
        <v>800006655</v>
      </c>
      <c r="B1473" t="s">
        <v>1240</v>
      </c>
      <c r="C1473" t="s">
        <v>715</v>
      </c>
      <c r="D1473" t="s">
        <v>2132</v>
      </c>
    </row>
    <row r="1474" spans="1:4" x14ac:dyDescent="0.3">
      <c r="A1474">
        <v>800033128</v>
      </c>
      <c r="B1474" t="s">
        <v>1241</v>
      </c>
      <c r="C1474" t="s">
        <v>963</v>
      </c>
      <c r="D1474" t="s">
        <v>2133</v>
      </c>
    </row>
    <row r="1475" spans="1:4" x14ac:dyDescent="0.3">
      <c r="A1475">
        <v>800005902</v>
      </c>
      <c r="B1475" t="s">
        <v>1124</v>
      </c>
      <c r="C1475" t="s">
        <v>585</v>
      </c>
      <c r="D1475" t="s">
        <v>1911</v>
      </c>
    </row>
    <row r="1476" spans="1:4" x14ac:dyDescent="0.3">
      <c r="A1476">
        <v>800030798</v>
      </c>
      <c r="B1476" t="s">
        <v>481</v>
      </c>
      <c r="C1476" t="s">
        <v>599</v>
      </c>
      <c r="D1476" t="s">
        <v>1976</v>
      </c>
    </row>
    <row r="1477" spans="1:4" x14ac:dyDescent="0.3">
      <c r="A1477">
        <v>800020974</v>
      </c>
      <c r="B1477" t="s">
        <v>1242</v>
      </c>
      <c r="C1477" t="s">
        <v>964</v>
      </c>
      <c r="D1477" t="s">
        <v>2131</v>
      </c>
    </row>
    <row r="1478" spans="1:4" x14ac:dyDescent="0.3">
      <c r="A1478">
        <v>800002365</v>
      </c>
      <c r="B1478" t="s">
        <v>276</v>
      </c>
      <c r="C1478" t="s">
        <v>931</v>
      </c>
      <c r="D1478" t="s">
        <v>2102</v>
      </c>
    </row>
    <row r="1479" spans="1:4" x14ac:dyDescent="0.3">
      <c r="A1479">
        <v>800035411</v>
      </c>
      <c r="B1479" t="s">
        <v>1201</v>
      </c>
      <c r="C1479" t="s">
        <v>601</v>
      </c>
      <c r="D1479" t="s">
        <v>2114</v>
      </c>
    </row>
    <row r="1480" spans="1:4" x14ac:dyDescent="0.3">
      <c r="A1480">
        <v>800036904</v>
      </c>
      <c r="B1480" t="s">
        <v>418</v>
      </c>
      <c r="C1480" t="s">
        <v>720</v>
      </c>
      <c r="D1480" t="s">
        <v>1900</v>
      </c>
    </row>
    <row r="1481" spans="1:4" x14ac:dyDescent="0.3">
      <c r="A1481">
        <v>800025281</v>
      </c>
      <c r="B1481" t="s">
        <v>1243</v>
      </c>
      <c r="C1481" t="s">
        <v>967</v>
      </c>
      <c r="D1481" t="s">
        <v>1873</v>
      </c>
    </row>
    <row r="1482" spans="1:4" x14ac:dyDescent="0.3">
      <c r="A1482">
        <v>800046898</v>
      </c>
      <c r="B1482" t="s">
        <v>1244</v>
      </c>
      <c r="C1482" t="s">
        <v>925</v>
      </c>
      <c r="D1482" t="s">
        <v>2134</v>
      </c>
    </row>
    <row r="1483" spans="1:4" x14ac:dyDescent="0.3">
      <c r="A1483">
        <v>800002588</v>
      </c>
      <c r="B1483" t="s">
        <v>1245</v>
      </c>
      <c r="C1483" t="s">
        <v>635</v>
      </c>
      <c r="D1483" t="s">
        <v>1883</v>
      </c>
    </row>
    <row r="1484" spans="1:4" x14ac:dyDescent="0.3">
      <c r="A1484">
        <v>800027618</v>
      </c>
      <c r="B1484" t="s">
        <v>1246</v>
      </c>
      <c r="C1484" t="s">
        <v>585</v>
      </c>
      <c r="D1484" t="s">
        <v>2135</v>
      </c>
    </row>
    <row r="1485" spans="1:4" x14ac:dyDescent="0.3">
      <c r="A1485">
        <v>800002731</v>
      </c>
      <c r="B1485" t="s">
        <v>688</v>
      </c>
      <c r="C1485" t="s">
        <v>962</v>
      </c>
      <c r="D1485" t="s">
        <v>1908</v>
      </c>
    </row>
    <row r="1486" spans="1:4" x14ac:dyDescent="0.3">
      <c r="A1486">
        <v>800005882</v>
      </c>
      <c r="B1486" t="s">
        <v>1217</v>
      </c>
      <c r="C1486" t="s">
        <v>969</v>
      </c>
      <c r="D1486" t="s">
        <v>2121</v>
      </c>
    </row>
    <row r="1487" spans="1:4" x14ac:dyDescent="0.3">
      <c r="A1487">
        <v>800005945</v>
      </c>
      <c r="B1487" t="s">
        <v>1247</v>
      </c>
      <c r="C1487" t="s">
        <v>1000</v>
      </c>
      <c r="D1487" t="s">
        <v>2136</v>
      </c>
    </row>
    <row r="1488" spans="1:4" x14ac:dyDescent="0.3">
      <c r="A1488">
        <v>800005902</v>
      </c>
      <c r="B1488" t="s">
        <v>1124</v>
      </c>
      <c r="C1488" t="s">
        <v>971</v>
      </c>
      <c r="D1488" t="s">
        <v>1911</v>
      </c>
    </row>
    <row r="1489" spans="1:4" x14ac:dyDescent="0.3">
      <c r="A1489">
        <v>800014209</v>
      </c>
      <c r="B1489" t="s">
        <v>348</v>
      </c>
      <c r="C1489" t="s">
        <v>971</v>
      </c>
      <c r="D1489" t="s">
        <v>2012</v>
      </c>
    </row>
    <row r="1490" spans="1:4" x14ac:dyDescent="0.3">
      <c r="A1490">
        <v>800006119</v>
      </c>
      <c r="B1490" t="s">
        <v>1248</v>
      </c>
      <c r="C1490" t="s">
        <v>599</v>
      </c>
      <c r="D1490" t="s">
        <v>2137</v>
      </c>
    </row>
    <row r="1491" spans="1:4" x14ac:dyDescent="0.3">
      <c r="A1491">
        <v>800006537</v>
      </c>
      <c r="B1491" t="s">
        <v>1193</v>
      </c>
      <c r="C1491" t="s">
        <v>599</v>
      </c>
      <c r="D1491" t="s">
        <v>1873</v>
      </c>
    </row>
    <row r="1492" spans="1:4" x14ac:dyDescent="0.3">
      <c r="A1492">
        <v>800002588</v>
      </c>
      <c r="B1492" t="s">
        <v>1245</v>
      </c>
      <c r="C1492" t="s">
        <v>608</v>
      </c>
      <c r="D1492" t="s">
        <v>1883</v>
      </c>
    </row>
    <row r="1493" spans="1:4" x14ac:dyDescent="0.3">
      <c r="A1493">
        <v>800000404</v>
      </c>
      <c r="B1493" t="s">
        <v>1165</v>
      </c>
      <c r="C1493" t="s">
        <v>581</v>
      </c>
      <c r="D1493" t="s">
        <v>2087</v>
      </c>
    </row>
    <row r="1494" spans="1:4" x14ac:dyDescent="0.3">
      <c r="A1494">
        <v>800009841</v>
      </c>
      <c r="B1494" t="s">
        <v>1010</v>
      </c>
      <c r="C1494" t="s">
        <v>972</v>
      </c>
      <c r="D1494" t="s">
        <v>2017</v>
      </c>
    </row>
    <row r="1495" spans="1:4" x14ac:dyDescent="0.3">
      <c r="A1495">
        <v>800006408</v>
      </c>
      <c r="B1495" t="s">
        <v>1191</v>
      </c>
      <c r="C1495" t="s">
        <v>973</v>
      </c>
      <c r="D1495" t="s">
        <v>2015</v>
      </c>
    </row>
    <row r="1496" spans="1:4" x14ac:dyDescent="0.3">
      <c r="A1496">
        <v>800006557</v>
      </c>
      <c r="B1496" t="s">
        <v>1177</v>
      </c>
      <c r="C1496" t="s">
        <v>969</v>
      </c>
      <c r="D1496" t="s">
        <v>1897</v>
      </c>
    </row>
    <row r="1497" spans="1:4" x14ac:dyDescent="0.3">
      <c r="A1497">
        <v>800000063</v>
      </c>
      <c r="B1497" t="s">
        <v>566</v>
      </c>
      <c r="C1497" t="s">
        <v>861</v>
      </c>
      <c r="D1497" t="s">
        <v>1855</v>
      </c>
    </row>
    <row r="1498" spans="1:4" x14ac:dyDescent="0.3">
      <c r="A1498">
        <v>800022005</v>
      </c>
      <c r="B1498" t="s">
        <v>1249</v>
      </c>
      <c r="C1498" t="s">
        <v>645</v>
      </c>
      <c r="D1498" t="s">
        <v>2138</v>
      </c>
    </row>
    <row r="1499" spans="1:4" x14ac:dyDescent="0.3">
      <c r="A1499">
        <v>800002464</v>
      </c>
      <c r="B1499" t="s">
        <v>339</v>
      </c>
      <c r="C1499" t="s">
        <v>607</v>
      </c>
      <c r="D1499" t="s">
        <v>2097</v>
      </c>
    </row>
    <row r="1500" spans="1:4" x14ac:dyDescent="0.3">
      <c r="A1500">
        <v>800030798</v>
      </c>
      <c r="B1500" t="s">
        <v>481</v>
      </c>
      <c r="C1500" t="s">
        <v>578</v>
      </c>
      <c r="D1500" t="s">
        <v>1976</v>
      </c>
    </row>
    <row r="1501" spans="1:4" x14ac:dyDescent="0.3">
      <c r="A1501">
        <v>800035212</v>
      </c>
      <c r="B1501" t="s">
        <v>312</v>
      </c>
      <c r="C1501" t="s">
        <v>979</v>
      </c>
      <c r="D1501" t="s">
        <v>2139</v>
      </c>
    </row>
    <row r="1502" spans="1:4" x14ac:dyDescent="0.3">
      <c r="A1502">
        <v>800036904</v>
      </c>
      <c r="B1502" t="s">
        <v>418</v>
      </c>
      <c r="C1502" t="s">
        <v>578</v>
      </c>
      <c r="D1502" t="s">
        <v>1900</v>
      </c>
    </row>
    <row r="1503" spans="1:4" x14ac:dyDescent="0.3">
      <c r="A1503">
        <v>800005713</v>
      </c>
      <c r="B1503" t="s">
        <v>1233</v>
      </c>
      <c r="C1503" t="s">
        <v>607</v>
      </c>
      <c r="D1503" t="s">
        <v>2090</v>
      </c>
    </row>
    <row r="1504" spans="1:4" x14ac:dyDescent="0.3">
      <c r="A1504">
        <v>800036904</v>
      </c>
      <c r="B1504" t="s">
        <v>418</v>
      </c>
      <c r="C1504" t="s">
        <v>994</v>
      </c>
      <c r="D1504" t="s">
        <v>1900</v>
      </c>
    </row>
    <row r="1505" spans="1:4" x14ac:dyDescent="0.3">
      <c r="A1505">
        <v>800036904</v>
      </c>
      <c r="B1505" t="s">
        <v>418</v>
      </c>
      <c r="C1505" t="s">
        <v>599</v>
      </c>
      <c r="D1505" t="s">
        <v>1900</v>
      </c>
    </row>
    <row r="1506" spans="1:4" x14ac:dyDescent="0.3">
      <c r="A1506">
        <v>800036904</v>
      </c>
      <c r="B1506" t="s">
        <v>418</v>
      </c>
      <c r="C1506" t="s">
        <v>911</v>
      </c>
      <c r="D1506" t="s">
        <v>1900</v>
      </c>
    </row>
    <row r="1507" spans="1:4" x14ac:dyDescent="0.3">
      <c r="A1507">
        <v>800045273</v>
      </c>
      <c r="B1507" t="s">
        <v>1135</v>
      </c>
      <c r="C1507" t="s">
        <v>800</v>
      </c>
      <c r="D1507" t="s">
        <v>2055</v>
      </c>
    </row>
    <row r="1508" spans="1:4" x14ac:dyDescent="0.3">
      <c r="A1508">
        <v>800019549</v>
      </c>
      <c r="B1508" t="s">
        <v>1155</v>
      </c>
      <c r="C1508" t="s">
        <v>775</v>
      </c>
      <c r="D1508" t="s">
        <v>2081</v>
      </c>
    </row>
    <row r="1509" spans="1:4" x14ac:dyDescent="0.3">
      <c r="A1509">
        <v>800019549</v>
      </c>
      <c r="B1509" t="s">
        <v>1155</v>
      </c>
      <c r="C1509" t="s">
        <v>585</v>
      </c>
      <c r="D1509" t="s">
        <v>2081</v>
      </c>
    </row>
    <row r="1510" spans="1:4" x14ac:dyDescent="0.3">
      <c r="A1510">
        <v>800018982</v>
      </c>
      <c r="B1510" t="s">
        <v>1250</v>
      </c>
      <c r="C1510" t="s">
        <v>912</v>
      </c>
      <c r="D1510" t="s">
        <v>2140</v>
      </c>
    </row>
    <row r="1511" spans="1:4" x14ac:dyDescent="0.3">
      <c r="A1511">
        <v>800027618</v>
      </c>
      <c r="B1511" t="s">
        <v>1246</v>
      </c>
      <c r="C1511" t="s">
        <v>821</v>
      </c>
      <c r="D1511" t="s">
        <v>2135</v>
      </c>
    </row>
    <row r="1512" spans="1:4" x14ac:dyDescent="0.3">
      <c r="A1512">
        <v>800006271</v>
      </c>
      <c r="B1512" t="s">
        <v>1152</v>
      </c>
      <c r="C1512" t="s">
        <v>645</v>
      </c>
      <c r="D1512" t="s">
        <v>1916</v>
      </c>
    </row>
    <row r="1513" spans="1:4" x14ac:dyDescent="0.3">
      <c r="A1513">
        <v>800014209</v>
      </c>
      <c r="B1513" t="s">
        <v>348</v>
      </c>
      <c r="C1513" t="s">
        <v>907</v>
      </c>
      <c r="D1513" t="s">
        <v>2012</v>
      </c>
    </row>
    <row r="1514" spans="1:4" x14ac:dyDescent="0.3">
      <c r="A1514">
        <v>800002553</v>
      </c>
      <c r="B1514" t="s">
        <v>1225</v>
      </c>
      <c r="C1514" t="s">
        <v>986</v>
      </c>
      <c r="D1514" t="s">
        <v>1866</v>
      </c>
    </row>
    <row r="1515" spans="1:4" x14ac:dyDescent="0.3">
      <c r="A1515">
        <v>800005902</v>
      </c>
      <c r="B1515" t="s">
        <v>1124</v>
      </c>
      <c r="C1515" t="s">
        <v>847</v>
      </c>
      <c r="D1515" t="s">
        <v>1911</v>
      </c>
    </row>
    <row r="1516" spans="1:4" x14ac:dyDescent="0.3">
      <c r="A1516">
        <v>800034927</v>
      </c>
      <c r="B1516" t="s">
        <v>1251</v>
      </c>
      <c r="C1516" t="s">
        <v>720</v>
      </c>
      <c r="D1516" t="s">
        <v>1981</v>
      </c>
    </row>
    <row r="1517" spans="1:4" x14ac:dyDescent="0.3">
      <c r="A1517">
        <v>800006451</v>
      </c>
      <c r="B1517" t="s">
        <v>1252</v>
      </c>
      <c r="C1517" t="s">
        <v>891</v>
      </c>
      <c r="D1517" t="s">
        <v>2141</v>
      </c>
    </row>
    <row r="1518" spans="1:4" x14ac:dyDescent="0.3">
      <c r="A1518">
        <v>800027687</v>
      </c>
      <c r="B1518" t="s">
        <v>1253</v>
      </c>
      <c r="C1518" t="s">
        <v>908</v>
      </c>
      <c r="D1518" t="s">
        <v>2142</v>
      </c>
    </row>
    <row r="1519" spans="1:4" x14ac:dyDescent="0.3">
      <c r="A1519">
        <v>800002863</v>
      </c>
      <c r="B1519" t="s">
        <v>1254</v>
      </c>
      <c r="C1519" t="s">
        <v>988</v>
      </c>
      <c r="D1519" t="s">
        <v>2143</v>
      </c>
    </row>
    <row r="1520" spans="1:4" x14ac:dyDescent="0.3">
      <c r="A1520">
        <v>800004348</v>
      </c>
      <c r="B1520" t="s">
        <v>1140</v>
      </c>
      <c r="C1520" t="s">
        <v>847</v>
      </c>
      <c r="D1520" t="s">
        <v>2067</v>
      </c>
    </row>
    <row r="1521" spans="1:4" x14ac:dyDescent="0.3">
      <c r="A1521">
        <v>800000057</v>
      </c>
      <c r="B1521" t="s">
        <v>393</v>
      </c>
      <c r="C1521" t="s">
        <v>706</v>
      </c>
      <c r="D1521" t="s">
        <v>1915</v>
      </c>
    </row>
    <row r="1522" spans="1:4" x14ac:dyDescent="0.3">
      <c r="A1522">
        <v>800016859</v>
      </c>
      <c r="B1522" t="s">
        <v>1226</v>
      </c>
      <c r="C1522" t="s">
        <v>952</v>
      </c>
      <c r="D1522" t="s">
        <v>1869</v>
      </c>
    </row>
    <row r="1523" spans="1:4" x14ac:dyDescent="0.3">
      <c r="A1523">
        <v>800030549</v>
      </c>
      <c r="B1523" t="s">
        <v>1255</v>
      </c>
      <c r="C1523" t="s">
        <v>704</v>
      </c>
      <c r="D1523" t="s">
        <v>2144</v>
      </c>
    </row>
    <row r="1524" spans="1:4" x14ac:dyDescent="0.3">
      <c r="A1524">
        <v>800002735</v>
      </c>
      <c r="B1524" t="s">
        <v>1256</v>
      </c>
      <c r="C1524" t="s">
        <v>837</v>
      </c>
      <c r="D1524" t="s">
        <v>1873</v>
      </c>
    </row>
    <row r="1525" spans="1:4" x14ac:dyDescent="0.3">
      <c r="A1525">
        <v>800036407</v>
      </c>
      <c r="B1525" t="s">
        <v>580</v>
      </c>
      <c r="C1525" t="s">
        <v>710</v>
      </c>
      <c r="D1525" t="s">
        <v>1864</v>
      </c>
    </row>
    <row r="1526" spans="1:4" x14ac:dyDescent="0.3">
      <c r="A1526">
        <v>800005713</v>
      </c>
      <c r="B1526" t="s">
        <v>1233</v>
      </c>
      <c r="C1526" t="s">
        <v>907</v>
      </c>
      <c r="D1526" t="s">
        <v>2090</v>
      </c>
    </row>
    <row r="1527" spans="1:4" x14ac:dyDescent="0.3">
      <c r="A1527">
        <v>800006367</v>
      </c>
      <c r="B1527" t="s">
        <v>1257</v>
      </c>
      <c r="C1527" t="s">
        <v>972</v>
      </c>
      <c r="D1527" t="s">
        <v>2145</v>
      </c>
    </row>
    <row r="1528" spans="1:4" x14ac:dyDescent="0.3">
      <c r="A1528">
        <v>800006371</v>
      </c>
      <c r="B1528" t="s">
        <v>1196</v>
      </c>
      <c r="C1528" t="s">
        <v>844</v>
      </c>
      <c r="D1528" t="s">
        <v>2109</v>
      </c>
    </row>
    <row r="1529" spans="1:4" x14ac:dyDescent="0.3">
      <c r="A1529">
        <v>800006372</v>
      </c>
      <c r="B1529" t="s">
        <v>600</v>
      </c>
      <c r="C1529" t="s">
        <v>589</v>
      </c>
      <c r="D1529" t="s">
        <v>1875</v>
      </c>
    </row>
    <row r="1530" spans="1:4" x14ac:dyDescent="0.3">
      <c r="A1530">
        <v>800006536</v>
      </c>
      <c r="B1530" t="s">
        <v>1258</v>
      </c>
      <c r="C1530" t="s">
        <v>936</v>
      </c>
      <c r="D1530" t="s">
        <v>2146</v>
      </c>
    </row>
    <row r="1531" spans="1:4" x14ac:dyDescent="0.3">
      <c r="A1531">
        <v>800006372</v>
      </c>
      <c r="B1531" t="s">
        <v>600</v>
      </c>
      <c r="C1531" t="s">
        <v>924</v>
      </c>
      <c r="D1531" t="s">
        <v>1875</v>
      </c>
    </row>
    <row r="1532" spans="1:4" x14ac:dyDescent="0.3">
      <c r="A1532">
        <v>800006346</v>
      </c>
      <c r="B1532" t="s">
        <v>1212</v>
      </c>
      <c r="C1532" t="s">
        <v>762</v>
      </c>
      <c r="D1532" t="s">
        <v>2119</v>
      </c>
    </row>
    <row r="1533" spans="1:4" x14ac:dyDescent="0.3">
      <c r="A1533">
        <v>800048418</v>
      </c>
      <c r="B1533" t="s">
        <v>1259</v>
      </c>
      <c r="C1533" t="s">
        <v>702</v>
      </c>
      <c r="D1533" t="s">
        <v>2145</v>
      </c>
    </row>
    <row r="1534" spans="1:4" x14ac:dyDescent="0.3">
      <c r="A1534">
        <v>800000013</v>
      </c>
      <c r="B1534" t="s">
        <v>1175</v>
      </c>
      <c r="C1534" t="s">
        <v>939</v>
      </c>
      <c r="D1534" t="s">
        <v>2095</v>
      </c>
    </row>
    <row r="1535" spans="1:4" x14ac:dyDescent="0.3">
      <c r="A1535">
        <v>800036867</v>
      </c>
      <c r="B1535" t="s">
        <v>1156</v>
      </c>
      <c r="C1535" t="s">
        <v>821</v>
      </c>
      <c r="D1535" t="s">
        <v>1942</v>
      </c>
    </row>
    <row r="1536" spans="1:4" x14ac:dyDescent="0.3">
      <c r="A1536">
        <v>800005902</v>
      </c>
      <c r="B1536" t="s">
        <v>1124</v>
      </c>
      <c r="C1536" t="s">
        <v>907</v>
      </c>
      <c r="D1536" t="s">
        <v>1911</v>
      </c>
    </row>
    <row r="1537" spans="1:4" x14ac:dyDescent="0.3">
      <c r="A1537">
        <v>800004348</v>
      </c>
      <c r="B1537" t="s">
        <v>1140</v>
      </c>
      <c r="C1537" t="s">
        <v>999</v>
      </c>
      <c r="D1537" t="s">
        <v>2067</v>
      </c>
    </row>
    <row r="1538" spans="1:4" x14ac:dyDescent="0.3">
      <c r="A1538">
        <v>800022683</v>
      </c>
      <c r="B1538" t="s">
        <v>276</v>
      </c>
      <c r="C1538" t="s">
        <v>713</v>
      </c>
      <c r="D1538" t="s">
        <v>2102</v>
      </c>
    </row>
    <row r="1539" spans="1:4" x14ac:dyDescent="0.3">
      <c r="A1539">
        <v>800041729</v>
      </c>
      <c r="B1539" t="s">
        <v>1260</v>
      </c>
      <c r="C1539" t="s">
        <v>715</v>
      </c>
      <c r="D1539" t="s">
        <v>1927</v>
      </c>
    </row>
    <row r="1540" spans="1:4" x14ac:dyDescent="0.3">
      <c r="A1540">
        <v>800005834</v>
      </c>
      <c r="B1540" t="s">
        <v>455</v>
      </c>
      <c r="C1540" t="s">
        <v>645</v>
      </c>
      <c r="D1540" t="s">
        <v>1897</v>
      </c>
    </row>
    <row r="1541" spans="1:4" x14ac:dyDescent="0.3">
      <c r="A1541">
        <v>800006330</v>
      </c>
      <c r="B1541" t="s">
        <v>1122</v>
      </c>
      <c r="C1541" t="s">
        <v>1001</v>
      </c>
      <c r="D1541" t="s">
        <v>2054</v>
      </c>
    </row>
    <row r="1542" spans="1:4" x14ac:dyDescent="0.3">
      <c r="A1542">
        <v>800002365</v>
      </c>
      <c r="B1542" t="s">
        <v>276</v>
      </c>
      <c r="C1542" t="s">
        <v>927</v>
      </c>
      <c r="D1542" t="s">
        <v>2102</v>
      </c>
    </row>
    <row r="1543" spans="1:4" x14ac:dyDescent="0.3">
      <c r="A1543">
        <v>800006330</v>
      </c>
      <c r="B1543" t="s">
        <v>1122</v>
      </c>
      <c r="C1543" t="s">
        <v>754</v>
      </c>
      <c r="D1543" t="s">
        <v>2054</v>
      </c>
    </row>
    <row r="1544" spans="1:4" x14ac:dyDescent="0.3">
      <c r="A1544">
        <v>800005811</v>
      </c>
      <c r="B1544" t="s">
        <v>580</v>
      </c>
      <c r="C1544" t="s">
        <v>1004</v>
      </c>
      <c r="D1544" t="s">
        <v>1864</v>
      </c>
    </row>
    <row r="1545" spans="1:4" x14ac:dyDescent="0.3">
      <c r="A1545">
        <v>800006357</v>
      </c>
      <c r="B1545" t="s">
        <v>634</v>
      </c>
      <c r="C1545" t="s">
        <v>800</v>
      </c>
      <c r="D1545" t="s">
        <v>1889</v>
      </c>
    </row>
    <row r="1546" spans="1:4" x14ac:dyDescent="0.3">
      <c r="A1546">
        <v>800035074</v>
      </c>
      <c r="B1546" t="s">
        <v>1220</v>
      </c>
      <c r="C1546" t="s">
        <v>887</v>
      </c>
      <c r="D1546" t="s">
        <v>2087</v>
      </c>
    </row>
    <row r="1547" spans="1:4" x14ac:dyDescent="0.3">
      <c r="A1547">
        <v>800035074</v>
      </c>
      <c r="B1547" t="s">
        <v>1220</v>
      </c>
      <c r="C1547" t="s">
        <v>930</v>
      </c>
      <c r="D1547" t="s">
        <v>2087</v>
      </c>
    </row>
    <row r="1548" spans="1:4" x14ac:dyDescent="0.3">
      <c r="A1548">
        <v>800035797</v>
      </c>
      <c r="B1548" t="s">
        <v>1261</v>
      </c>
      <c r="C1548" t="s">
        <v>1005</v>
      </c>
      <c r="D1548" t="s">
        <v>1873</v>
      </c>
    </row>
    <row r="1549" spans="1:4" x14ac:dyDescent="0.3">
      <c r="A1549">
        <v>800006042</v>
      </c>
      <c r="B1549" t="s">
        <v>1238</v>
      </c>
      <c r="C1549" t="s">
        <v>828</v>
      </c>
      <c r="D1549" t="s">
        <v>1869</v>
      </c>
    </row>
    <row r="1550" spans="1:4" x14ac:dyDescent="0.3">
      <c r="A1550">
        <v>800004902</v>
      </c>
      <c r="B1550" t="s">
        <v>1228</v>
      </c>
      <c r="C1550" t="s">
        <v>599</v>
      </c>
      <c r="D1550" t="s">
        <v>2126</v>
      </c>
    </row>
    <row r="1551" spans="1:4" x14ac:dyDescent="0.3">
      <c r="A1551">
        <v>800034927</v>
      </c>
      <c r="B1551" t="s">
        <v>1251</v>
      </c>
      <c r="C1551" t="s">
        <v>1008</v>
      </c>
      <c r="D1551" t="s">
        <v>1981</v>
      </c>
    </row>
    <row r="1552" spans="1:4" x14ac:dyDescent="0.3">
      <c r="A1552">
        <v>800025402</v>
      </c>
      <c r="B1552" t="s">
        <v>1262</v>
      </c>
      <c r="C1552" t="s">
        <v>948</v>
      </c>
      <c r="D1552" t="s">
        <v>1907</v>
      </c>
    </row>
    <row r="1553" spans="1:4" x14ac:dyDescent="0.3">
      <c r="A1553">
        <v>800006101</v>
      </c>
      <c r="B1553" t="s">
        <v>730</v>
      </c>
      <c r="C1553" t="s">
        <v>1009</v>
      </c>
      <c r="D1553" t="s">
        <v>1926</v>
      </c>
    </row>
    <row r="1554" spans="1:4" x14ac:dyDescent="0.3">
      <c r="A1554">
        <v>800030945</v>
      </c>
      <c r="B1554" t="s">
        <v>1263</v>
      </c>
      <c r="C1554" t="s">
        <v>704</v>
      </c>
      <c r="D1554" t="s">
        <v>1989</v>
      </c>
    </row>
    <row r="1555" spans="1:4" x14ac:dyDescent="0.3">
      <c r="A1555">
        <v>800002553</v>
      </c>
      <c r="B1555" t="s">
        <v>1225</v>
      </c>
      <c r="C1555" t="s">
        <v>983</v>
      </c>
      <c r="D1555" t="s">
        <v>1866</v>
      </c>
    </row>
    <row r="1556" spans="1:4" x14ac:dyDescent="0.3">
      <c r="A1556">
        <v>800042430</v>
      </c>
      <c r="B1556" t="s">
        <v>1264</v>
      </c>
      <c r="C1556" t="s">
        <v>983</v>
      </c>
      <c r="D1556" t="s">
        <v>2147</v>
      </c>
    </row>
    <row r="1557" spans="1:4" x14ac:dyDescent="0.3">
      <c r="A1557">
        <v>800006557</v>
      </c>
      <c r="B1557" t="s">
        <v>1177</v>
      </c>
      <c r="C1557" t="s">
        <v>910</v>
      </c>
      <c r="D1557" t="s">
        <v>1897</v>
      </c>
    </row>
    <row r="1558" spans="1:4" x14ac:dyDescent="0.3">
      <c r="A1558">
        <v>800006024</v>
      </c>
      <c r="B1558" t="s">
        <v>1265</v>
      </c>
      <c r="C1558" t="s">
        <v>589</v>
      </c>
      <c r="D1558" t="s">
        <v>2148</v>
      </c>
    </row>
    <row r="1559" spans="1:4" x14ac:dyDescent="0.3">
      <c r="A1559">
        <v>800002635</v>
      </c>
      <c r="B1559" t="s">
        <v>276</v>
      </c>
      <c r="C1559" t="s">
        <v>899</v>
      </c>
      <c r="D1559" t="s">
        <v>2102</v>
      </c>
    </row>
    <row r="1560" spans="1:4" x14ac:dyDescent="0.3">
      <c r="A1560">
        <v>800018239</v>
      </c>
      <c r="B1560" t="s">
        <v>1266</v>
      </c>
      <c r="C1560" t="s">
        <v>567</v>
      </c>
      <c r="D1560" t="s">
        <v>1860</v>
      </c>
    </row>
    <row r="1561" spans="1:4" x14ac:dyDescent="0.3">
      <c r="A1561">
        <v>800002365</v>
      </c>
      <c r="B1561" t="s">
        <v>276</v>
      </c>
      <c r="C1561" t="s">
        <v>713</v>
      </c>
      <c r="D1561" t="s">
        <v>2102</v>
      </c>
    </row>
    <row r="1562" spans="1:4" x14ac:dyDescent="0.3">
      <c r="A1562">
        <v>800035797</v>
      </c>
      <c r="B1562" t="s">
        <v>1261</v>
      </c>
      <c r="C1562" t="s">
        <v>1011</v>
      </c>
      <c r="D1562" t="s">
        <v>1873</v>
      </c>
    </row>
    <row r="1563" spans="1:4" x14ac:dyDescent="0.3">
      <c r="A1563">
        <v>800025281</v>
      </c>
      <c r="B1563" t="s">
        <v>1243</v>
      </c>
      <c r="C1563" t="s">
        <v>931</v>
      </c>
      <c r="D1563" t="s">
        <v>1873</v>
      </c>
    </row>
    <row r="1564" spans="1:4" x14ac:dyDescent="0.3">
      <c r="A1564">
        <v>800042478</v>
      </c>
      <c r="B1564" t="s">
        <v>1239</v>
      </c>
      <c r="C1564" t="s">
        <v>704</v>
      </c>
      <c r="D1564" t="s">
        <v>2131</v>
      </c>
    </row>
    <row r="1565" spans="1:4" x14ac:dyDescent="0.3">
      <c r="A1565">
        <v>800004978</v>
      </c>
      <c r="B1565" t="s">
        <v>1267</v>
      </c>
      <c r="C1565" t="s">
        <v>1012</v>
      </c>
      <c r="D1565" t="s">
        <v>2149</v>
      </c>
    </row>
    <row r="1566" spans="1:4" x14ac:dyDescent="0.3">
      <c r="A1566">
        <v>800004460</v>
      </c>
      <c r="B1566" t="s">
        <v>737</v>
      </c>
      <c r="C1566" t="s">
        <v>906</v>
      </c>
      <c r="D1566" t="s">
        <v>1931</v>
      </c>
    </row>
    <row r="1567" spans="1:4" x14ac:dyDescent="0.3">
      <c r="A1567">
        <v>800005740</v>
      </c>
      <c r="B1567" t="s">
        <v>586</v>
      </c>
      <c r="C1567" t="s">
        <v>926</v>
      </c>
      <c r="D1567" t="s">
        <v>1867</v>
      </c>
    </row>
    <row r="1568" spans="1:4" x14ac:dyDescent="0.3">
      <c r="A1568">
        <v>800005740</v>
      </c>
      <c r="B1568" t="s">
        <v>586</v>
      </c>
      <c r="C1568" t="s">
        <v>704</v>
      </c>
      <c r="D1568" t="s">
        <v>1867</v>
      </c>
    </row>
    <row r="1569" spans="1:4" x14ac:dyDescent="0.3">
      <c r="A1569">
        <v>800030982</v>
      </c>
      <c r="B1569" t="s">
        <v>1268</v>
      </c>
      <c r="C1569" t="s">
        <v>689</v>
      </c>
      <c r="D1569" t="s">
        <v>1869</v>
      </c>
    </row>
    <row r="1570" spans="1:4" x14ac:dyDescent="0.3">
      <c r="A1570">
        <v>800013988</v>
      </c>
      <c r="B1570" t="s">
        <v>1162</v>
      </c>
      <c r="C1570" t="s">
        <v>683</v>
      </c>
      <c r="D1570" t="s">
        <v>2086</v>
      </c>
    </row>
    <row r="1571" spans="1:4" x14ac:dyDescent="0.3">
      <c r="A1571">
        <v>800030945</v>
      </c>
      <c r="B1571" t="s">
        <v>1263</v>
      </c>
      <c r="C1571" t="s">
        <v>702</v>
      </c>
      <c r="D1571" t="s">
        <v>1989</v>
      </c>
    </row>
    <row r="1572" spans="1:4" x14ac:dyDescent="0.3">
      <c r="A1572">
        <v>800046836</v>
      </c>
      <c r="B1572" t="s">
        <v>1269</v>
      </c>
      <c r="C1572" t="s">
        <v>715</v>
      </c>
      <c r="D1572" t="s">
        <v>2150</v>
      </c>
    </row>
    <row r="1573" spans="1:4" x14ac:dyDescent="0.3">
      <c r="A1573">
        <v>800046374</v>
      </c>
      <c r="B1573" t="s">
        <v>1137</v>
      </c>
      <c r="C1573" t="s">
        <v>659</v>
      </c>
      <c r="D1573" t="s">
        <v>1989</v>
      </c>
    </row>
    <row r="1574" spans="1:4" x14ac:dyDescent="0.3">
      <c r="A1574">
        <v>800027551</v>
      </c>
      <c r="B1574" t="s">
        <v>1205</v>
      </c>
      <c r="C1574" t="s">
        <v>704</v>
      </c>
      <c r="D1574" t="s">
        <v>2115</v>
      </c>
    </row>
    <row r="1575" spans="1:4" x14ac:dyDescent="0.3">
      <c r="A1575">
        <v>800014209</v>
      </c>
      <c r="B1575" t="s">
        <v>348</v>
      </c>
      <c r="C1575" t="s">
        <v>683</v>
      </c>
      <c r="D1575" t="s">
        <v>2012</v>
      </c>
    </row>
    <row r="1576" spans="1:4" x14ac:dyDescent="0.3">
      <c r="A1576">
        <v>800036904</v>
      </c>
      <c r="B1576" t="s">
        <v>418</v>
      </c>
      <c r="C1576" t="s">
        <v>585</v>
      </c>
      <c r="D1576" t="s">
        <v>1900</v>
      </c>
    </row>
    <row r="1577" spans="1:4" x14ac:dyDescent="0.3">
      <c r="A1577">
        <v>800005882</v>
      </c>
      <c r="B1577" t="s">
        <v>1217</v>
      </c>
      <c r="C1577" t="s">
        <v>964</v>
      </c>
      <c r="D1577" t="s">
        <v>2121</v>
      </c>
    </row>
    <row r="1578" spans="1:4" x14ac:dyDescent="0.3">
      <c r="A1578">
        <v>800002553</v>
      </c>
      <c r="B1578" t="s">
        <v>1225</v>
      </c>
      <c r="C1578" t="s">
        <v>599</v>
      </c>
      <c r="D1578" t="s">
        <v>1866</v>
      </c>
    </row>
    <row r="1579" spans="1:4" x14ac:dyDescent="0.3">
      <c r="A1579">
        <v>800006273</v>
      </c>
      <c r="B1579" t="s">
        <v>1188</v>
      </c>
      <c r="C1579" t="s">
        <v>865</v>
      </c>
      <c r="D1579" t="s">
        <v>2093</v>
      </c>
    </row>
    <row r="1580" spans="1:4" x14ac:dyDescent="0.3">
      <c r="A1580">
        <v>800027163</v>
      </c>
      <c r="B1580" t="s">
        <v>1131</v>
      </c>
      <c r="C1580" t="s">
        <v>1009</v>
      </c>
      <c r="D1580" t="s">
        <v>2061</v>
      </c>
    </row>
    <row r="1581" spans="1:4" x14ac:dyDescent="0.3">
      <c r="A1581">
        <v>800000377</v>
      </c>
      <c r="B1581" t="s">
        <v>811</v>
      </c>
      <c r="C1581" t="s">
        <v>1020</v>
      </c>
      <c r="D1581" t="s">
        <v>1962</v>
      </c>
    </row>
    <row r="1582" spans="1:4" x14ac:dyDescent="0.3">
      <c r="A1582">
        <v>800004348</v>
      </c>
      <c r="B1582" t="s">
        <v>1140</v>
      </c>
      <c r="C1582" t="s">
        <v>683</v>
      </c>
      <c r="D1582" t="s">
        <v>2067</v>
      </c>
    </row>
    <row r="1583" spans="1:4" x14ac:dyDescent="0.3">
      <c r="A1583">
        <v>800044255</v>
      </c>
      <c r="B1583" t="s">
        <v>1270</v>
      </c>
      <c r="C1583" t="s">
        <v>969</v>
      </c>
      <c r="D1583" t="s">
        <v>2151</v>
      </c>
    </row>
    <row r="1584" spans="1:4" x14ac:dyDescent="0.3">
      <c r="A1584">
        <v>800046457</v>
      </c>
      <c r="B1584" t="s">
        <v>1271</v>
      </c>
      <c r="C1584" t="s">
        <v>969</v>
      </c>
      <c r="D1584" t="s">
        <v>2152</v>
      </c>
    </row>
    <row r="1585" spans="1:4" x14ac:dyDescent="0.3">
      <c r="A1585">
        <v>800006557</v>
      </c>
      <c r="B1585" t="s">
        <v>1177</v>
      </c>
      <c r="C1585" t="s">
        <v>877</v>
      </c>
      <c r="D1585" t="s">
        <v>1897</v>
      </c>
    </row>
    <row r="1586" spans="1:4" x14ac:dyDescent="0.3">
      <c r="A1586">
        <v>800002735</v>
      </c>
      <c r="B1586" t="s">
        <v>1256</v>
      </c>
      <c r="C1586" t="s">
        <v>807</v>
      </c>
      <c r="D1586" t="s">
        <v>1873</v>
      </c>
    </row>
    <row r="1587" spans="1:4" x14ac:dyDescent="0.3">
      <c r="A1587">
        <v>800005991</v>
      </c>
      <c r="B1587" t="s">
        <v>1187</v>
      </c>
      <c r="C1587" t="s">
        <v>873</v>
      </c>
      <c r="D1587" t="s">
        <v>1873</v>
      </c>
    </row>
    <row r="1588" spans="1:4" x14ac:dyDescent="0.3">
      <c r="A1588">
        <v>800000057</v>
      </c>
      <c r="B1588" t="s">
        <v>393</v>
      </c>
      <c r="C1588" t="s">
        <v>774</v>
      </c>
      <c r="D1588" t="s">
        <v>1915</v>
      </c>
    </row>
    <row r="1589" spans="1:4" x14ac:dyDescent="0.3">
      <c r="A1589">
        <v>800035074</v>
      </c>
      <c r="B1589" t="s">
        <v>1220</v>
      </c>
      <c r="C1589" t="s">
        <v>883</v>
      </c>
      <c r="D1589" t="s">
        <v>2087</v>
      </c>
    </row>
    <row r="1590" spans="1:4" x14ac:dyDescent="0.3">
      <c r="A1590">
        <v>800005834</v>
      </c>
      <c r="B1590" t="s">
        <v>455</v>
      </c>
      <c r="C1590" t="s">
        <v>873</v>
      </c>
      <c r="D1590" t="s">
        <v>1897</v>
      </c>
    </row>
    <row r="1591" spans="1:4" x14ac:dyDescent="0.3">
      <c r="A1591">
        <v>800022684</v>
      </c>
      <c r="B1591" t="s">
        <v>1129</v>
      </c>
      <c r="C1591" t="s">
        <v>873</v>
      </c>
      <c r="D1591" t="s">
        <v>2059</v>
      </c>
    </row>
    <row r="1592" spans="1:4" x14ac:dyDescent="0.3">
      <c r="A1592">
        <v>800006536</v>
      </c>
      <c r="B1592" t="s">
        <v>1258</v>
      </c>
      <c r="C1592" t="s">
        <v>939</v>
      </c>
      <c r="D1592" t="s">
        <v>2146</v>
      </c>
    </row>
    <row r="1593" spans="1:4" x14ac:dyDescent="0.3">
      <c r="A1593">
        <v>800025164</v>
      </c>
      <c r="B1593" t="s">
        <v>753</v>
      </c>
      <c r="C1593" t="s">
        <v>1022</v>
      </c>
      <c r="D1593" t="s">
        <v>1941</v>
      </c>
    </row>
    <row r="1594" spans="1:4" x14ac:dyDescent="0.3">
      <c r="A1594">
        <v>800005713</v>
      </c>
      <c r="B1594" t="s">
        <v>1233</v>
      </c>
      <c r="C1594" t="s">
        <v>645</v>
      </c>
      <c r="D1594" t="s">
        <v>2090</v>
      </c>
    </row>
    <row r="1595" spans="1:4" x14ac:dyDescent="0.3">
      <c r="A1595">
        <v>800038859</v>
      </c>
      <c r="B1595" t="s">
        <v>1272</v>
      </c>
      <c r="C1595" t="s">
        <v>906</v>
      </c>
      <c r="D1595" t="s">
        <v>2153</v>
      </c>
    </row>
    <row r="1596" spans="1:4" x14ac:dyDescent="0.3">
      <c r="A1596">
        <v>800000024</v>
      </c>
      <c r="B1596" t="s">
        <v>753</v>
      </c>
      <c r="C1596" t="s">
        <v>645</v>
      </c>
      <c r="D1596" t="s">
        <v>1941</v>
      </c>
    </row>
    <row r="1597" spans="1:4" x14ac:dyDescent="0.3">
      <c r="A1597">
        <v>800006408</v>
      </c>
      <c r="B1597" t="s">
        <v>1191</v>
      </c>
      <c r="C1597" t="s">
        <v>1273</v>
      </c>
      <c r="D1597" t="s">
        <v>2015</v>
      </c>
    </row>
    <row r="1598" spans="1:4" x14ac:dyDescent="0.3">
      <c r="A1598">
        <v>800046898</v>
      </c>
      <c r="B1598" t="s">
        <v>1244</v>
      </c>
      <c r="C1598" t="s">
        <v>624</v>
      </c>
      <c r="D1598" t="s">
        <v>2134</v>
      </c>
    </row>
    <row r="1599" spans="1:4" x14ac:dyDescent="0.3">
      <c r="A1599">
        <v>800017610</v>
      </c>
      <c r="B1599" t="s">
        <v>1274</v>
      </c>
      <c r="C1599" t="s">
        <v>665</v>
      </c>
      <c r="D1599" t="s">
        <v>1900</v>
      </c>
    </row>
    <row r="1600" spans="1:4" x14ac:dyDescent="0.3">
      <c r="A1600">
        <v>800005835</v>
      </c>
      <c r="B1600" t="s">
        <v>1275</v>
      </c>
      <c r="C1600" t="s">
        <v>628</v>
      </c>
      <c r="D1600" t="s">
        <v>2154</v>
      </c>
    </row>
    <row r="1601" spans="1:4" x14ac:dyDescent="0.3">
      <c r="A1601">
        <v>800015335</v>
      </c>
      <c r="B1601" t="s">
        <v>1276</v>
      </c>
      <c r="C1601" t="s">
        <v>624</v>
      </c>
      <c r="D1601" t="s">
        <v>2155</v>
      </c>
    </row>
    <row r="1602" spans="1:4" x14ac:dyDescent="0.3">
      <c r="A1602">
        <v>800005713</v>
      </c>
      <c r="B1602" t="s">
        <v>1233</v>
      </c>
      <c r="C1602" t="s">
        <v>1034</v>
      </c>
      <c r="D1602" t="s">
        <v>2090</v>
      </c>
    </row>
    <row r="1603" spans="1:4" x14ac:dyDescent="0.3">
      <c r="A1603">
        <v>800000060</v>
      </c>
      <c r="B1603" t="s">
        <v>366</v>
      </c>
      <c r="C1603" t="s">
        <v>851</v>
      </c>
      <c r="D1603" t="s">
        <v>1919</v>
      </c>
    </row>
    <row r="1604" spans="1:4" x14ac:dyDescent="0.3">
      <c r="A1604">
        <v>800005741</v>
      </c>
      <c r="B1604" t="s">
        <v>586</v>
      </c>
      <c r="C1604" t="s">
        <v>622</v>
      </c>
      <c r="D1604" t="s">
        <v>1867</v>
      </c>
    </row>
    <row r="1605" spans="1:4" x14ac:dyDescent="0.3">
      <c r="A1605">
        <v>800022005</v>
      </c>
      <c r="B1605" t="s">
        <v>1249</v>
      </c>
      <c r="C1605" t="s">
        <v>578</v>
      </c>
      <c r="D1605" t="s">
        <v>2138</v>
      </c>
    </row>
    <row r="1606" spans="1:4" x14ac:dyDescent="0.3">
      <c r="A1606">
        <v>800006557</v>
      </c>
      <c r="B1606" t="s">
        <v>1177</v>
      </c>
      <c r="C1606" t="s">
        <v>872</v>
      </c>
      <c r="D1606" t="s">
        <v>1897</v>
      </c>
    </row>
    <row r="1607" spans="1:4" x14ac:dyDescent="0.3">
      <c r="A1607">
        <v>800030323</v>
      </c>
      <c r="B1607" t="s">
        <v>1277</v>
      </c>
      <c r="C1607" t="s">
        <v>991</v>
      </c>
      <c r="D1607" t="s">
        <v>2156</v>
      </c>
    </row>
    <row r="1608" spans="1:4" x14ac:dyDescent="0.3">
      <c r="A1608">
        <v>800025281</v>
      </c>
      <c r="B1608" t="s">
        <v>1243</v>
      </c>
      <c r="C1608" t="s">
        <v>1121</v>
      </c>
      <c r="D1608" t="s">
        <v>1873</v>
      </c>
    </row>
    <row r="1609" spans="1:4" x14ac:dyDescent="0.3">
      <c r="A1609">
        <v>800006600</v>
      </c>
      <c r="B1609" t="s">
        <v>1150</v>
      </c>
      <c r="C1609" t="s">
        <v>1121</v>
      </c>
      <c r="D1609" t="s">
        <v>1900</v>
      </c>
    </row>
    <row r="1610" spans="1:4" x14ac:dyDescent="0.3">
      <c r="A1610">
        <v>800000056</v>
      </c>
      <c r="B1610" t="s">
        <v>393</v>
      </c>
      <c r="C1610" t="s">
        <v>1121</v>
      </c>
      <c r="D1610" t="s">
        <v>1915</v>
      </c>
    </row>
    <row r="1611" spans="1:4" x14ac:dyDescent="0.3">
      <c r="A1611">
        <v>800006673</v>
      </c>
      <c r="B1611" t="s">
        <v>655</v>
      </c>
      <c r="C1611" t="s">
        <v>1121</v>
      </c>
      <c r="D1611" t="s">
        <v>1899</v>
      </c>
    </row>
    <row r="1612" spans="1:4" x14ac:dyDescent="0.3">
      <c r="A1612">
        <v>800006557</v>
      </c>
      <c r="B1612" t="s">
        <v>1177</v>
      </c>
      <c r="C1612" t="s">
        <v>1121</v>
      </c>
      <c r="D1612" t="s">
        <v>1897</v>
      </c>
    </row>
    <row r="1613" spans="1:4" x14ac:dyDescent="0.3">
      <c r="A1613">
        <v>800041315</v>
      </c>
      <c r="B1613" t="s">
        <v>1278</v>
      </c>
      <c r="C1613" t="s">
        <v>631</v>
      </c>
      <c r="D1613" t="s">
        <v>2157</v>
      </c>
    </row>
    <row r="1614" spans="1:4" x14ac:dyDescent="0.3">
      <c r="A1614">
        <v>800029527</v>
      </c>
      <c r="B1614" t="s">
        <v>1279</v>
      </c>
      <c r="C1614" t="s">
        <v>911</v>
      </c>
      <c r="D1614" t="s">
        <v>1900</v>
      </c>
    </row>
    <row r="1615" spans="1:4" x14ac:dyDescent="0.3">
      <c r="A1615">
        <v>800001423</v>
      </c>
      <c r="B1615" t="s">
        <v>1013</v>
      </c>
      <c r="C1615" t="s">
        <v>911</v>
      </c>
      <c r="D1615" t="s">
        <v>1911</v>
      </c>
    </row>
    <row r="1616" spans="1:4" x14ac:dyDescent="0.3">
      <c r="A1616">
        <v>800006027</v>
      </c>
      <c r="B1616" t="s">
        <v>630</v>
      </c>
      <c r="C1616" t="s">
        <v>631</v>
      </c>
      <c r="D1616" t="s">
        <v>1888</v>
      </c>
    </row>
    <row r="1617" spans="1:4" x14ac:dyDescent="0.3">
      <c r="A1617">
        <v>800005902</v>
      </c>
      <c r="B1617" t="s">
        <v>1124</v>
      </c>
      <c r="C1617" t="s">
        <v>1121</v>
      </c>
      <c r="D1617" t="s">
        <v>1911</v>
      </c>
    </row>
    <row r="1618" spans="1:4" x14ac:dyDescent="0.3">
      <c r="A1618">
        <v>800000029</v>
      </c>
      <c r="B1618" t="s">
        <v>699</v>
      </c>
      <c r="C1618" t="s">
        <v>618</v>
      </c>
      <c r="D1618" t="s">
        <v>1914</v>
      </c>
    </row>
    <row r="1619" spans="1:4" x14ac:dyDescent="0.3">
      <c r="A1619">
        <v>800002360</v>
      </c>
      <c r="B1619" t="s">
        <v>647</v>
      </c>
      <c r="C1619" t="s">
        <v>1280</v>
      </c>
      <c r="D1619" t="s">
        <v>1894</v>
      </c>
    </row>
    <row r="1620" spans="1:4" x14ac:dyDescent="0.3">
      <c r="A1620">
        <v>800000029</v>
      </c>
      <c r="B1620" t="s">
        <v>699</v>
      </c>
      <c r="C1620" t="s">
        <v>682</v>
      </c>
      <c r="D1620" t="s">
        <v>1914</v>
      </c>
    </row>
    <row r="1621" spans="1:4" x14ac:dyDescent="0.3">
      <c r="A1621">
        <v>800004348</v>
      </c>
      <c r="B1621" t="s">
        <v>1140</v>
      </c>
      <c r="C1621" t="s">
        <v>1121</v>
      </c>
      <c r="D1621" t="s">
        <v>2067</v>
      </c>
    </row>
    <row r="1622" spans="1:4" x14ac:dyDescent="0.3">
      <c r="A1622">
        <v>800000094</v>
      </c>
      <c r="B1622" t="s">
        <v>568</v>
      </c>
      <c r="C1622" t="s">
        <v>1030</v>
      </c>
      <c r="D1622" t="s">
        <v>1856</v>
      </c>
    </row>
    <row r="1623" spans="1:4" x14ac:dyDescent="0.3">
      <c r="A1623">
        <v>800005744</v>
      </c>
      <c r="B1623" t="s">
        <v>1138</v>
      </c>
      <c r="C1623" t="s">
        <v>1121</v>
      </c>
      <c r="D1623" t="s">
        <v>2065</v>
      </c>
    </row>
    <row r="1624" spans="1:4" x14ac:dyDescent="0.3">
      <c r="A1624">
        <v>800006258</v>
      </c>
      <c r="B1624" t="s">
        <v>1135</v>
      </c>
      <c r="C1624" t="s">
        <v>755</v>
      </c>
      <c r="D1624" t="s">
        <v>2055</v>
      </c>
    </row>
    <row r="1625" spans="1:4" x14ac:dyDescent="0.3">
      <c r="A1625">
        <v>800037612</v>
      </c>
      <c r="B1625" t="s">
        <v>1123</v>
      </c>
      <c r="C1625" t="s">
        <v>775</v>
      </c>
      <c r="D1625" t="s">
        <v>2055</v>
      </c>
    </row>
    <row r="1626" spans="1:4" x14ac:dyDescent="0.3">
      <c r="A1626">
        <v>800006081</v>
      </c>
      <c r="B1626" t="s">
        <v>1130</v>
      </c>
      <c r="C1626" t="s">
        <v>822</v>
      </c>
      <c r="D1626" t="s">
        <v>2060</v>
      </c>
    </row>
    <row r="1627" spans="1:4" x14ac:dyDescent="0.3">
      <c r="A1627">
        <v>800006081</v>
      </c>
      <c r="B1627" t="s">
        <v>1130</v>
      </c>
      <c r="C1627" t="s">
        <v>772</v>
      </c>
      <c r="D1627" t="s">
        <v>2060</v>
      </c>
    </row>
    <row r="1628" spans="1:4" x14ac:dyDescent="0.3">
      <c r="A1628">
        <v>800006648</v>
      </c>
      <c r="B1628" t="s">
        <v>1134</v>
      </c>
      <c r="C1628" t="s">
        <v>758</v>
      </c>
      <c r="D1628" t="s">
        <v>2063</v>
      </c>
    </row>
    <row r="1629" spans="1:4" x14ac:dyDescent="0.3">
      <c r="A1629">
        <v>800006081</v>
      </c>
      <c r="B1629" t="s">
        <v>1130</v>
      </c>
      <c r="C1629" t="s">
        <v>767</v>
      </c>
      <c r="D1629" t="s">
        <v>2060</v>
      </c>
    </row>
    <row r="1630" spans="1:4" x14ac:dyDescent="0.3">
      <c r="A1630">
        <v>800044372</v>
      </c>
      <c r="B1630" t="s">
        <v>1281</v>
      </c>
      <c r="C1630" t="s">
        <v>817</v>
      </c>
      <c r="D1630" t="s">
        <v>1883</v>
      </c>
    </row>
    <row r="1631" spans="1:4" x14ac:dyDescent="0.3">
      <c r="A1631">
        <v>800006081</v>
      </c>
      <c r="B1631" t="s">
        <v>1130</v>
      </c>
      <c r="C1631" t="s">
        <v>599</v>
      </c>
      <c r="D1631" t="s">
        <v>2060</v>
      </c>
    </row>
    <row r="1632" spans="1:4" x14ac:dyDescent="0.3">
      <c r="A1632">
        <v>800006081</v>
      </c>
      <c r="B1632" t="s">
        <v>1130</v>
      </c>
      <c r="C1632" t="s">
        <v>978</v>
      </c>
      <c r="D1632" t="s">
        <v>2060</v>
      </c>
    </row>
    <row r="1633" spans="1:4" x14ac:dyDescent="0.3">
      <c r="A1633">
        <v>800004559</v>
      </c>
      <c r="B1633" t="s">
        <v>982</v>
      </c>
      <c r="C1633" t="s">
        <v>1121</v>
      </c>
      <c r="D1633" t="s">
        <v>1873</v>
      </c>
    </row>
    <row r="1634" spans="1:4" x14ac:dyDescent="0.3">
      <c r="A1634">
        <v>800006547</v>
      </c>
      <c r="B1634" t="s">
        <v>749</v>
      </c>
      <c r="C1634" t="s">
        <v>1121</v>
      </c>
      <c r="D1634" t="s">
        <v>1937</v>
      </c>
    </row>
    <row r="1635" spans="1:4" x14ac:dyDescent="0.3">
      <c r="A1635">
        <v>800002635</v>
      </c>
      <c r="B1635" t="s">
        <v>276</v>
      </c>
      <c r="C1635" t="s">
        <v>1121</v>
      </c>
      <c r="D1635" t="s">
        <v>2102</v>
      </c>
    </row>
    <row r="1636" spans="1:4" x14ac:dyDescent="0.3">
      <c r="A1636">
        <v>800006330</v>
      </c>
      <c r="B1636" t="s">
        <v>1122</v>
      </c>
      <c r="C1636" t="s">
        <v>1121</v>
      </c>
      <c r="D1636" t="s">
        <v>2054</v>
      </c>
    </row>
    <row r="1637" spans="1:4" x14ac:dyDescent="0.3">
      <c r="A1637">
        <v>800016857</v>
      </c>
      <c r="B1637" t="s">
        <v>646</v>
      </c>
      <c r="C1637" t="s">
        <v>629</v>
      </c>
      <c r="D1637" t="s">
        <v>1893</v>
      </c>
    </row>
    <row r="1638" spans="1:4" x14ac:dyDescent="0.3">
      <c r="A1638">
        <v>800005946</v>
      </c>
      <c r="B1638" t="s">
        <v>1125</v>
      </c>
      <c r="C1638" t="s">
        <v>1121</v>
      </c>
      <c r="D1638" t="s">
        <v>1904</v>
      </c>
    </row>
    <row r="1639" spans="1:4" x14ac:dyDescent="0.3">
      <c r="A1639">
        <v>800002433</v>
      </c>
      <c r="B1639" t="s">
        <v>1282</v>
      </c>
      <c r="C1639" t="s">
        <v>844</v>
      </c>
      <c r="D1639" t="s">
        <v>2158</v>
      </c>
    </row>
    <row r="1640" spans="1:4" x14ac:dyDescent="0.3">
      <c r="A1640">
        <v>800005810</v>
      </c>
      <c r="B1640" t="s">
        <v>679</v>
      </c>
      <c r="C1640" t="s">
        <v>644</v>
      </c>
      <c r="D1640" t="s">
        <v>1864</v>
      </c>
    </row>
    <row r="1641" spans="1:4" x14ac:dyDescent="0.3">
      <c r="A1641">
        <v>800005810</v>
      </c>
      <c r="B1641" t="s">
        <v>679</v>
      </c>
      <c r="C1641" t="s">
        <v>1035</v>
      </c>
      <c r="D1641" t="s">
        <v>1864</v>
      </c>
    </row>
    <row r="1642" spans="1:4" x14ac:dyDescent="0.3">
      <c r="A1642">
        <v>800005741</v>
      </c>
      <c r="B1642" t="s">
        <v>586</v>
      </c>
      <c r="C1642" t="s">
        <v>1121</v>
      </c>
      <c r="D1642" t="s">
        <v>1867</v>
      </c>
    </row>
    <row r="1643" spans="1:4" x14ac:dyDescent="0.3">
      <c r="A1643">
        <v>800003030</v>
      </c>
      <c r="B1643" t="s">
        <v>276</v>
      </c>
      <c r="C1643" t="s">
        <v>1121</v>
      </c>
      <c r="D1643" t="s">
        <v>2102</v>
      </c>
    </row>
    <row r="1644" spans="1:4" x14ac:dyDescent="0.3">
      <c r="A1644">
        <v>800014209</v>
      </c>
      <c r="B1644" t="s">
        <v>348</v>
      </c>
      <c r="C1644" t="s">
        <v>1121</v>
      </c>
      <c r="D1644" t="s">
        <v>2012</v>
      </c>
    </row>
    <row r="1645" spans="1:4" x14ac:dyDescent="0.3">
      <c r="A1645">
        <v>800006408</v>
      </c>
      <c r="B1645" t="s">
        <v>1191</v>
      </c>
      <c r="C1645" t="s">
        <v>1064</v>
      </c>
      <c r="D1645" t="s">
        <v>2015</v>
      </c>
    </row>
    <row r="1646" spans="1:4" x14ac:dyDescent="0.3">
      <c r="A1646">
        <v>800006474</v>
      </c>
      <c r="B1646" t="s">
        <v>1170</v>
      </c>
      <c r="C1646" t="s">
        <v>570</v>
      </c>
      <c r="D1646" t="s">
        <v>2091</v>
      </c>
    </row>
    <row r="1647" spans="1:4" x14ac:dyDescent="0.3">
      <c r="A1647">
        <v>800006371</v>
      </c>
      <c r="B1647" t="s">
        <v>1196</v>
      </c>
      <c r="C1647" t="s">
        <v>601</v>
      </c>
      <c r="D1647" t="s">
        <v>2109</v>
      </c>
    </row>
    <row r="1648" spans="1:4" x14ac:dyDescent="0.3">
      <c r="A1648">
        <v>800021793</v>
      </c>
      <c r="B1648" t="s">
        <v>1283</v>
      </c>
      <c r="C1648" t="s">
        <v>570</v>
      </c>
      <c r="D1648" t="s">
        <v>1889</v>
      </c>
    </row>
    <row r="1649" spans="1:4" x14ac:dyDescent="0.3">
      <c r="A1649">
        <v>800000055</v>
      </c>
      <c r="B1649" t="s">
        <v>393</v>
      </c>
      <c r="C1649" t="s">
        <v>715</v>
      </c>
      <c r="D1649" t="s">
        <v>1915</v>
      </c>
    </row>
    <row r="1650" spans="1:4" x14ac:dyDescent="0.3">
      <c r="A1650">
        <v>800006673</v>
      </c>
      <c r="B1650" t="s">
        <v>655</v>
      </c>
      <c r="C1650" t="s">
        <v>720</v>
      </c>
      <c r="D1650" t="s">
        <v>1899</v>
      </c>
    </row>
    <row r="1651" spans="1:4" x14ac:dyDescent="0.3">
      <c r="A1651">
        <v>800003820</v>
      </c>
      <c r="B1651" t="s">
        <v>507</v>
      </c>
      <c r="C1651" t="s">
        <v>1121</v>
      </c>
      <c r="D1651" t="s">
        <v>2077</v>
      </c>
    </row>
    <row r="1652" spans="1:4" x14ac:dyDescent="0.3">
      <c r="A1652">
        <v>800032056</v>
      </c>
      <c r="B1652" t="s">
        <v>1151</v>
      </c>
      <c r="C1652" t="s">
        <v>1121</v>
      </c>
      <c r="D1652" t="s">
        <v>2078</v>
      </c>
    </row>
    <row r="1653" spans="1:4" x14ac:dyDescent="0.3">
      <c r="A1653">
        <v>800006357</v>
      </c>
      <c r="B1653" t="s">
        <v>634</v>
      </c>
      <c r="C1653" t="s">
        <v>1121</v>
      </c>
      <c r="D1653" t="s">
        <v>1889</v>
      </c>
    </row>
    <row r="1654" spans="1:4" x14ac:dyDescent="0.3">
      <c r="A1654">
        <v>800028826</v>
      </c>
      <c r="B1654" t="s">
        <v>976</v>
      </c>
      <c r="C1654" t="s">
        <v>1121</v>
      </c>
      <c r="D1654" t="s">
        <v>1909</v>
      </c>
    </row>
    <row r="1655" spans="1:4" x14ac:dyDescent="0.3">
      <c r="A1655">
        <v>800036904</v>
      </c>
      <c r="B1655" t="s">
        <v>418</v>
      </c>
      <c r="C1655" t="s">
        <v>1121</v>
      </c>
      <c r="D1655" t="s">
        <v>1900</v>
      </c>
    </row>
    <row r="1656" spans="1:4" x14ac:dyDescent="0.3">
      <c r="A1656">
        <v>800006271</v>
      </c>
      <c r="B1656" t="s">
        <v>1152</v>
      </c>
      <c r="C1656" t="s">
        <v>1121</v>
      </c>
      <c r="D1656" t="s">
        <v>1916</v>
      </c>
    </row>
    <row r="1657" spans="1:4" x14ac:dyDescent="0.3">
      <c r="A1657">
        <v>800019549</v>
      </c>
      <c r="B1657" t="s">
        <v>1155</v>
      </c>
      <c r="C1657" t="s">
        <v>1121</v>
      </c>
      <c r="D1657" t="s">
        <v>2081</v>
      </c>
    </row>
    <row r="1658" spans="1:4" x14ac:dyDescent="0.3">
      <c r="A1658">
        <v>800005693</v>
      </c>
      <c r="B1658" t="s">
        <v>1182</v>
      </c>
      <c r="C1658" t="s">
        <v>1121</v>
      </c>
      <c r="D1658" t="s">
        <v>1904</v>
      </c>
    </row>
    <row r="1659" spans="1:4" x14ac:dyDescent="0.3">
      <c r="A1659">
        <v>800034927</v>
      </c>
      <c r="B1659" t="s">
        <v>1251</v>
      </c>
      <c r="C1659" t="s">
        <v>1121</v>
      </c>
      <c r="D1659" t="s">
        <v>1981</v>
      </c>
    </row>
    <row r="1660" spans="1:4" x14ac:dyDescent="0.3">
      <c r="A1660">
        <v>800022005</v>
      </c>
      <c r="B1660" t="s">
        <v>1249</v>
      </c>
      <c r="C1660" t="s">
        <v>1121</v>
      </c>
      <c r="D1660" t="s">
        <v>2138</v>
      </c>
    </row>
    <row r="1661" spans="1:4" x14ac:dyDescent="0.3">
      <c r="A1661">
        <v>800000377</v>
      </c>
      <c r="B1661" t="s">
        <v>811</v>
      </c>
      <c r="C1661" t="s">
        <v>1121</v>
      </c>
      <c r="D1661" t="s">
        <v>1962</v>
      </c>
    </row>
    <row r="1662" spans="1:4" x14ac:dyDescent="0.3">
      <c r="A1662">
        <v>800006496</v>
      </c>
      <c r="B1662" t="s">
        <v>691</v>
      </c>
      <c r="C1662" t="s">
        <v>1121</v>
      </c>
      <c r="D1662" t="s">
        <v>1909</v>
      </c>
    </row>
    <row r="1663" spans="1:4" x14ac:dyDescent="0.3">
      <c r="A1663">
        <v>800006171</v>
      </c>
      <c r="B1663" t="s">
        <v>1284</v>
      </c>
      <c r="C1663" t="s">
        <v>1058</v>
      </c>
      <c r="D1663" t="s">
        <v>2015</v>
      </c>
    </row>
    <row r="1664" spans="1:4" x14ac:dyDescent="0.3">
      <c r="A1664">
        <v>800006503</v>
      </c>
      <c r="B1664" t="s">
        <v>1186</v>
      </c>
      <c r="C1664" t="s">
        <v>1121</v>
      </c>
      <c r="D1664" t="s">
        <v>2104</v>
      </c>
    </row>
    <row r="1665" spans="1:4" x14ac:dyDescent="0.3">
      <c r="A1665">
        <v>800006356</v>
      </c>
      <c r="B1665" t="s">
        <v>806</v>
      </c>
      <c r="C1665" t="s">
        <v>1121</v>
      </c>
      <c r="D1665" t="s">
        <v>1959</v>
      </c>
    </row>
    <row r="1666" spans="1:4" x14ac:dyDescent="0.3">
      <c r="A1666">
        <v>800016833</v>
      </c>
      <c r="B1666" t="s">
        <v>993</v>
      </c>
      <c r="C1666" t="s">
        <v>1121</v>
      </c>
      <c r="D1666" t="s">
        <v>2012</v>
      </c>
    </row>
    <row r="1667" spans="1:4" x14ac:dyDescent="0.3">
      <c r="A1667">
        <v>800005882</v>
      </c>
      <c r="B1667" t="s">
        <v>1217</v>
      </c>
      <c r="C1667" t="s">
        <v>1121</v>
      </c>
      <c r="D1667" t="s">
        <v>2121</v>
      </c>
    </row>
    <row r="1668" spans="1:4" x14ac:dyDescent="0.3">
      <c r="A1668">
        <v>800028290</v>
      </c>
      <c r="B1668" t="s">
        <v>1158</v>
      </c>
      <c r="C1668" t="s">
        <v>906</v>
      </c>
      <c r="D1668" t="s">
        <v>1911</v>
      </c>
    </row>
    <row r="1669" spans="1:4" x14ac:dyDescent="0.3">
      <c r="A1669">
        <v>800005810</v>
      </c>
      <c r="B1669" t="s">
        <v>679</v>
      </c>
      <c r="C1669" t="s">
        <v>1121</v>
      </c>
      <c r="D1669" t="s">
        <v>1864</v>
      </c>
    </row>
    <row r="1670" spans="1:4" x14ac:dyDescent="0.3">
      <c r="A1670">
        <v>800041315</v>
      </c>
      <c r="B1670" t="s">
        <v>1278</v>
      </c>
      <c r="C1670" t="s">
        <v>1007</v>
      </c>
      <c r="D1670" t="s">
        <v>2157</v>
      </c>
    </row>
    <row r="1671" spans="1:4" x14ac:dyDescent="0.3">
      <c r="A1671">
        <v>800006673</v>
      </c>
      <c r="B1671" t="s">
        <v>655</v>
      </c>
      <c r="C1671" t="s">
        <v>686</v>
      </c>
      <c r="D1671" t="s">
        <v>1899</v>
      </c>
    </row>
    <row r="1672" spans="1:4" x14ac:dyDescent="0.3">
      <c r="A1672">
        <v>800000236</v>
      </c>
      <c r="B1672" t="s">
        <v>1285</v>
      </c>
      <c r="C1672" t="s">
        <v>918</v>
      </c>
      <c r="D1672" t="s">
        <v>2159</v>
      </c>
    </row>
    <row r="1673" spans="1:4" x14ac:dyDescent="0.3">
      <c r="A1673">
        <v>800006081</v>
      </c>
      <c r="B1673" t="s">
        <v>1130</v>
      </c>
      <c r="C1673" t="s">
        <v>778</v>
      </c>
      <c r="D1673" t="s">
        <v>2060</v>
      </c>
    </row>
    <row r="1674" spans="1:4" x14ac:dyDescent="0.3">
      <c r="A1674">
        <v>800006081</v>
      </c>
      <c r="B1674" t="s">
        <v>1130</v>
      </c>
      <c r="C1674" t="s">
        <v>775</v>
      </c>
      <c r="D1674" t="s">
        <v>2060</v>
      </c>
    </row>
    <row r="1675" spans="1:4" x14ac:dyDescent="0.3">
      <c r="A1675">
        <v>800023353</v>
      </c>
      <c r="B1675" t="s">
        <v>586</v>
      </c>
      <c r="C1675" t="s">
        <v>608</v>
      </c>
      <c r="D1675" t="s">
        <v>1867</v>
      </c>
    </row>
    <row r="1676" spans="1:4" x14ac:dyDescent="0.3">
      <c r="A1676">
        <v>800003602</v>
      </c>
      <c r="B1676" t="s">
        <v>1197</v>
      </c>
      <c r="C1676" t="s">
        <v>774</v>
      </c>
      <c r="D1676" t="s">
        <v>2110</v>
      </c>
    </row>
    <row r="1677" spans="1:4" x14ac:dyDescent="0.3">
      <c r="A1677">
        <v>800000814</v>
      </c>
      <c r="B1677" t="s">
        <v>1286</v>
      </c>
      <c r="C1677" t="s">
        <v>1069</v>
      </c>
      <c r="D1677" t="s">
        <v>2160</v>
      </c>
    </row>
    <row r="1678" spans="1:4" x14ac:dyDescent="0.3">
      <c r="A1678">
        <v>800023315</v>
      </c>
      <c r="B1678" t="s">
        <v>1287</v>
      </c>
      <c r="C1678" t="s">
        <v>1073</v>
      </c>
      <c r="D1678" t="s">
        <v>2161</v>
      </c>
    </row>
    <row r="1679" spans="1:4" x14ac:dyDescent="0.3">
      <c r="A1679">
        <v>800006081</v>
      </c>
      <c r="B1679" t="s">
        <v>1130</v>
      </c>
      <c r="C1679" t="s">
        <v>787</v>
      </c>
      <c r="D1679" t="s">
        <v>2060</v>
      </c>
    </row>
    <row r="1680" spans="1:4" x14ac:dyDescent="0.3">
      <c r="A1680">
        <v>800027687</v>
      </c>
      <c r="B1680" t="s">
        <v>1253</v>
      </c>
      <c r="C1680" t="s">
        <v>1121</v>
      </c>
      <c r="D1680" t="s">
        <v>2142</v>
      </c>
    </row>
    <row r="1681" spans="1:4" x14ac:dyDescent="0.3">
      <c r="A1681">
        <v>800002731</v>
      </c>
      <c r="B1681" t="s">
        <v>688</v>
      </c>
      <c r="C1681" t="s">
        <v>1121</v>
      </c>
      <c r="D1681" t="s">
        <v>1908</v>
      </c>
    </row>
    <row r="1682" spans="1:4" x14ac:dyDescent="0.3">
      <c r="A1682">
        <v>800002700</v>
      </c>
      <c r="B1682" t="s">
        <v>1213</v>
      </c>
      <c r="C1682" t="s">
        <v>1121</v>
      </c>
      <c r="D1682" t="s">
        <v>1893</v>
      </c>
    </row>
    <row r="1683" spans="1:4" x14ac:dyDescent="0.3">
      <c r="A1683">
        <v>800005881</v>
      </c>
      <c r="B1683" t="s">
        <v>1217</v>
      </c>
      <c r="C1683" t="s">
        <v>1121</v>
      </c>
      <c r="D1683" t="s">
        <v>2121</v>
      </c>
    </row>
    <row r="1684" spans="1:4" x14ac:dyDescent="0.3">
      <c r="A1684">
        <v>800005991</v>
      </c>
      <c r="B1684" t="s">
        <v>1187</v>
      </c>
      <c r="C1684" t="s">
        <v>1121</v>
      </c>
      <c r="D1684" t="s">
        <v>1873</v>
      </c>
    </row>
    <row r="1685" spans="1:4" x14ac:dyDescent="0.3">
      <c r="A1685">
        <v>800000507</v>
      </c>
      <c r="B1685" t="s">
        <v>586</v>
      </c>
      <c r="C1685" t="s">
        <v>1121</v>
      </c>
      <c r="D1685" t="s">
        <v>1867</v>
      </c>
    </row>
    <row r="1686" spans="1:4" x14ac:dyDescent="0.3">
      <c r="A1686">
        <v>800006192</v>
      </c>
      <c r="B1686" t="s">
        <v>638</v>
      </c>
      <c r="C1686" t="s">
        <v>1121</v>
      </c>
      <c r="D1686" t="s">
        <v>1891</v>
      </c>
    </row>
    <row r="1687" spans="1:4" x14ac:dyDescent="0.3">
      <c r="A1687">
        <v>800006408</v>
      </c>
      <c r="B1687" t="s">
        <v>1191</v>
      </c>
      <c r="C1687" t="s">
        <v>1121</v>
      </c>
      <c r="D1687" t="s">
        <v>2015</v>
      </c>
    </row>
    <row r="1688" spans="1:4" x14ac:dyDescent="0.3">
      <c r="A1688">
        <v>800006523</v>
      </c>
      <c r="B1688" t="s">
        <v>1059</v>
      </c>
      <c r="C1688" t="s">
        <v>1121</v>
      </c>
      <c r="D1688" t="s">
        <v>2035</v>
      </c>
    </row>
    <row r="1689" spans="1:4" x14ac:dyDescent="0.3">
      <c r="A1689">
        <v>800006536</v>
      </c>
      <c r="B1689" t="s">
        <v>1258</v>
      </c>
      <c r="C1689" t="s">
        <v>1121</v>
      </c>
      <c r="D1689" t="s">
        <v>2146</v>
      </c>
    </row>
    <row r="1690" spans="1:4" x14ac:dyDescent="0.3">
      <c r="A1690">
        <v>800002365</v>
      </c>
      <c r="B1690" t="s">
        <v>276</v>
      </c>
      <c r="C1690" t="s">
        <v>1121</v>
      </c>
      <c r="D1690" t="s">
        <v>2102</v>
      </c>
    </row>
    <row r="1691" spans="1:4" x14ac:dyDescent="0.3">
      <c r="A1691">
        <v>800006042</v>
      </c>
      <c r="B1691" t="s">
        <v>1238</v>
      </c>
      <c r="C1691" t="s">
        <v>1121</v>
      </c>
      <c r="D1691" t="s">
        <v>1869</v>
      </c>
    </row>
    <row r="1692" spans="1:4" x14ac:dyDescent="0.3">
      <c r="A1692">
        <v>800034980</v>
      </c>
      <c r="B1692" t="s">
        <v>1184</v>
      </c>
      <c r="C1692" t="s">
        <v>1121</v>
      </c>
      <c r="D1692" t="s">
        <v>2101</v>
      </c>
    </row>
    <row r="1693" spans="1:4" x14ac:dyDescent="0.3">
      <c r="A1693">
        <v>800000057</v>
      </c>
      <c r="B1693" t="s">
        <v>393</v>
      </c>
      <c r="C1693" t="s">
        <v>1121</v>
      </c>
      <c r="D1693" t="s">
        <v>1915</v>
      </c>
    </row>
    <row r="1694" spans="1:4" x14ac:dyDescent="0.3">
      <c r="A1694">
        <v>800025402</v>
      </c>
      <c r="B1694" t="s">
        <v>1262</v>
      </c>
      <c r="C1694" t="s">
        <v>1121</v>
      </c>
      <c r="D1694" t="s">
        <v>1907</v>
      </c>
    </row>
    <row r="1695" spans="1:4" x14ac:dyDescent="0.3">
      <c r="A1695">
        <v>800003063</v>
      </c>
      <c r="B1695" t="s">
        <v>1149</v>
      </c>
      <c r="C1695" t="s">
        <v>1121</v>
      </c>
      <c r="D1695" t="s">
        <v>2076</v>
      </c>
    </row>
    <row r="1696" spans="1:4" x14ac:dyDescent="0.3">
      <c r="A1696">
        <v>800030945</v>
      </c>
      <c r="B1696" t="s">
        <v>1263</v>
      </c>
      <c r="C1696" t="s">
        <v>1121</v>
      </c>
      <c r="D1696" t="s">
        <v>1989</v>
      </c>
    </row>
    <row r="1697" spans="1:4" x14ac:dyDescent="0.3">
      <c r="A1697">
        <v>800037100</v>
      </c>
      <c r="B1697" t="s">
        <v>1195</v>
      </c>
      <c r="C1697" t="s">
        <v>1121</v>
      </c>
      <c r="D1697" t="s">
        <v>2108</v>
      </c>
    </row>
    <row r="1698" spans="1:4" x14ac:dyDescent="0.3">
      <c r="A1698">
        <v>800045273</v>
      </c>
      <c r="B1698" t="s">
        <v>1135</v>
      </c>
      <c r="C1698" t="s">
        <v>1121</v>
      </c>
      <c r="D1698" t="s">
        <v>2055</v>
      </c>
    </row>
    <row r="1699" spans="1:4" x14ac:dyDescent="0.3">
      <c r="A1699">
        <v>800024151</v>
      </c>
      <c r="B1699" t="s">
        <v>1288</v>
      </c>
      <c r="C1699" t="s">
        <v>1121</v>
      </c>
      <c r="D1699" t="s">
        <v>2162</v>
      </c>
    </row>
    <row r="1700" spans="1:4" x14ac:dyDescent="0.3">
      <c r="A1700">
        <v>800006454</v>
      </c>
      <c r="B1700" t="s">
        <v>1288</v>
      </c>
      <c r="C1700" t="s">
        <v>1121</v>
      </c>
      <c r="D1700" t="s">
        <v>2162</v>
      </c>
    </row>
    <row r="1701" spans="1:4" x14ac:dyDescent="0.3">
      <c r="A1701">
        <v>800030190</v>
      </c>
      <c r="B1701" t="s">
        <v>1289</v>
      </c>
      <c r="C1701" t="s">
        <v>1121</v>
      </c>
      <c r="D1701" t="s">
        <v>1901</v>
      </c>
    </row>
    <row r="1702" spans="1:4" x14ac:dyDescent="0.3">
      <c r="A1702">
        <v>800009951</v>
      </c>
      <c r="B1702" t="s">
        <v>768</v>
      </c>
      <c r="C1702" t="s">
        <v>599</v>
      </c>
      <c r="D1702" t="s">
        <v>1944</v>
      </c>
    </row>
    <row r="1703" spans="1:4" x14ac:dyDescent="0.3">
      <c r="A1703">
        <v>800010795</v>
      </c>
      <c r="B1703" t="s">
        <v>879</v>
      </c>
      <c r="C1703" t="s">
        <v>978</v>
      </c>
      <c r="D1703" t="s">
        <v>1978</v>
      </c>
    </row>
    <row r="1704" spans="1:4" x14ac:dyDescent="0.3">
      <c r="A1704">
        <v>800010795</v>
      </c>
      <c r="B1704" t="s">
        <v>879</v>
      </c>
      <c r="C1704" t="s">
        <v>817</v>
      </c>
      <c r="D1704" t="s">
        <v>1978</v>
      </c>
    </row>
    <row r="1705" spans="1:4" x14ac:dyDescent="0.3">
      <c r="A1705">
        <v>800006157</v>
      </c>
      <c r="B1705" t="s">
        <v>1148</v>
      </c>
      <c r="C1705" t="s">
        <v>777</v>
      </c>
      <c r="D1705" t="s">
        <v>2075</v>
      </c>
    </row>
    <row r="1706" spans="1:4" x14ac:dyDescent="0.3">
      <c r="A1706">
        <v>800022683</v>
      </c>
      <c r="B1706" t="s">
        <v>276</v>
      </c>
      <c r="C1706" t="s">
        <v>927</v>
      </c>
      <c r="D1706" t="s">
        <v>2102</v>
      </c>
    </row>
    <row r="1707" spans="1:4" x14ac:dyDescent="0.3">
      <c r="A1707">
        <v>800046690</v>
      </c>
      <c r="B1707" t="s">
        <v>1176</v>
      </c>
      <c r="C1707" t="s">
        <v>657</v>
      </c>
      <c r="D1707" t="s">
        <v>2096</v>
      </c>
    </row>
    <row r="1708" spans="1:4" x14ac:dyDescent="0.3">
      <c r="A1708">
        <v>800010707</v>
      </c>
      <c r="B1708" t="s">
        <v>875</v>
      </c>
      <c r="C1708" t="s">
        <v>578</v>
      </c>
      <c r="D1708" t="s">
        <v>1975</v>
      </c>
    </row>
    <row r="1709" spans="1:4" x14ac:dyDescent="0.3">
      <c r="A1709">
        <v>800015229</v>
      </c>
      <c r="B1709" t="s">
        <v>1142</v>
      </c>
      <c r="C1709" t="s">
        <v>776</v>
      </c>
      <c r="D1709" t="s">
        <v>2069</v>
      </c>
    </row>
    <row r="1710" spans="1:4" x14ac:dyDescent="0.3">
      <c r="A1710">
        <v>800002464</v>
      </c>
      <c r="B1710" t="s">
        <v>339</v>
      </c>
      <c r="C1710" t="s">
        <v>924</v>
      </c>
      <c r="D1710" t="s">
        <v>2097</v>
      </c>
    </row>
    <row r="1711" spans="1:4" x14ac:dyDescent="0.3">
      <c r="A1711">
        <v>800009951</v>
      </c>
      <c r="B1711" t="s">
        <v>768</v>
      </c>
      <c r="C1711" t="s">
        <v>928</v>
      </c>
      <c r="D1711" t="s">
        <v>1944</v>
      </c>
    </row>
    <row r="1712" spans="1:4" x14ac:dyDescent="0.3">
      <c r="A1712">
        <v>800000024</v>
      </c>
      <c r="B1712" t="s">
        <v>753</v>
      </c>
      <c r="C1712" t="s">
        <v>719</v>
      </c>
      <c r="D1712" t="s">
        <v>1941</v>
      </c>
    </row>
    <row r="1713" spans="1:4" x14ac:dyDescent="0.3">
      <c r="A1713">
        <v>800002818</v>
      </c>
      <c r="B1713" t="s">
        <v>916</v>
      </c>
      <c r="C1713" t="s">
        <v>719</v>
      </c>
      <c r="D1713" t="s">
        <v>1897</v>
      </c>
    </row>
    <row r="1714" spans="1:4" x14ac:dyDescent="0.3">
      <c r="A1714">
        <v>800031377</v>
      </c>
      <c r="B1714" t="s">
        <v>606</v>
      </c>
      <c r="C1714" t="s">
        <v>924</v>
      </c>
      <c r="D1714" t="s">
        <v>1878</v>
      </c>
    </row>
    <row r="1715" spans="1:4" x14ac:dyDescent="0.3">
      <c r="A1715">
        <v>800004348</v>
      </c>
      <c r="B1715" t="s">
        <v>1140</v>
      </c>
      <c r="C1715" t="s">
        <v>776</v>
      </c>
      <c r="D1715" t="s">
        <v>2067</v>
      </c>
    </row>
    <row r="1716" spans="1:4" x14ac:dyDescent="0.3">
      <c r="A1716">
        <v>800038691</v>
      </c>
      <c r="B1716" t="s">
        <v>1210</v>
      </c>
      <c r="C1716" t="s">
        <v>937</v>
      </c>
      <c r="D1716" t="s">
        <v>2117</v>
      </c>
    </row>
    <row r="1717" spans="1:4" x14ac:dyDescent="0.3">
      <c r="A1717">
        <v>800046899</v>
      </c>
      <c r="B1717" t="s">
        <v>1244</v>
      </c>
      <c r="C1717" t="s">
        <v>925</v>
      </c>
      <c r="D1717" t="s">
        <v>2134</v>
      </c>
    </row>
    <row r="1718" spans="1:4" x14ac:dyDescent="0.3">
      <c r="A1718">
        <v>800000054</v>
      </c>
      <c r="B1718" t="s">
        <v>753</v>
      </c>
      <c r="C1718" t="s">
        <v>804</v>
      </c>
      <c r="D1718" t="s">
        <v>1941</v>
      </c>
    </row>
    <row r="1719" spans="1:4" x14ac:dyDescent="0.3">
      <c r="A1719">
        <v>800010144</v>
      </c>
      <c r="B1719" t="s">
        <v>1290</v>
      </c>
      <c r="C1719" t="s">
        <v>629</v>
      </c>
      <c r="D1719" t="s">
        <v>1968</v>
      </c>
    </row>
    <row r="1720" spans="1:4" x14ac:dyDescent="0.3">
      <c r="A1720">
        <v>800010795</v>
      </c>
      <c r="B1720" t="s">
        <v>879</v>
      </c>
      <c r="C1720" t="s">
        <v>1062</v>
      </c>
      <c r="D1720" t="s">
        <v>1978</v>
      </c>
    </row>
    <row r="1721" spans="1:4" x14ac:dyDescent="0.3">
      <c r="A1721">
        <v>800006427</v>
      </c>
      <c r="B1721" t="s">
        <v>1291</v>
      </c>
      <c r="C1721" t="s">
        <v>570</v>
      </c>
      <c r="D1721" t="s">
        <v>2163</v>
      </c>
    </row>
    <row r="1722" spans="1:4" x14ac:dyDescent="0.3">
      <c r="A1722">
        <v>800012366</v>
      </c>
      <c r="B1722" t="s">
        <v>1027</v>
      </c>
      <c r="C1722" t="s">
        <v>645</v>
      </c>
      <c r="D1722" t="s">
        <v>2021</v>
      </c>
    </row>
    <row r="1723" spans="1:4" x14ac:dyDescent="0.3">
      <c r="A1723">
        <v>800006347</v>
      </c>
      <c r="B1723" t="s">
        <v>1212</v>
      </c>
      <c r="C1723" t="s">
        <v>841</v>
      </c>
      <c r="D1723" t="s">
        <v>2119</v>
      </c>
    </row>
    <row r="1724" spans="1:4" x14ac:dyDescent="0.3">
      <c r="A1724">
        <v>800035170</v>
      </c>
      <c r="B1724" t="s">
        <v>1292</v>
      </c>
      <c r="C1724" t="s">
        <v>826</v>
      </c>
      <c r="D1724" t="s">
        <v>2164</v>
      </c>
    </row>
    <row r="1725" spans="1:4" x14ac:dyDescent="0.3">
      <c r="A1725">
        <v>800021464</v>
      </c>
      <c r="B1725" t="s">
        <v>905</v>
      </c>
      <c r="C1725" t="s">
        <v>775</v>
      </c>
      <c r="D1725" t="s">
        <v>1986</v>
      </c>
    </row>
    <row r="1726" spans="1:4" x14ac:dyDescent="0.3">
      <c r="A1726">
        <v>800029167</v>
      </c>
      <c r="B1726" t="s">
        <v>1293</v>
      </c>
      <c r="C1726" t="s">
        <v>774</v>
      </c>
      <c r="D1726" t="s">
        <v>2165</v>
      </c>
    </row>
    <row r="1727" spans="1:4" x14ac:dyDescent="0.3">
      <c r="A1727">
        <v>800030952</v>
      </c>
      <c r="B1727" t="s">
        <v>1294</v>
      </c>
      <c r="C1727" t="s">
        <v>775</v>
      </c>
      <c r="D1727" t="s">
        <v>2166</v>
      </c>
    </row>
    <row r="1728" spans="1:4" x14ac:dyDescent="0.3">
      <c r="A1728">
        <v>800031570</v>
      </c>
      <c r="B1728" t="s">
        <v>1295</v>
      </c>
      <c r="C1728" t="s">
        <v>775</v>
      </c>
      <c r="D1728" t="s">
        <v>2167</v>
      </c>
    </row>
    <row r="1729" spans="1:4" x14ac:dyDescent="0.3">
      <c r="A1729">
        <v>800029167</v>
      </c>
      <c r="B1729" t="s">
        <v>1293</v>
      </c>
      <c r="C1729" t="s">
        <v>787</v>
      </c>
      <c r="D1729" t="s">
        <v>2165</v>
      </c>
    </row>
    <row r="1730" spans="1:4" x14ac:dyDescent="0.3">
      <c r="A1730">
        <v>800000063</v>
      </c>
      <c r="B1730" t="s">
        <v>566</v>
      </c>
      <c r="C1730" t="s">
        <v>773</v>
      </c>
      <c r="D1730" t="s">
        <v>1855</v>
      </c>
    </row>
    <row r="1731" spans="1:4" x14ac:dyDescent="0.3">
      <c r="A1731">
        <v>800029167</v>
      </c>
      <c r="B1731" t="s">
        <v>1293</v>
      </c>
      <c r="C1731" t="s">
        <v>585</v>
      </c>
      <c r="D1731" t="s">
        <v>2165</v>
      </c>
    </row>
    <row r="1732" spans="1:4" x14ac:dyDescent="0.3">
      <c r="A1732">
        <v>800000063</v>
      </c>
      <c r="B1732" t="s">
        <v>566</v>
      </c>
      <c r="C1732" t="s">
        <v>766</v>
      </c>
      <c r="D1732" t="s">
        <v>1855</v>
      </c>
    </row>
    <row r="1733" spans="1:4" x14ac:dyDescent="0.3">
      <c r="A1733">
        <v>800006397</v>
      </c>
      <c r="B1733" t="s">
        <v>1153</v>
      </c>
      <c r="C1733" t="s">
        <v>864</v>
      </c>
      <c r="D1733" t="s">
        <v>2079</v>
      </c>
    </row>
    <row r="1734" spans="1:4" x14ac:dyDescent="0.3">
      <c r="A1734">
        <v>800000063</v>
      </c>
      <c r="B1734" t="s">
        <v>566</v>
      </c>
      <c r="C1734" t="s">
        <v>765</v>
      </c>
      <c r="D1734" t="s">
        <v>1855</v>
      </c>
    </row>
    <row r="1735" spans="1:4" x14ac:dyDescent="0.3">
      <c r="A1735">
        <v>800024682</v>
      </c>
      <c r="B1735" t="s">
        <v>1296</v>
      </c>
      <c r="C1735" t="s">
        <v>763</v>
      </c>
      <c r="D1735" t="s">
        <v>2168</v>
      </c>
    </row>
    <row r="1736" spans="1:4" x14ac:dyDescent="0.3">
      <c r="A1736">
        <v>800031410</v>
      </c>
      <c r="B1736" t="s">
        <v>1297</v>
      </c>
      <c r="C1736" t="s">
        <v>762</v>
      </c>
      <c r="D1736" t="s">
        <v>2119</v>
      </c>
    </row>
    <row r="1737" spans="1:4" x14ac:dyDescent="0.3">
      <c r="A1737">
        <v>800006344</v>
      </c>
      <c r="B1737" t="s">
        <v>1212</v>
      </c>
      <c r="C1737" t="s">
        <v>762</v>
      </c>
      <c r="D1737" t="s">
        <v>2119</v>
      </c>
    </row>
    <row r="1738" spans="1:4" x14ac:dyDescent="0.3">
      <c r="A1738">
        <v>800030952</v>
      </c>
      <c r="B1738" t="s">
        <v>1294</v>
      </c>
      <c r="C1738" t="s">
        <v>817</v>
      </c>
      <c r="D1738" t="s">
        <v>2166</v>
      </c>
    </row>
    <row r="1739" spans="1:4" x14ac:dyDescent="0.3">
      <c r="A1739">
        <v>800029167</v>
      </c>
      <c r="B1739" t="s">
        <v>1293</v>
      </c>
      <c r="C1739" t="s">
        <v>758</v>
      </c>
      <c r="D1739" t="s">
        <v>2165</v>
      </c>
    </row>
    <row r="1740" spans="1:4" x14ac:dyDescent="0.3">
      <c r="A1740">
        <v>800030952</v>
      </c>
      <c r="B1740" t="s">
        <v>1294</v>
      </c>
      <c r="C1740" t="s">
        <v>773</v>
      </c>
      <c r="D1740" t="s">
        <v>2166</v>
      </c>
    </row>
    <row r="1741" spans="1:4" x14ac:dyDescent="0.3">
      <c r="A1741">
        <v>800003602</v>
      </c>
      <c r="B1741" t="s">
        <v>1197</v>
      </c>
      <c r="C1741" t="s">
        <v>769</v>
      </c>
      <c r="D1741" t="s">
        <v>2110</v>
      </c>
    </row>
    <row r="1742" spans="1:4" x14ac:dyDescent="0.3">
      <c r="A1742">
        <v>800030952</v>
      </c>
      <c r="B1742" t="s">
        <v>1294</v>
      </c>
      <c r="C1742" t="s">
        <v>754</v>
      </c>
      <c r="D1742" t="s">
        <v>2166</v>
      </c>
    </row>
    <row r="1743" spans="1:4" x14ac:dyDescent="0.3">
      <c r="A1743">
        <v>800030417</v>
      </c>
      <c r="B1743" t="s">
        <v>1298</v>
      </c>
      <c r="C1743" t="s">
        <v>794</v>
      </c>
      <c r="D1743" t="s">
        <v>2169</v>
      </c>
    </row>
    <row r="1744" spans="1:4" x14ac:dyDescent="0.3">
      <c r="A1744">
        <v>800031810</v>
      </c>
      <c r="B1744" t="s">
        <v>1299</v>
      </c>
      <c r="C1744" t="s">
        <v>644</v>
      </c>
      <c r="D1744" t="s">
        <v>2170</v>
      </c>
    </row>
    <row r="1745" spans="1:4" x14ac:dyDescent="0.3">
      <c r="A1745">
        <v>800007744</v>
      </c>
      <c r="B1745" t="s">
        <v>696</v>
      </c>
      <c r="C1745" t="s">
        <v>644</v>
      </c>
      <c r="D1745" t="s">
        <v>1912</v>
      </c>
    </row>
    <row r="1746" spans="1:4" x14ac:dyDescent="0.3">
      <c r="A1746">
        <v>800029167</v>
      </c>
      <c r="B1746" t="s">
        <v>1293</v>
      </c>
      <c r="C1746" t="s">
        <v>773</v>
      </c>
      <c r="D1746" t="s">
        <v>2165</v>
      </c>
    </row>
    <row r="1747" spans="1:4" x14ac:dyDescent="0.3">
      <c r="A1747">
        <v>800029167</v>
      </c>
      <c r="B1747" t="s">
        <v>1293</v>
      </c>
      <c r="C1747" t="s">
        <v>757</v>
      </c>
      <c r="D1747" t="s">
        <v>2165</v>
      </c>
    </row>
    <row r="1748" spans="1:4" x14ac:dyDescent="0.3">
      <c r="A1748">
        <v>800000063</v>
      </c>
      <c r="B1748" t="s">
        <v>566</v>
      </c>
      <c r="C1748" t="s">
        <v>739</v>
      </c>
      <c r="D1748" t="s">
        <v>1855</v>
      </c>
    </row>
    <row r="1749" spans="1:4" x14ac:dyDescent="0.3">
      <c r="A1749">
        <v>800000063</v>
      </c>
      <c r="B1749" t="s">
        <v>566</v>
      </c>
      <c r="C1749" t="s">
        <v>820</v>
      </c>
      <c r="D1749" t="s">
        <v>1855</v>
      </c>
    </row>
    <row r="1750" spans="1:4" x14ac:dyDescent="0.3">
      <c r="A1750">
        <v>800006336</v>
      </c>
      <c r="B1750" t="s">
        <v>353</v>
      </c>
      <c r="C1750" t="s">
        <v>820</v>
      </c>
      <c r="D1750" t="s">
        <v>2082</v>
      </c>
    </row>
    <row r="1751" spans="1:4" x14ac:dyDescent="0.3">
      <c r="A1751">
        <v>800031570</v>
      </c>
      <c r="B1751" t="s">
        <v>1295</v>
      </c>
      <c r="C1751" t="s">
        <v>764</v>
      </c>
      <c r="D1751" t="s">
        <v>2167</v>
      </c>
    </row>
    <row r="1752" spans="1:4" x14ac:dyDescent="0.3">
      <c r="A1752">
        <v>800021464</v>
      </c>
      <c r="B1752" t="s">
        <v>905</v>
      </c>
      <c r="C1752" t="s">
        <v>794</v>
      </c>
      <c r="D1752" t="s">
        <v>1986</v>
      </c>
    </row>
    <row r="1753" spans="1:4" x14ac:dyDescent="0.3">
      <c r="A1753">
        <v>800030737</v>
      </c>
      <c r="B1753" t="s">
        <v>1300</v>
      </c>
      <c r="C1753" t="s">
        <v>1301</v>
      </c>
      <c r="D1753" t="s">
        <v>1909</v>
      </c>
    </row>
    <row r="1754" spans="1:4" x14ac:dyDescent="0.3">
      <c r="A1754">
        <v>800006134</v>
      </c>
      <c r="B1754" t="s">
        <v>1141</v>
      </c>
      <c r="C1754" t="s">
        <v>1301</v>
      </c>
      <c r="D1754" t="s">
        <v>2068</v>
      </c>
    </row>
    <row r="1755" spans="1:4" x14ac:dyDescent="0.3">
      <c r="A1755">
        <v>800000063</v>
      </c>
      <c r="B1755" t="s">
        <v>566</v>
      </c>
      <c r="C1755" t="s">
        <v>767</v>
      </c>
      <c r="D1755" t="s">
        <v>1855</v>
      </c>
    </row>
    <row r="1756" spans="1:4" x14ac:dyDescent="0.3">
      <c r="A1756">
        <v>800000063</v>
      </c>
      <c r="B1756" t="s">
        <v>566</v>
      </c>
      <c r="C1756" t="s">
        <v>815</v>
      </c>
      <c r="D1756" t="s">
        <v>1855</v>
      </c>
    </row>
    <row r="1757" spans="1:4" x14ac:dyDescent="0.3">
      <c r="A1757">
        <v>800031570</v>
      </c>
      <c r="B1757" t="s">
        <v>1295</v>
      </c>
      <c r="C1757" t="s">
        <v>891</v>
      </c>
      <c r="D1757" t="s">
        <v>2167</v>
      </c>
    </row>
    <row r="1758" spans="1:4" x14ac:dyDescent="0.3">
      <c r="A1758">
        <v>800029167</v>
      </c>
      <c r="B1758" t="s">
        <v>1293</v>
      </c>
      <c r="C1758" t="s">
        <v>775</v>
      </c>
      <c r="D1758" t="s">
        <v>2165</v>
      </c>
    </row>
    <row r="1759" spans="1:4" x14ac:dyDescent="0.3">
      <c r="A1759">
        <v>800033131</v>
      </c>
      <c r="B1759" t="s">
        <v>1302</v>
      </c>
      <c r="C1759" t="s">
        <v>775</v>
      </c>
      <c r="D1759" t="s">
        <v>2171</v>
      </c>
    </row>
    <row r="1760" spans="1:4" x14ac:dyDescent="0.3">
      <c r="A1760">
        <v>800000063</v>
      </c>
      <c r="B1760" t="s">
        <v>566</v>
      </c>
      <c r="C1760" t="s">
        <v>1303</v>
      </c>
      <c r="D1760" t="s">
        <v>1855</v>
      </c>
    </row>
    <row r="1761" spans="1:4" x14ac:dyDescent="0.3">
      <c r="A1761">
        <v>800000063</v>
      </c>
      <c r="B1761" t="s">
        <v>566</v>
      </c>
      <c r="C1761" t="s">
        <v>758</v>
      </c>
      <c r="D1761" t="s">
        <v>1855</v>
      </c>
    </row>
    <row r="1762" spans="1:4" x14ac:dyDescent="0.3">
      <c r="A1762">
        <v>800028923</v>
      </c>
      <c r="B1762" t="s">
        <v>1304</v>
      </c>
      <c r="C1762" t="s">
        <v>758</v>
      </c>
      <c r="D1762" t="s">
        <v>1995</v>
      </c>
    </row>
    <row r="1763" spans="1:4" x14ac:dyDescent="0.3">
      <c r="A1763">
        <v>800000063</v>
      </c>
      <c r="B1763" t="s">
        <v>566</v>
      </c>
      <c r="C1763" t="s">
        <v>929</v>
      </c>
      <c r="D1763" t="s">
        <v>1855</v>
      </c>
    </row>
    <row r="1764" spans="1:4" x14ac:dyDescent="0.3">
      <c r="A1764">
        <v>800030094</v>
      </c>
      <c r="B1764" t="s">
        <v>1302</v>
      </c>
      <c r="C1764" t="s">
        <v>585</v>
      </c>
      <c r="D1764" t="s">
        <v>2171</v>
      </c>
    </row>
    <row r="1765" spans="1:4" x14ac:dyDescent="0.3">
      <c r="A1765">
        <v>800031683</v>
      </c>
      <c r="B1765" t="s">
        <v>1305</v>
      </c>
      <c r="C1765" t="s">
        <v>644</v>
      </c>
      <c r="D1765" t="s">
        <v>2172</v>
      </c>
    </row>
    <row r="1766" spans="1:4" x14ac:dyDescent="0.3">
      <c r="A1766">
        <v>800006335</v>
      </c>
      <c r="B1766" t="s">
        <v>353</v>
      </c>
      <c r="C1766" t="s">
        <v>820</v>
      </c>
      <c r="D1766" t="s">
        <v>2082</v>
      </c>
    </row>
    <row r="1767" spans="1:4" x14ac:dyDescent="0.3">
      <c r="A1767">
        <v>800029167</v>
      </c>
      <c r="B1767" t="s">
        <v>1293</v>
      </c>
      <c r="C1767" t="s">
        <v>901</v>
      </c>
      <c r="D1767" t="s">
        <v>2165</v>
      </c>
    </row>
    <row r="1768" spans="1:4" x14ac:dyDescent="0.3">
      <c r="A1768">
        <v>800030952</v>
      </c>
      <c r="B1768" t="s">
        <v>1294</v>
      </c>
      <c r="C1768" t="s">
        <v>585</v>
      </c>
      <c r="D1768" t="s">
        <v>2166</v>
      </c>
    </row>
    <row r="1769" spans="1:4" x14ac:dyDescent="0.3">
      <c r="A1769">
        <v>800031570</v>
      </c>
      <c r="B1769" t="s">
        <v>1295</v>
      </c>
      <c r="C1769" t="s">
        <v>1306</v>
      </c>
      <c r="D1769" t="s">
        <v>2167</v>
      </c>
    </row>
    <row r="1770" spans="1:4" x14ac:dyDescent="0.3">
      <c r="A1770">
        <v>800003602</v>
      </c>
      <c r="B1770" t="s">
        <v>1197</v>
      </c>
      <c r="C1770" t="s">
        <v>1079</v>
      </c>
      <c r="D1770" t="s">
        <v>2110</v>
      </c>
    </row>
    <row r="1771" spans="1:4" x14ac:dyDescent="0.3">
      <c r="A1771">
        <v>800034387</v>
      </c>
      <c r="B1771" t="s">
        <v>1307</v>
      </c>
      <c r="C1771" t="s">
        <v>763</v>
      </c>
      <c r="D1771" t="s">
        <v>2173</v>
      </c>
    </row>
    <row r="1772" spans="1:4" x14ac:dyDescent="0.3">
      <c r="A1772">
        <v>800031570</v>
      </c>
      <c r="B1772" t="s">
        <v>1295</v>
      </c>
      <c r="C1772" t="s">
        <v>798</v>
      </c>
      <c r="D1772" t="s">
        <v>2167</v>
      </c>
    </row>
    <row r="1773" spans="1:4" x14ac:dyDescent="0.3">
      <c r="A1773">
        <v>800009558</v>
      </c>
      <c r="B1773" t="s">
        <v>1308</v>
      </c>
      <c r="C1773" t="s">
        <v>775</v>
      </c>
      <c r="D1773" t="s">
        <v>2174</v>
      </c>
    </row>
    <row r="1774" spans="1:4" x14ac:dyDescent="0.3">
      <c r="A1774">
        <v>800030952</v>
      </c>
      <c r="B1774" t="s">
        <v>1294</v>
      </c>
      <c r="C1774" t="s">
        <v>816</v>
      </c>
      <c r="D1774" t="s">
        <v>2166</v>
      </c>
    </row>
    <row r="1775" spans="1:4" x14ac:dyDescent="0.3">
      <c r="A1775">
        <v>800030952</v>
      </c>
      <c r="B1775" t="s">
        <v>1294</v>
      </c>
      <c r="C1775" t="s">
        <v>1309</v>
      </c>
      <c r="D1775" t="s">
        <v>2166</v>
      </c>
    </row>
    <row r="1776" spans="1:4" x14ac:dyDescent="0.3">
      <c r="A1776">
        <v>800033131</v>
      </c>
      <c r="B1776" t="s">
        <v>1302</v>
      </c>
      <c r="C1776" t="s">
        <v>1068</v>
      </c>
      <c r="D1776" t="s">
        <v>2171</v>
      </c>
    </row>
    <row r="1777" spans="1:4" x14ac:dyDescent="0.3">
      <c r="A1777">
        <v>800030952</v>
      </c>
      <c r="B1777" t="s">
        <v>1294</v>
      </c>
      <c r="C1777" t="s">
        <v>807</v>
      </c>
      <c r="D1777" t="s">
        <v>2166</v>
      </c>
    </row>
    <row r="1778" spans="1:4" x14ac:dyDescent="0.3">
      <c r="A1778">
        <v>800029167</v>
      </c>
      <c r="B1778" t="s">
        <v>1293</v>
      </c>
      <c r="C1778" t="s">
        <v>764</v>
      </c>
      <c r="D1778" t="s">
        <v>2165</v>
      </c>
    </row>
    <row r="1779" spans="1:4" x14ac:dyDescent="0.3">
      <c r="A1779">
        <v>800029167</v>
      </c>
      <c r="B1779" t="s">
        <v>1293</v>
      </c>
      <c r="C1779" t="s">
        <v>754</v>
      </c>
      <c r="D1779" t="s">
        <v>2165</v>
      </c>
    </row>
    <row r="1780" spans="1:4" x14ac:dyDescent="0.3">
      <c r="A1780">
        <v>800006101</v>
      </c>
      <c r="B1780" t="s">
        <v>730</v>
      </c>
      <c r="C1780" t="s">
        <v>783</v>
      </c>
      <c r="D1780" t="s">
        <v>1926</v>
      </c>
    </row>
    <row r="1781" spans="1:4" x14ac:dyDescent="0.3">
      <c r="A1781">
        <v>800000063</v>
      </c>
      <c r="B1781" t="s">
        <v>566</v>
      </c>
      <c r="C1781" t="s">
        <v>780</v>
      </c>
      <c r="D1781" t="s">
        <v>1855</v>
      </c>
    </row>
    <row r="1782" spans="1:4" x14ac:dyDescent="0.3">
      <c r="A1782">
        <v>800003602</v>
      </c>
      <c r="B1782" t="s">
        <v>1197</v>
      </c>
      <c r="C1782" t="s">
        <v>773</v>
      </c>
      <c r="D1782" t="s">
        <v>2110</v>
      </c>
    </row>
    <row r="1783" spans="1:4" x14ac:dyDescent="0.3">
      <c r="A1783">
        <v>800030952</v>
      </c>
      <c r="B1783" t="s">
        <v>1294</v>
      </c>
      <c r="C1783" t="s">
        <v>601</v>
      </c>
      <c r="D1783" t="s">
        <v>2166</v>
      </c>
    </row>
    <row r="1784" spans="1:4" x14ac:dyDescent="0.3">
      <c r="A1784">
        <v>800030952</v>
      </c>
      <c r="B1784" t="s">
        <v>1294</v>
      </c>
      <c r="C1784" t="s">
        <v>771</v>
      </c>
      <c r="D1784" t="s">
        <v>2166</v>
      </c>
    </row>
    <row r="1785" spans="1:4" x14ac:dyDescent="0.3">
      <c r="A1785">
        <v>800000063</v>
      </c>
      <c r="B1785" t="s">
        <v>566</v>
      </c>
      <c r="C1785" t="s">
        <v>572</v>
      </c>
      <c r="D1785" t="s">
        <v>1855</v>
      </c>
    </row>
    <row r="1786" spans="1:4" x14ac:dyDescent="0.3">
      <c r="A1786">
        <v>800032273</v>
      </c>
      <c r="B1786" t="s">
        <v>1310</v>
      </c>
      <c r="C1786" t="s">
        <v>763</v>
      </c>
      <c r="D1786" t="s">
        <v>2175</v>
      </c>
    </row>
    <row r="1787" spans="1:4" x14ac:dyDescent="0.3">
      <c r="A1787">
        <v>800007744</v>
      </c>
      <c r="B1787" t="s">
        <v>696</v>
      </c>
      <c r="C1787" t="s">
        <v>763</v>
      </c>
      <c r="D1787" t="s">
        <v>1912</v>
      </c>
    </row>
    <row r="1788" spans="1:4" x14ac:dyDescent="0.3">
      <c r="A1788">
        <v>800029167</v>
      </c>
      <c r="B1788" t="s">
        <v>1293</v>
      </c>
      <c r="C1788" t="s">
        <v>760</v>
      </c>
      <c r="D1788" t="s">
        <v>2165</v>
      </c>
    </row>
    <row r="1789" spans="1:4" x14ac:dyDescent="0.3">
      <c r="A1789">
        <v>800031810</v>
      </c>
      <c r="B1789" t="s">
        <v>1299</v>
      </c>
      <c r="C1789" t="s">
        <v>784</v>
      </c>
      <c r="D1789" t="s">
        <v>2170</v>
      </c>
    </row>
    <row r="1790" spans="1:4" x14ac:dyDescent="0.3">
      <c r="A1790">
        <v>800029167</v>
      </c>
      <c r="B1790" t="s">
        <v>1293</v>
      </c>
      <c r="C1790" t="s">
        <v>831</v>
      </c>
      <c r="D1790" t="s">
        <v>2165</v>
      </c>
    </row>
    <row r="1791" spans="1:4" x14ac:dyDescent="0.3">
      <c r="A1791">
        <v>800030952</v>
      </c>
      <c r="B1791" t="s">
        <v>1294</v>
      </c>
      <c r="C1791" t="s">
        <v>755</v>
      </c>
      <c r="D1791" t="s">
        <v>2166</v>
      </c>
    </row>
    <row r="1792" spans="1:4" x14ac:dyDescent="0.3">
      <c r="A1792">
        <v>800030952</v>
      </c>
      <c r="B1792" t="s">
        <v>1294</v>
      </c>
      <c r="C1792" t="s">
        <v>812</v>
      </c>
      <c r="D1792" t="s">
        <v>2166</v>
      </c>
    </row>
    <row r="1793" spans="1:4" x14ac:dyDescent="0.3">
      <c r="A1793">
        <v>800039498</v>
      </c>
      <c r="B1793" t="s">
        <v>966</v>
      </c>
      <c r="C1793" t="s">
        <v>644</v>
      </c>
      <c r="D1793" t="s">
        <v>2003</v>
      </c>
    </row>
    <row r="1794" spans="1:4" x14ac:dyDescent="0.3">
      <c r="A1794">
        <v>800033131</v>
      </c>
      <c r="B1794" t="s">
        <v>1302</v>
      </c>
      <c r="C1794" t="s">
        <v>754</v>
      </c>
      <c r="D1794" t="s">
        <v>2171</v>
      </c>
    </row>
    <row r="1795" spans="1:4" x14ac:dyDescent="0.3">
      <c r="A1795">
        <v>800033131</v>
      </c>
      <c r="B1795" t="s">
        <v>1302</v>
      </c>
      <c r="C1795" t="s">
        <v>769</v>
      </c>
      <c r="D1795" t="s">
        <v>2171</v>
      </c>
    </row>
    <row r="1796" spans="1:4" x14ac:dyDescent="0.3">
      <c r="A1796">
        <v>800005848</v>
      </c>
      <c r="B1796" t="s">
        <v>1143</v>
      </c>
      <c r="C1796" t="s">
        <v>773</v>
      </c>
      <c r="D1796" t="s">
        <v>2070</v>
      </c>
    </row>
    <row r="1797" spans="1:4" x14ac:dyDescent="0.3">
      <c r="A1797">
        <v>800042724</v>
      </c>
      <c r="B1797" t="s">
        <v>707</v>
      </c>
      <c r="C1797" t="s">
        <v>645</v>
      </c>
      <c r="D1797" t="s">
        <v>1917</v>
      </c>
    </row>
    <row r="1798" spans="1:4" x14ac:dyDescent="0.3">
      <c r="A1798">
        <v>800006599</v>
      </c>
      <c r="B1798" t="s">
        <v>1150</v>
      </c>
      <c r="C1798" t="s">
        <v>738</v>
      </c>
      <c r="D1798" t="s">
        <v>1900</v>
      </c>
    </row>
    <row r="1799" spans="1:4" x14ac:dyDescent="0.3">
      <c r="A1799">
        <v>800000063</v>
      </c>
      <c r="B1799" t="s">
        <v>566</v>
      </c>
      <c r="C1799" t="s">
        <v>775</v>
      </c>
      <c r="D1799" t="s">
        <v>1855</v>
      </c>
    </row>
    <row r="1800" spans="1:4" x14ac:dyDescent="0.3">
      <c r="A1800">
        <v>800000063</v>
      </c>
      <c r="B1800" t="s">
        <v>566</v>
      </c>
      <c r="C1800" t="s">
        <v>833</v>
      </c>
      <c r="D1800" t="s">
        <v>1855</v>
      </c>
    </row>
    <row r="1801" spans="1:4" x14ac:dyDescent="0.3">
      <c r="A1801">
        <v>800030952</v>
      </c>
      <c r="B1801" t="s">
        <v>1294</v>
      </c>
      <c r="C1801" t="s">
        <v>787</v>
      </c>
      <c r="D1801" t="s">
        <v>2166</v>
      </c>
    </row>
    <row r="1802" spans="1:4" x14ac:dyDescent="0.3">
      <c r="A1802">
        <v>800033131</v>
      </c>
      <c r="B1802" t="s">
        <v>1302</v>
      </c>
      <c r="C1802" t="s">
        <v>585</v>
      </c>
      <c r="D1802" t="s">
        <v>2171</v>
      </c>
    </row>
    <row r="1803" spans="1:4" x14ac:dyDescent="0.3">
      <c r="A1803">
        <v>800000094</v>
      </c>
      <c r="B1803" t="s">
        <v>568</v>
      </c>
      <c r="C1803" t="s">
        <v>815</v>
      </c>
      <c r="D1803" t="s">
        <v>1856</v>
      </c>
    </row>
    <row r="1804" spans="1:4" x14ac:dyDescent="0.3">
      <c r="A1804">
        <v>800000063</v>
      </c>
      <c r="B1804" t="s">
        <v>566</v>
      </c>
      <c r="C1804" t="s">
        <v>787</v>
      </c>
      <c r="D1804" t="s">
        <v>1855</v>
      </c>
    </row>
    <row r="1805" spans="1:4" x14ac:dyDescent="0.3">
      <c r="A1805">
        <v>800035048</v>
      </c>
      <c r="B1805" t="s">
        <v>1311</v>
      </c>
      <c r="C1805" t="s">
        <v>763</v>
      </c>
      <c r="D1805" t="s">
        <v>2175</v>
      </c>
    </row>
    <row r="1806" spans="1:4" x14ac:dyDescent="0.3">
      <c r="A1806">
        <v>800030322</v>
      </c>
      <c r="B1806" t="s">
        <v>1312</v>
      </c>
      <c r="C1806" t="s">
        <v>815</v>
      </c>
      <c r="D1806" t="s">
        <v>1869</v>
      </c>
    </row>
    <row r="1807" spans="1:4" x14ac:dyDescent="0.3">
      <c r="A1807">
        <v>800030952</v>
      </c>
      <c r="B1807" t="s">
        <v>1294</v>
      </c>
      <c r="C1807" t="s">
        <v>800</v>
      </c>
      <c r="D1807" t="s">
        <v>2166</v>
      </c>
    </row>
    <row r="1808" spans="1:4" x14ac:dyDescent="0.3">
      <c r="A1808">
        <v>800000063</v>
      </c>
      <c r="B1808" t="s">
        <v>566</v>
      </c>
      <c r="C1808" t="s">
        <v>771</v>
      </c>
      <c r="D1808" t="s">
        <v>1855</v>
      </c>
    </row>
    <row r="1809" spans="1:4" x14ac:dyDescent="0.3">
      <c r="A1809">
        <v>800003027</v>
      </c>
      <c r="B1809" t="s">
        <v>1313</v>
      </c>
      <c r="C1809" t="s">
        <v>599</v>
      </c>
      <c r="D1809" t="s">
        <v>2176</v>
      </c>
    </row>
    <row r="1810" spans="1:4" x14ac:dyDescent="0.3">
      <c r="A1810">
        <v>800034387</v>
      </c>
      <c r="B1810" t="s">
        <v>1307</v>
      </c>
      <c r="C1810" t="s">
        <v>762</v>
      </c>
      <c r="D1810" t="s">
        <v>2173</v>
      </c>
    </row>
    <row r="1811" spans="1:4" x14ac:dyDescent="0.3">
      <c r="A1811">
        <v>800027163</v>
      </c>
      <c r="B1811" t="s">
        <v>1131</v>
      </c>
      <c r="C1811" t="s">
        <v>773</v>
      </c>
      <c r="D1811" t="s">
        <v>2061</v>
      </c>
    </row>
    <row r="1812" spans="1:4" x14ac:dyDescent="0.3">
      <c r="A1812">
        <v>800000063</v>
      </c>
      <c r="B1812" t="s">
        <v>566</v>
      </c>
      <c r="C1812" t="s">
        <v>777</v>
      </c>
      <c r="D1812" t="s">
        <v>1855</v>
      </c>
    </row>
    <row r="1813" spans="1:4" x14ac:dyDescent="0.3">
      <c r="A1813">
        <v>800028712</v>
      </c>
      <c r="B1813" t="s">
        <v>1314</v>
      </c>
      <c r="C1813" t="s">
        <v>585</v>
      </c>
      <c r="D1813" t="s">
        <v>2177</v>
      </c>
    </row>
    <row r="1814" spans="1:4" x14ac:dyDescent="0.3">
      <c r="A1814">
        <v>800035312</v>
      </c>
      <c r="B1814" t="s">
        <v>1150</v>
      </c>
      <c r="C1814" t="s">
        <v>738</v>
      </c>
      <c r="D1814" t="s">
        <v>1900</v>
      </c>
    </row>
    <row r="1815" spans="1:4" x14ac:dyDescent="0.3">
      <c r="A1815">
        <v>800027618</v>
      </c>
      <c r="B1815" t="s">
        <v>1246</v>
      </c>
      <c r="C1815" t="s">
        <v>928</v>
      </c>
      <c r="D1815" t="s">
        <v>2135</v>
      </c>
    </row>
    <row r="1816" spans="1:4" x14ac:dyDescent="0.3">
      <c r="A1816">
        <v>800031570</v>
      </c>
      <c r="B1816" t="s">
        <v>1295</v>
      </c>
      <c r="C1816" t="s">
        <v>864</v>
      </c>
      <c r="D1816" t="s">
        <v>2167</v>
      </c>
    </row>
    <row r="1817" spans="1:4" x14ac:dyDescent="0.3">
      <c r="A1817">
        <v>800042520</v>
      </c>
      <c r="B1817" t="s">
        <v>1315</v>
      </c>
      <c r="C1817" t="s">
        <v>864</v>
      </c>
      <c r="D1817" t="s">
        <v>2178</v>
      </c>
    </row>
    <row r="1818" spans="1:4" x14ac:dyDescent="0.3">
      <c r="A1818">
        <v>800029167</v>
      </c>
      <c r="B1818" t="s">
        <v>1293</v>
      </c>
      <c r="C1818" t="s">
        <v>663</v>
      </c>
      <c r="D1818" t="s">
        <v>2165</v>
      </c>
    </row>
    <row r="1819" spans="1:4" x14ac:dyDescent="0.3">
      <c r="A1819">
        <v>800032272</v>
      </c>
      <c r="B1819" t="s">
        <v>1316</v>
      </c>
      <c r="C1819" t="s">
        <v>782</v>
      </c>
      <c r="D1819" t="s">
        <v>1893</v>
      </c>
    </row>
    <row r="1820" spans="1:4" x14ac:dyDescent="0.3">
      <c r="A1820">
        <v>800000814</v>
      </c>
      <c r="B1820" t="s">
        <v>1286</v>
      </c>
      <c r="C1820" t="s">
        <v>1066</v>
      </c>
      <c r="D1820" t="s">
        <v>2160</v>
      </c>
    </row>
    <row r="1821" spans="1:4" x14ac:dyDescent="0.3">
      <c r="A1821">
        <v>800041066</v>
      </c>
      <c r="B1821" t="s">
        <v>1317</v>
      </c>
      <c r="C1821" t="s">
        <v>784</v>
      </c>
      <c r="D1821" t="s">
        <v>2035</v>
      </c>
    </row>
    <row r="1822" spans="1:4" x14ac:dyDescent="0.3">
      <c r="A1822">
        <v>800031570</v>
      </c>
      <c r="B1822" t="s">
        <v>1295</v>
      </c>
      <c r="C1822" t="s">
        <v>1050</v>
      </c>
      <c r="D1822" t="s">
        <v>2167</v>
      </c>
    </row>
    <row r="1823" spans="1:4" x14ac:dyDescent="0.3">
      <c r="A1823">
        <v>800014209</v>
      </c>
      <c r="B1823" t="s">
        <v>348</v>
      </c>
      <c r="C1823" t="s">
        <v>763</v>
      </c>
      <c r="D1823" t="s">
        <v>2012</v>
      </c>
    </row>
    <row r="1824" spans="1:4" x14ac:dyDescent="0.3">
      <c r="A1824">
        <v>800000063</v>
      </c>
      <c r="B1824" t="s">
        <v>566</v>
      </c>
      <c r="C1824" t="s">
        <v>828</v>
      </c>
      <c r="D1824" t="s">
        <v>1855</v>
      </c>
    </row>
    <row r="1825" spans="1:4" x14ac:dyDescent="0.3">
      <c r="A1825">
        <v>800000063</v>
      </c>
      <c r="B1825" t="s">
        <v>566</v>
      </c>
      <c r="C1825" t="s">
        <v>774</v>
      </c>
      <c r="D1825" t="s">
        <v>1855</v>
      </c>
    </row>
    <row r="1826" spans="1:4" x14ac:dyDescent="0.3">
      <c r="A1826">
        <v>800021464</v>
      </c>
      <c r="B1826" t="s">
        <v>905</v>
      </c>
      <c r="C1826" t="s">
        <v>826</v>
      </c>
      <c r="D1826" t="s">
        <v>1986</v>
      </c>
    </row>
    <row r="1827" spans="1:4" x14ac:dyDescent="0.3">
      <c r="A1827">
        <v>800033556</v>
      </c>
      <c r="B1827" t="s">
        <v>1318</v>
      </c>
      <c r="C1827" t="s">
        <v>578</v>
      </c>
      <c r="D1827" t="s">
        <v>2179</v>
      </c>
    </row>
    <row r="1828" spans="1:4" x14ac:dyDescent="0.3">
      <c r="A1828">
        <v>800000063</v>
      </c>
      <c r="B1828" t="s">
        <v>566</v>
      </c>
      <c r="C1828" t="s">
        <v>817</v>
      </c>
      <c r="D1828" t="s">
        <v>1855</v>
      </c>
    </row>
    <row r="1829" spans="1:4" x14ac:dyDescent="0.3">
      <c r="A1829">
        <v>800044652</v>
      </c>
      <c r="B1829" t="s">
        <v>1319</v>
      </c>
      <c r="C1829" t="s">
        <v>769</v>
      </c>
      <c r="D1829" t="s">
        <v>2180</v>
      </c>
    </row>
    <row r="1830" spans="1:4" x14ac:dyDescent="0.3">
      <c r="A1830">
        <v>800029167</v>
      </c>
      <c r="B1830" t="s">
        <v>1293</v>
      </c>
      <c r="C1830" t="s">
        <v>821</v>
      </c>
      <c r="D1830" t="s">
        <v>2165</v>
      </c>
    </row>
    <row r="1831" spans="1:4" x14ac:dyDescent="0.3">
      <c r="A1831">
        <v>800033131</v>
      </c>
      <c r="B1831" t="s">
        <v>1302</v>
      </c>
      <c r="C1831" t="s">
        <v>1009</v>
      </c>
      <c r="D1831" t="s">
        <v>2171</v>
      </c>
    </row>
    <row r="1832" spans="1:4" x14ac:dyDescent="0.3">
      <c r="A1832">
        <v>800040187</v>
      </c>
      <c r="B1832" t="s">
        <v>1320</v>
      </c>
      <c r="C1832" t="s">
        <v>738</v>
      </c>
      <c r="D1832" t="s">
        <v>2181</v>
      </c>
    </row>
    <row r="1833" spans="1:4" x14ac:dyDescent="0.3">
      <c r="A1833">
        <v>800003027</v>
      </c>
      <c r="B1833" t="s">
        <v>1313</v>
      </c>
      <c r="C1833" t="s">
        <v>1066</v>
      </c>
      <c r="D1833" t="s">
        <v>2176</v>
      </c>
    </row>
    <row r="1834" spans="1:4" x14ac:dyDescent="0.3">
      <c r="A1834">
        <v>800019549</v>
      </c>
      <c r="B1834" t="s">
        <v>1155</v>
      </c>
      <c r="C1834" t="s">
        <v>967</v>
      </c>
      <c r="D1834" t="s">
        <v>2081</v>
      </c>
    </row>
    <row r="1835" spans="1:4" x14ac:dyDescent="0.3">
      <c r="A1835">
        <v>800030952</v>
      </c>
      <c r="B1835" t="s">
        <v>1294</v>
      </c>
      <c r="C1835" t="s">
        <v>1068</v>
      </c>
      <c r="D1835" t="s">
        <v>2166</v>
      </c>
    </row>
    <row r="1836" spans="1:4" x14ac:dyDescent="0.3">
      <c r="A1836">
        <v>800027618</v>
      </c>
      <c r="B1836" t="s">
        <v>1246</v>
      </c>
      <c r="C1836" t="s">
        <v>578</v>
      </c>
      <c r="D1836" t="s">
        <v>2135</v>
      </c>
    </row>
    <row r="1837" spans="1:4" x14ac:dyDescent="0.3">
      <c r="A1837">
        <v>800000814</v>
      </c>
      <c r="B1837" t="s">
        <v>1286</v>
      </c>
      <c r="C1837" t="s">
        <v>1321</v>
      </c>
      <c r="D1837" t="s">
        <v>2160</v>
      </c>
    </row>
    <row r="1838" spans="1:4" x14ac:dyDescent="0.3">
      <c r="A1838">
        <v>800041167</v>
      </c>
      <c r="B1838" t="s">
        <v>1322</v>
      </c>
      <c r="C1838" t="s">
        <v>784</v>
      </c>
      <c r="D1838" t="s">
        <v>2182</v>
      </c>
    </row>
    <row r="1839" spans="1:4" x14ac:dyDescent="0.3">
      <c r="A1839">
        <v>800035312</v>
      </c>
      <c r="B1839" t="s">
        <v>1150</v>
      </c>
      <c r="C1839" t="s">
        <v>817</v>
      </c>
      <c r="D1839" t="s">
        <v>1900</v>
      </c>
    </row>
    <row r="1840" spans="1:4" x14ac:dyDescent="0.3">
      <c r="A1840">
        <v>800041357</v>
      </c>
      <c r="B1840" t="s">
        <v>1323</v>
      </c>
      <c r="C1840" t="s">
        <v>833</v>
      </c>
      <c r="D1840" t="s">
        <v>2183</v>
      </c>
    </row>
    <row r="1841" spans="1:4" x14ac:dyDescent="0.3">
      <c r="A1841">
        <v>800014851</v>
      </c>
      <c r="B1841" t="s">
        <v>1324</v>
      </c>
      <c r="C1841" t="s">
        <v>585</v>
      </c>
      <c r="D1841" t="s">
        <v>2184</v>
      </c>
    </row>
    <row r="1842" spans="1:4" x14ac:dyDescent="0.3">
      <c r="A1842">
        <v>800006357</v>
      </c>
      <c r="B1842" t="s">
        <v>634</v>
      </c>
      <c r="C1842" t="s">
        <v>599</v>
      </c>
      <c r="D1842" t="s">
        <v>1889</v>
      </c>
    </row>
    <row r="1843" spans="1:4" x14ac:dyDescent="0.3">
      <c r="A1843">
        <v>800043034</v>
      </c>
      <c r="B1843" t="s">
        <v>1325</v>
      </c>
      <c r="C1843" t="s">
        <v>1326</v>
      </c>
      <c r="D1843" t="s">
        <v>2185</v>
      </c>
    </row>
    <row r="1844" spans="1:4" x14ac:dyDescent="0.3">
      <c r="A1844">
        <v>800040726</v>
      </c>
      <c r="B1844" t="s">
        <v>1327</v>
      </c>
      <c r="C1844" t="s">
        <v>815</v>
      </c>
      <c r="D1844" t="s">
        <v>2186</v>
      </c>
    </row>
    <row r="1845" spans="1:4" x14ac:dyDescent="0.3">
      <c r="A1845">
        <v>800003602</v>
      </c>
      <c r="B1845" t="s">
        <v>1197</v>
      </c>
      <c r="C1845" t="s">
        <v>776</v>
      </c>
      <c r="D1845" t="s">
        <v>2110</v>
      </c>
    </row>
    <row r="1846" spans="1:4" x14ac:dyDescent="0.3">
      <c r="A1846">
        <v>800015463</v>
      </c>
      <c r="B1846" t="s">
        <v>1328</v>
      </c>
      <c r="C1846" t="s">
        <v>967</v>
      </c>
      <c r="D1846" t="s">
        <v>2187</v>
      </c>
    </row>
    <row r="1847" spans="1:4" x14ac:dyDescent="0.3">
      <c r="A1847">
        <v>800015463</v>
      </c>
      <c r="B1847" t="s">
        <v>1328</v>
      </c>
      <c r="C1847" t="s">
        <v>760</v>
      </c>
      <c r="D1847" t="s">
        <v>2187</v>
      </c>
    </row>
    <row r="1848" spans="1:4" x14ac:dyDescent="0.3">
      <c r="A1848">
        <v>800000063</v>
      </c>
      <c r="B1848" t="s">
        <v>566</v>
      </c>
      <c r="C1848" t="s">
        <v>794</v>
      </c>
      <c r="D1848" t="s">
        <v>1855</v>
      </c>
    </row>
    <row r="1849" spans="1:4" x14ac:dyDescent="0.3">
      <c r="A1849">
        <v>800040187</v>
      </c>
      <c r="B1849" t="s">
        <v>1320</v>
      </c>
      <c r="C1849" t="s">
        <v>817</v>
      </c>
      <c r="D1849" t="s">
        <v>2181</v>
      </c>
    </row>
    <row r="1850" spans="1:4" x14ac:dyDescent="0.3">
      <c r="A1850">
        <v>800000063</v>
      </c>
      <c r="B1850" t="s">
        <v>566</v>
      </c>
      <c r="C1850" t="s">
        <v>769</v>
      </c>
      <c r="D1850" t="s">
        <v>1855</v>
      </c>
    </row>
    <row r="1851" spans="1:4" x14ac:dyDescent="0.3">
      <c r="A1851">
        <v>800000063</v>
      </c>
      <c r="B1851" t="s">
        <v>566</v>
      </c>
      <c r="C1851" t="s">
        <v>663</v>
      </c>
      <c r="D1851" t="s">
        <v>1855</v>
      </c>
    </row>
    <row r="1852" spans="1:4" x14ac:dyDescent="0.3">
      <c r="A1852">
        <v>800036757</v>
      </c>
      <c r="B1852" t="s">
        <v>1329</v>
      </c>
      <c r="C1852" t="s">
        <v>794</v>
      </c>
      <c r="D1852" t="s">
        <v>2188</v>
      </c>
    </row>
    <row r="1853" spans="1:4" x14ac:dyDescent="0.3">
      <c r="A1853">
        <v>800045798</v>
      </c>
      <c r="B1853" t="s">
        <v>811</v>
      </c>
      <c r="C1853" t="s">
        <v>820</v>
      </c>
      <c r="D1853" t="s">
        <v>1962</v>
      </c>
    </row>
    <row r="1854" spans="1:4" x14ac:dyDescent="0.3">
      <c r="A1854">
        <v>800033131</v>
      </c>
      <c r="B1854" t="s">
        <v>1302</v>
      </c>
      <c r="C1854" t="s">
        <v>787</v>
      </c>
      <c r="D1854" t="s">
        <v>2171</v>
      </c>
    </row>
    <row r="1855" spans="1:4" x14ac:dyDescent="0.3">
      <c r="A1855">
        <v>800033131</v>
      </c>
      <c r="B1855" t="s">
        <v>1302</v>
      </c>
      <c r="C1855" t="s">
        <v>839</v>
      </c>
      <c r="D1855" t="s">
        <v>2171</v>
      </c>
    </row>
    <row r="1856" spans="1:4" x14ac:dyDescent="0.3">
      <c r="A1856">
        <v>800000063</v>
      </c>
      <c r="B1856" t="s">
        <v>566</v>
      </c>
      <c r="C1856" t="s">
        <v>798</v>
      </c>
      <c r="D1856" t="s">
        <v>1855</v>
      </c>
    </row>
    <row r="1857" spans="1:4" x14ac:dyDescent="0.3">
      <c r="A1857">
        <v>800039498</v>
      </c>
      <c r="B1857" t="s">
        <v>966</v>
      </c>
      <c r="C1857" t="s">
        <v>767</v>
      </c>
      <c r="D1857" t="s">
        <v>2003</v>
      </c>
    </row>
    <row r="1858" spans="1:4" x14ac:dyDescent="0.3">
      <c r="A1858">
        <v>800021464</v>
      </c>
      <c r="B1858" t="s">
        <v>905</v>
      </c>
      <c r="C1858" t="s">
        <v>765</v>
      </c>
      <c r="D1858" t="s">
        <v>1986</v>
      </c>
    </row>
    <row r="1859" spans="1:4" x14ac:dyDescent="0.3">
      <c r="A1859">
        <v>800030952</v>
      </c>
      <c r="B1859" t="s">
        <v>1294</v>
      </c>
      <c r="C1859" t="s">
        <v>760</v>
      </c>
      <c r="D1859" t="s">
        <v>2166</v>
      </c>
    </row>
    <row r="1860" spans="1:4" x14ac:dyDescent="0.3">
      <c r="A1860">
        <v>800003602</v>
      </c>
      <c r="B1860" t="s">
        <v>1197</v>
      </c>
      <c r="C1860" t="s">
        <v>585</v>
      </c>
      <c r="D1860" t="s">
        <v>2110</v>
      </c>
    </row>
    <row r="1861" spans="1:4" x14ac:dyDescent="0.3">
      <c r="A1861">
        <v>800029167</v>
      </c>
      <c r="B1861" t="s">
        <v>1293</v>
      </c>
      <c r="C1861" t="s">
        <v>839</v>
      </c>
      <c r="D1861" t="s">
        <v>2165</v>
      </c>
    </row>
    <row r="1862" spans="1:4" x14ac:dyDescent="0.3">
      <c r="A1862">
        <v>800044652</v>
      </c>
      <c r="B1862" t="s">
        <v>1319</v>
      </c>
      <c r="C1862" t="s">
        <v>739</v>
      </c>
      <c r="D1862" t="s">
        <v>2180</v>
      </c>
    </row>
    <row r="1863" spans="1:4" x14ac:dyDescent="0.3">
      <c r="A1863">
        <v>800029167</v>
      </c>
      <c r="B1863" t="s">
        <v>1293</v>
      </c>
      <c r="C1863" t="s">
        <v>739</v>
      </c>
      <c r="D1863" t="s">
        <v>2165</v>
      </c>
    </row>
    <row r="1864" spans="1:4" x14ac:dyDescent="0.3">
      <c r="A1864">
        <v>800019549</v>
      </c>
      <c r="B1864" t="s">
        <v>1155</v>
      </c>
      <c r="C1864" t="s">
        <v>822</v>
      </c>
      <c r="D1864" t="s">
        <v>2081</v>
      </c>
    </row>
    <row r="1865" spans="1:4" x14ac:dyDescent="0.3">
      <c r="A1865">
        <v>800021464</v>
      </c>
      <c r="B1865" t="s">
        <v>905</v>
      </c>
      <c r="C1865" t="s">
        <v>644</v>
      </c>
      <c r="D1865" t="s">
        <v>1986</v>
      </c>
    </row>
    <row r="1866" spans="1:4" x14ac:dyDescent="0.3">
      <c r="A1866">
        <v>800014851</v>
      </c>
      <c r="B1866" t="s">
        <v>1324</v>
      </c>
      <c r="C1866" t="s">
        <v>890</v>
      </c>
      <c r="D1866" t="s">
        <v>2184</v>
      </c>
    </row>
    <row r="1867" spans="1:4" x14ac:dyDescent="0.3">
      <c r="A1867">
        <v>800027163</v>
      </c>
      <c r="B1867" t="s">
        <v>1131</v>
      </c>
      <c r="C1867" t="s">
        <v>585</v>
      </c>
      <c r="D1867" t="s">
        <v>2061</v>
      </c>
    </row>
    <row r="1868" spans="1:4" x14ac:dyDescent="0.3">
      <c r="A1868">
        <v>800014851</v>
      </c>
      <c r="B1868" t="s">
        <v>1324</v>
      </c>
      <c r="C1868" t="s">
        <v>831</v>
      </c>
      <c r="D1868" t="s">
        <v>2184</v>
      </c>
    </row>
    <row r="1869" spans="1:4" x14ac:dyDescent="0.3">
      <c r="A1869">
        <v>800035170</v>
      </c>
      <c r="B1869" t="s">
        <v>1292</v>
      </c>
      <c r="C1869" t="s">
        <v>765</v>
      </c>
      <c r="D1869" t="s">
        <v>2164</v>
      </c>
    </row>
    <row r="1870" spans="1:4" x14ac:dyDescent="0.3">
      <c r="A1870">
        <v>800043613</v>
      </c>
      <c r="B1870" t="s">
        <v>1330</v>
      </c>
      <c r="C1870" t="s">
        <v>817</v>
      </c>
      <c r="D1870" t="s">
        <v>2189</v>
      </c>
    </row>
    <row r="1871" spans="1:4" x14ac:dyDescent="0.3">
      <c r="A1871">
        <v>800048298</v>
      </c>
      <c r="B1871" t="s">
        <v>1331</v>
      </c>
      <c r="C1871" t="s">
        <v>644</v>
      </c>
      <c r="D1871" t="s">
        <v>2190</v>
      </c>
    </row>
    <row r="1872" spans="1:4" x14ac:dyDescent="0.3">
      <c r="A1872">
        <v>800045273</v>
      </c>
      <c r="B1872" t="s">
        <v>1135</v>
      </c>
      <c r="C1872" t="s">
        <v>787</v>
      </c>
      <c r="D1872" t="s">
        <v>2055</v>
      </c>
    </row>
    <row r="1873" spans="1:4" x14ac:dyDescent="0.3">
      <c r="A1873">
        <v>800006357</v>
      </c>
      <c r="B1873" t="s">
        <v>634</v>
      </c>
      <c r="C1873" t="s">
        <v>641</v>
      </c>
      <c r="D1873" t="s">
        <v>1889</v>
      </c>
    </row>
    <row r="1874" spans="1:4" x14ac:dyDescent="0.3">
      <c r="A1874">
        <v>800030952</v>
      </c>
      <c r="B1874" t="s">
        <v>1294</v>
      </c>
      <c r="C1874" t="s">
        <v>774</v>
      </c>
      <c r="D1874" t="s">
        <v>2166</v>
      </c>
    </row>
    <row r="1875" spans="1:4" x14ac:dyDescent="0.3">
      <c r="A1875">
        <v>800033131</v>
      </c>
      <c r="B1875" t="s">
        <v>1302</v>
      </c>
      <c r="C1875" t="s">
        <v>1050</v>
      </c>
      <c r="D1875" t="s">
        <v>2171</v>
      </c>
    </row>
    <row r="1876" spans="1:4" x14ac:dyDescent="0.3">
      <c r="A1876">
        <v>800030952</v>
      </c>
      <c r="B1876" t="s">
        <v>1294</v>
      </c>
      <c r="C1876" t="s">
        <v>1050</v>
      </c>
      <c r="D1876" t="s">
        <v>2166</v>
      </c>
    </row>
    <row r="1877" spans="1:4" x14ac:dyDescent="0.3">
      <c r="A1877">
        <v>800030952</v>
      </c>
      <c r="B1877" t="s">
        <v>1294</v>
      </c>
      <c r="C1877" t="s">
        <v>667</v>
      </c>
      <c r="D1877" t="s">
        <v>2166</v>
      </c>
    </row>
    <row r="1878" spans="1:4" x14ac:dyDescent="0.3">
      <c r="A1878">
        <v>800043519</v>
      </c>
      <c r="B1878" t="s">
        <v>1332</v>
      </c>
      <c r="C1878" t="s">
        <v>771</v>
      </c>
      <c r="D1878" t="s">
        <v>2191</v>
      </c>
    </row>
    <row r="1879" spans="1:4" x14ac:dyDescent="0.3">
      <c r="A1879">
        <v>800042243</v>
      </c>
      <c r="B1879" t="s">
        <v>1333</v>
      </c>
      <c r="C1879" t="s">
        <v>837</v>
      </c>
      <c r="D1879" t="s">
        <v>2192</v>
      </c>
    </row>
    <row r="1880" spans="1:4" x14ac:dyDescent="0.3">
      <c r="A1880">
        <v>800030952</v>
      </c>
      <c r="B1880" t="s">
        <v>1294</v>
      </c>
      <c r="C1880" t="s">
        <v>645</v>
      </c>
      <c r="D1880" t="s">
        <v>2166</v>
      </c>
    </row>
    <row r="1881" spans="1:4" x14ac:dyDescent="0.3">
      <c r="A1881">
        <v>800021464</v>
      </c>
      <c r="B1881" t="s">
        <v>905</v>
      </c>
      <c r="C1881" t="s">
        <v>817</v>
      </c>
      <c r="D1881" t="s">
        <v>1986</v>
      </c>
    </row>
    <row r="1882" spans="1:4" x14ac:dyDescent="0.3">
      <c r="A1882">
        <v>800030952</v>
      </c>
      <c r="B1882" t="s">
        <v>1294</v>
      </c>
      <c r="C1882" t="s">
        <v>663</v>
      </c>
      <c r="D1882" t="s">
        <v>2166</v>
      </c>
    </row>
    <row r="1883" spans="1:4" x14ac:dyDescent="0.3">
      <c r="A1883">
        <v>800006248</v>
      </c>
      <c r="B1883" t="s">
        <v>1174</v>
      </c>
      <c r="C1883" t="s">
        <v>758</v>
      </c>
      <c r="D1883" t="s">
        <v>1873</v>
      </c>
    </row>
    <row r="1884" spans="1:4" x14ac:dyDescent="0.3">
      <c r="A1884">
        <v>800045273</v>
      </c>
      <c r="B1884" t="s">
        <v>1135</v>
      </c>
      <c r="C1884" t="s">
        <v>1066</v>
      </c>
      <c r="D1884" t="s">
        <v>2055</v>
      </c>
    </row>
    <row r="1885" spans="1:4" x14ac:dyDescent="0.3">
      <c r="A1885">
        <v>800045273</v>
      </c>
      <c r="B1885" t="s">
        <v>1135</v>
      </c>
      <c r="C1885" t="s">
        <v>757</v>
      </c>
      <c r="D1885" t="s">
        <v>2055</v>
      </c>
    </row>
    <row r="1886" spans="1:4" x14ac:dyDescent="0.3">
      <c r="A1886">
        <v>800045273</v>
      </c>
      <c r="B1886" t="s">
        <v>1135</v>
      </c>
      <c r="C1886" t="s">
        <v>821</v>
      </c>
      <c r="D1886" t="s">
        <v>2055</v>
      </c>
    </row>
    <row r="1887" spans="1:4" x14ac:dyDescent="0.3">
      <c r="A1887">
        <v>800045273</v>
      </c>
      <c r="B1887" t="s">
        <v>1135</v>
      </c>
      <c r="C1887" t="s">
        <v>641</v>
      </c>
      <c r="D1887" t="s">
        <v>2055</v>
      </c>
    </row>
    <row r="1888" spans="1:4" x14ac:dyDescent="0.3">
      <c r="A1888">
        <v>800003282</v>
      </c>
      <c r="B1888" t="s">
        <v>1185</v>
      </c>
      <c r="C1888" t="s">
        <v>757</v>
      </c>
      <c r="D1888" t="s">
        <v>2103</v>
      </c>
    </row>
    <row r="1889" spans="1:4" x14ac:dyDescent="0.3">
      <c r="A1889">
        <v>800006357</v>
      </c>
      <c r="B1889" t="s">
        <v>634</v>
      </c>
      <c r="C1889" t="s">
        <v>738</v>
      </c>
      <c r="D1889" t="s">
        <v>1889</v>
      </c>
    </row>
    <row r="1890" spans="1:4" x14ac:dyDescent="0.3">
      <c r="A1890">
        <v>800006357</v>
      </c>
      <c r="B1890" t="s">
        <v>634</v>
      </c>
      <c r="C1890" t="s">
        <v>821</v>
      </c>
      <c r="D1890" t="s">
        <v>1889</v>
      </c>
    </row>
    <row r="1891" spans="1:4" x14ac:dyDescent="0.3">
      <c r="A1891">
        <v>800006356</v>
      </c>
      <c r="B1891" t="s">
        <v>806</v>
      </c>
      <c r="C1891" t="s">
        <v>738</v>
      </c>
      <c r="D1891" t="s">
        <v>1959</v>
      </c>
    </row>
    <row r="1892" spans="1:4" x14ac:dyDescent="0.3">
      <c r="A1892">
        <v>800045220</v>
      </c>
      <c r="B1892" t="s">
        <v>1334</v>
      </c>
      <c r="C1892" t="s">
        <v>829</v>
      </c>
      <c r="D1892" t="s">
        <v>2193</v>
      </c>
    </row>
    <row r="1893" spans="1:4" x14ac:dyDescent="0.3">
      <c r="A1893">
        <v>800030952</v>
      </c>
      <c r="B1893" t="s">
        <v>1294</v>
      </c>
      <c r="C1893" t="s">
        <v>758</v>
      </c>
      <c r="D1893" t="s">
        <v>2166</v>
      </c>
    </row>
    <row r="1894" spans="1:4" x14ac:dyDescent="0.3">
      <c r="A1894">
        <v>800027163</v>
      </c>
      <c r="B1894" t="s">
        <v>1131</v>
      </c>
      <c r="C1894" t="s">
        <v>817</v>
      </c>
      <c r="D1894" t="s">
        <v>2061</v>
      </c>
    </row>
    <row r="1895" spans="1:4" x14ac:dyDescent="0.3">
      <c r="A1895">
        <v>800039498</v>
      </c>
      <c r="B1895" t="s">
        <v>966</v>
      </c>
      <c r="C1895" t="s">
        <v>817</v>
      </c>
      <c r="D1895" t="s">
        <v>2003</v>
      </c>
    </row>
    <row r="1896" spans="1:4" x14ac:dyDescent="0.3">
      <c r="A1896">
        <v>800045273</v>
      </c>
      <c r="B1896" t="s">
        <v>1135</v>
      </c>
      <c r="C1896" t="s">
        <v>738</v>
      </c>
      <c r="D1896" t="s">
        <v>2055</v>
      </c>
    </row>
    <row r="1897" spans="1:4" x14ac:dyDescent="0.3">
      <c r="A1897">
        <v>800006330</v>
      </c>
      <c r="B1897" t="s">
        <v>1122</v>
      </c>
      <c r="C1897" t="s">
        <v>1335</v>
      </c>
      <c r="D1897" t="s">
        <v>2054</v>
      </c>
    </row>
    <row r="1898" spans="1:4" x14ac:dyDescent="0.3">
      <c r="A1898">
        <v>800006330</v>
      </c>
      <c r="B1898" t="s">
        <v>1122</v>
      </c>
      <c r="C1898" t="s">
        <v>760</v>
      </c>
      <c r="D1898" t="s">
        <v>2054</v>
      </c>
    </row>
    <row r="1899" spans="1:4" x14ac:dyDescent="0.3">
      <c r="A1899">
        <v>800006305</v>
      </c>
      <c r="B1899" t="s">
        <v>1336</v>
      </c>
      <c r="C1899" t="s">
        <v>779</v>
      </c>
      <c r="D1899" t="s">
        <v>1889</v>
      </c>
    </row>
    <row r="1900" spans="1:4" x14ac:dyDescent="0.3">
      <c r="A1900">
        <v>800045798</v>
      </c>
      <c r="B1900" t="s">
        <v>811</v>
      </c>
      <c r="C1900" t="s">
        <v>780</v>
      </c>
      <c r="D1900" t="s">
        <v>1962</v>
      </c>
    </row>
    <row r="1901" spans="1:4" x14ac:dyDescent="0.3">
      <c r="A1901">
        <v>800029167</v>
      </c>
      <c r="B1901" t="s">
        <v>1293</v>
      </c>
      <c r="C1901" t="s">
        <v>841</v>
      </c>
      <c r="D1901" t="s">
        <v>2165</v>
      </c>
    </row>
    <row r="1902" spans="1:4" x14ac:dyDescent="0.3">
      <c r="A1902">
        <v>800029167</v>
      </c>
      <c r="B1902" t="s">
        <v>1293</v>
      </c>
      <c r="C1902" t="s">
        <v>701</v>
      </c>
      <c r="D1902" t="s">
        <v>2165</v>
      </c>
    </row>
    <row r="1903" spans="1:4" x14ac:dyDescent="0.3">
      <c r="A1903">
        <v>800029167</v>
      </c>
      <c r="B1903" t="s">
        <v>1293</v>
      </c>
      <c r="C1903" t="s">
        <v>1335</v>
      </c>
      <c r="D1903" t="s">
        <v>2165</v>
      </c>
    </row>
    <row r="1904" spans="1:4" x14ac:dyDescent="0.3">
      <c r="A1904">
        <v>800046038</v>
      </c>
      <c r="B1904" t="s">
        <v>1337</v>
      </c>
      <c r="C1904" t="s">
        <v>1068</v>
      </c>
      <c r="D1904" t="s">
        <v>2194</v>
      </c>
    </row>
    <row r="1905" spans="1:4" x14ac:dyDescent="0.3">
      <c r="A1905">
        <v>800030952</v>
      </c>
      <c r="B1905" t="s">
        <v>1294</v>
      </c>
      <c r="C1905" t="s">
        <v>823</v>
      </c>
      <c r="D1905" t="s">
        <v>2166</v>
      </c>
    </row>
    <row r="1906" spans="1:4" x14ac:dyDescent="0.3">
      <c r="A1906">
        <v>800033131</v>
      </c>
      <c r="B1906" t="s">
        <v>1302</v>
      </c>
      <c r="C1906" t="s">
        <v>616</v>
      </c>
      <c r="D1906" t="s">
        <v>2171</v>
      </c>
    </row>
    <row r="1907" spans="1:4" x14ac:dyDescent="0.3">
      <c r="A1907">
        <v>800031570</v>
      </c>
      <c r="B1907" t="s">
        <v>1295</v>
      </c>
      <c r="C1907" t="s">
        <v>794</v>
      </c>
      <c r="D1907" t="s">
        <v>2167</v>
      </c>
    </row>
    <row r="1908" spans="1:4" x14ac:dyDescent="0.3">
      <c r="A1908">
        <v>800029167</v>
      </c>
      <c r="B1908" t="s">
        <v>1293</v>
      </c>
      <c r="C1908" t="s">
        <v>778</v>
      </c>
      <c r="D1908" t="s">
        <v>2165</v>
      </c>
    </row>
    <row r="1909" spans="1:4" x14ac:dyDescent="0.3">
      <c r="A1909">
        <v>800030952</v>
      </c>
      <c r="B1909" t="s">
        <v>1294</v>
      </c>
      <c r="C1909" t="s">
        <v>776</v>
      </c>
      <c r="D1909" t="s">
        <v>2166</v>
      </c>
    </row>
    <row r="1910" spans="1:4" x14ac:dyDescent="0.3">
      <c r="A1910">
        <v>800030952</v>
      </c>
      <c r="B1910" t="s">
        <v>1294</v>
      </c>
      <c r="C1910" t="s">
        <v>661</v>
      </c>
      <c r="D1910" t="s">
        <v>2166</v>
      </c>
    </row>
    <row r="1911" spans="1:4" x14ac:dyDescent="0.3">
      <c r="A1911">
        <v>800031570</v>
      </c>
      <c r="B1911" t="s">
        <v>1295</v>
      </c>
      <c r="C1911" t="s">
        <v>772</v>
      </c>
      <c r="D1911" t="s">
        <v>2167</v>
      </c>
    </row>
    <row r="1912" spans="1:4" x14ac:dyDescent="0.3">
      <c r="A1912">
        <v>800029167</v>
      </c>
      <c r="B1912" t="s">
        <v>1293</v>
      </c>
      <c r="C1912" t="s">
        <v>807</v>
      </c>
      <c r="D1912" t="s">
        <v>2165</v>
      </c>
    </row>
    <row r="1913" spans="1:4" x14ac:dyDescent="0.3">
      <c r="A1913">
        <v>800016783</v>
      </c>
      <c r="B1913" t="s">
        <v>1147</v>
      </c>
      <c r="C1913" t="s">
        <v>938</v>
      </c>
      <c r="D1913" t="s">
        <v>1939</v>
      </c>
    </row>
    <row r="1914" spans="1:4" x14ac:dyDescent="0.3">
      <c r="A1914">
        <v>800030952</v>
      </c>
      <c r="B1914" t="s">
        <v>1294</v>
      </c>
      <c r="C1914" t="s">
        <v>1063</v>
      </c>
      <c r="D1914" t="s">
        <v>2166</v>
      </c>
    </row>
    <row r="1915" spans="1:4" x14ac:dyDescent="0.3">
      <c r="A1915">
        <v>800030737</v>
      </c>
      <c r="B1915" t="s">
        <v>1300</v>
      </c>
      <c r="C1915" t="s">
        <v>789</v>
      </c>
      <c r="D1915" t="s">
        <v>1909</v>
      </c>
    </row>
    <row r="1916" spans="1:4" x14ac:dyDescent="0.3">
      <c r="A1916">
        <v>800006357</v>
      </c>
      <c r="B1916" t="s">
        <v>634</v>
      </c>
      <c r="C1916" t="s">
        <v>807</v>
      </c>
      <c r="D1916" t="s">
        <v>1889</v>
      </c>
    </row>
    <row r="1917" spans="1:4" x14ac:dyDescent="0.3">
      <c r="A1917">
        <v>800040187</v>
      </c>
      <c r="B1917" t="s">
        <v>1320</v>
      </c>
      <c r="C1917" t="s">
        <v>1066</v>
      </c>
      <c r="D1917" t="s">
        <v>2181</v>
      </c>
    </row>
    <row r="1918" spans="1:4" x14ac:dyDescent="0.3">
      <c r="A1918">
        <v>800029167</v>
      </c>
      <c r="B1918" t="s">
        <v>1293</v>
      </c>
      <c r="C1918" t="s">
        <v>847</v>
      </c>
      <c r="D1918" t="s">
        <v>2165</v>
      </c>
    </row>
    <row r="1919" spans="1:4" x14ac:dyDescent="0.3">
      <c r="A1919">
        <v>800021464</v>
      </c>
      <c r="B1919" t="s">
        <v>905</v>
      </c>
      <c r="C1919" t="s">
        <v>843</v>
      </c>
      <c r="D1919" t="s">
        <v>1986</v>
      </c>
    </row>
    <row r="1920" spans="1:4" x14ac:dyDescent="0.3">
      <c r="A1920">
        <v>800029167</v>
      </c>
      <c r="B1920" t="s">
        <v>1293</v>
      </c>
      <c r="C1920" t="s">
        <v>798</v>
      </c>
      <c r="D1920" t="s">
        <v>2165</v>
      </c>
    </row>
    <row r="1921" spans="1:4" x14ac:dyDescent="0.3">
      <c r="A1921">
        <v>800047098</v>
      </c>
      <c r="B1921" t="s">
        <v>1338</v>
      </c>
      <c r="C1921" t="s">
        <v>644</v>
      </c>
      <c r="D1921" t="s">
        <v>2195</v>
      </c>
    </row>
    <row r="1922" spans="1:4" x14ac:dyDescent="0.3">
      <c r="A1922">
        <v>800030952</v>
      </c>
      <c r="B1922" t="s">
        <v>1294</v>
      </c>
      <c r="C1922" t="s">
        <v>738</v>
      </c>
      <c r="D1922" t="s">
        <v>2166</v>
      </c>
    </row>
    <row r="1923" spans="1:4" x14ac:dyDescent="0.3">
      <c r="A1923">
        <v>800044419</v>
      </c>
      <c r="B1923" t="s">
        <v>1339</v>
      </c>
      <c r="C1923" t="s">
        <v>817</v>
      </c>
      <c r="D1923" t="s">
        <v>2196</v>
      </c>
    </row>
    <row r="1924" spans="1:4" x14ac:dyDescent="0.3">
      <c r="A1924">
        <v>800000063</v>
      </c>
      <c r="B1924" t="s">
        <v>566</v>
      </c>
      <c r="C1924" t="s">
        <v>601</v>
      </c>
      <c r="D1924" t="s">
        <v>1855</v>
      </c>
    </row>
    <row r="1925" spans="1:4" x14ac:dyDescent="0.3">
      <c r="A1925">
        <v>800000063</v>
      </c>
      <c r="B1925" t="s">
        <v>566</v>
      </c>
      <c r="C1925" t="s">
        <v>738</v>
      </c>
      <c r="D1925" t="s">
        <v>1855</v>
      </c>
    </row>
    <row r="1926" spans="1:4" x14ac:dyDescent="0.3">
      <c r="A1926">
        <v>800004007</v>
      </c>
      <c r="B1926" t="s">
        <v>1340</v>
      </c>
      <c r="C1926" t="s">
        <v>684</v>
      </c>
      <c r="D1926" t="s">
        <v>2197</v>
      </c>
    </row>
    <row r="1927" spans="1:4" x14ac:dyDescent="0.3">
      <c r="A1927">
        <v>800031340</v>
      </c>
      <c r="B1927" t="s">
        <v>569</v>
      </c>
      <c r="C1927" t="s">
        <v>589</v>
      </c>
      <c r="D1927" t="s">
        <v>1857</v>
      </c>
    </row>
    <row r="1928" spans="1:4" x14ac:dyDescent="0.3">
      <c r="A1928">
        <v>800021967</v>
      </c>
      <c r="B1928" t="s">
        <v>595</v>
      </c>
      <c r="C1928" t="s">
        <v>589</v>
      </c>
      <c r="D1928" t="s">
        <v>1872</v>
      </c>
    </row>
    <row r="1929" spans="1:4" x14ac:dyDescent="0.3">
      <c r="A1929">
        <v>800007660</v>
      </c>
      <c r="B1929" t="s">
        <v>1341</v>
      </c>
      <c r="C1929" t="s">
        <v>570</v>
      </c>
      <c r="D1929" t="s">
        <v>2198</v>
      </c>
    </row>
    <row r="1930" spans="1:4" x14ac:dyDescent="0.3">
      <c r="A1930">
        <v>800025527</v>
      </c>
      <c r="B1930" t="s">
        <v>1342</v>
      </c>
      <c r="C1930" t="s">
        <v>929</v>
      </c>
      <c r="D1930" t="s">
        <v>1911</v>
      </c>
    </row>
    <row r="1931" spans="1:4" x14ac:dyDescent="0.3">
      <c r="A1931">
        <v>800000063</v>
      </c>
      <c r="B1931" t="s">
        <v>566</v>
      </c>
      <c r="C1931" t="s">
        <v>783</v>
      </c>
      <c r="D1931" t="s">
        <v>1855</v>
      </c>
    </row>
    <row r="1932" spans="1:4" x14ac:dyDescent="0.3">
      <c r="A1932">
        <v>800000063</v>
      </c>
      <c r="B1932" t="s">
        <v>566</v>
      </c>
      <c r="C1932" t="s">
        <v>907</v>
      </c>
      <c r="D1932" t="s">
        <v>1855</v>
      </c>
    </row>
    <row r="1933" spans="1:4" x14ac:dyDescent="0.3">
      <c r="A1933">
        <v>800033930</v>
      </c>
      <c r="B1933" t="s">
        <v>591</v>
      </c>
      <c r="C1933" t="s">
        <v>570</v>
      </c>
      <c r="D1933" t="s">
        <v>1869</v>
      </c>
    </row>
    <row r="1934" spans="1:4" x14ac:dyDescent="0.3">
      <c r="A1934">
        <v>800004348</v>
      </c>
      <c r="B1934" t="s">
        <v>1140</v>
      </c>
      <c r="C1934" t="s">
        <v>589</v>
      </c>
      <c r="D1934" t="s">
        <v>2067</v>
      </c>
    </row>
    <row r="1935" spans="1:4" x14ac:dyDescent="0.3">
      <c r="A1935">
        <v>800000063</v>
      </c>
      <c r="B1935" t="s">
        <v>566</v>
      </c>
      <c r="C1935" t="s">
        <v>978</v>
      </c>
      <c r="D1935" t="s">
        <v>1855</v>
      </c>
    </row>
    <row r="1936" spans="1:4" x14ac:dyDescent="0.3">
      <c r="A1936">
        <v>800006683</v>
      </c>
      <c r="B1936" t="s">
        <v>1343</v>
      </c>
      <c r="C1936" t="s">
        <v>804</v>
      </c>
      <c r="D1936" t="s">
        <v>2015</v>
      </c>
    </row>
    <row r="1937" spans="1:4" x14ac:dyDescent="0.3">
      <c r="A1937">
        <v>800000024</v>
      </c>
      <c r="B1937" t="s">
        <v>753</v>
      </c>
      <c r="C1937" t="s">
        <v>648</v>
      </c>
      <c r="D1937" t="s">
        <v>1941</v>
      </c>
    </row>
    <row r="1938" spans="1:4" x14ac:dyDescent="0.3">
      <c r="A1938">
        <v>800000063</v>
      </c>
      <c r="B1938" t="s">
        <v>566</v>
      </c>
      <c r="C1938" t="s">
        <v>865</v>
      </c>
      <c r="D1938" t="s">
        <v>1855</v>
      </c>
    </row>
    <row r="1939" spans="1:4" x14ac:dyDescent="0.3">
      <c r="A1939">
        <v>800000063</v>
      </c>
      <c r="B1939" t="s">
        <v>566</v>
      </c>
      <c r="C1939" t="s">
        <v>891</v>
      </c>
      <c r="D1939" t="s">
        <v>1855</v>
      </c>
    </row>
    <row r="1940" spans="1:4" x14ac:dyDescent="0.3">
      <c r="A1940">
        <v>800006408</v>
      </c>
      <c r="B1940" t="s">
        <v>1191</v>
      </c>
      <c r="C1940" t="s">
        <v>851</v>
      </c>
      <c r="D1940" t="s">
        <v>2015</v>
      </c>
    </row>
    <row r="1941" spans="1:4" x14ac:dyDescent="0.3">
      <c r="A1941">
        <v>800000063</v>
      </c>
      <c r="B1941" t="s">
        <v>566</v>
      </c>
      <c r="C1941" t="s">
        <v>710</v>
      </c>
      <c r="D1941" t="s">
        <v>1855</v>
      </c>
    </row>
    <row r="1942" spans="1:4" x14ac:dyDescent="0.3">
      <c r="A1942">
        <v>800017374</v>
      </c>
      <c r="B1942" t="s">
        <v>1344</v>
      </c>
      <c r="C1942" t="s">
        <v>855</v>
      </c>
      <c r="D1942" t="s">
        <v>1866</v>
      </c>
    </row>
    <row r="1943" spans="1:4" x14ac:dyDescent="0.3">
      <c r="A1943">
        <v>800007968</v>
      </c>
      <c r="B1943" t="s">
        <v>1345</v>
      </c>
      <c r="C1943" t="s">
        <v>660</v>
      </c>
      <c r="D1943" t="s">
        <v>2199</v>
      </c>
    </row>
    <row r="1944" spans="1:4" x14ac:dyDescent="0.3">
      <c r="A1944">
        <v>800000063</v>
      </c>
      <c r="B1944" t="s">
        <v>566</v>
      </c>
      <c r="C1944" t="s">
        <v>611</v>
      </c>
      <c r="D1944" t="s">
        <v>1855</v>
      </c>
    </row>
    <row r="1945" spans="1:4" x14ac:dyDescent="0.3">
      <c r="A1945">
        <v>800000063</v>
      </c>
      <c r="B1945" t="s">
        <v>566</v>
      </c>
      <c r="C1945" t="s">
        <v>853</v>
      </c>
      <c r="D1945" t="s">
        <v>1855</v>
      </c>
    </row>
    <row r="1946" spans="1:4" x14ac:dyDescent="0.3">
      <c r="A1946">
        <v>800000063</v>
      </c>
      <c r="B1946" t="s">
        <v>566</v>
      </c>
      <c r="C1946" t="s">
        <v>863</v>
      </c>
      <c r="D1946" t="s">
        <v>1855</v>
      </c>
    </row>
    <row r="1947" spans="1:4" x14ac:dyDescent="0.3">
      <c r="A1947">
        <v>800005741</v>
      </c>
      <c r="B1947" t="s">
        <v>586</v>
      </c>
      <c r="C1947" t="s">
        <v>602</v>
      </c>
      <c r="D1947" t="s">
        <v>1867</v>
      </c>
    </row>
    <row r="1948" spans="1:4" x14ac:dyDescent="0.3">
      <c r="A1948">
        <v>800000063</v>
      </c>
      <c r="B1948" t="s">
        <v>566</v>
      </c>
      <c r="C1948" t="s">
        <v>635</v>
      </c>
      <c r="D1948" t="s">
        <v>1855</v>
      </c>
    </row>
    <row r="1949" spans="1:4" x14ac:dyDescent="0.3">
      <c r="A1949">
        <v>800000063</v>
      </c>
      <c r="B1949" t="s">
        <v>566</v>
      </c>
      <c r="C1949" t="s">
        <v>1346</v>
      </c>
      <c r="D1949" t="s">
        <v>1855</v>
      </c>
    </row>
    <row r="1950" spans="1:4" x14ac:dyDescent="0.3">
      <c r="A1950">
        <v>800006357</v>
      </c>
      <c r="B1950" t="s">
        <v>634</v>
      </c>
      <c r="C1950" t="s">
        <v>1347</v>
      </c>
      <c r="D1950" t="s">
        <v>1889</v>
      </c>
    </row>
    <row r="1951" spans="1:4" x14ac:dyDescent="0.3">
      <c r="A1951">
        <v>800000063</v>
      </c>
      <c r="B1951" t="s">
        <v>566</v>
      </c>
      <c r="C1951" t="s">
        <v>660</v>
      </c>
      <c r="D1951" t="s">
        <v>1855</v>
      </c>
    </row>
    <row r="1952" spans="1:4" x14ac:dyDescent="0.3">
      <c r="A1952">
        <v>800039498</v>
      </c>
      <c r="B1952" t="s">
        <v>966</v>
      </c>
      <c r="C1952" t="s">
        <v>1028</v>
      </c>
      <c r="D1952" t="s">
        <v>2003</v>
      </c>
    </row>
    <row r="1953" spans="1:4" x14ac:dyDescent="0.3">
      <c r="A1953">
        <v>800000063</v>
      </c>
      <c r="B1953" t="s">
        <v>566</v>
      </c>
      <c r="C1953" t="s">
        <v>736</v>
      </c>
      <c r="D1953" t="s">
        <v>1855</v>
      </c>
    </row>
    <row r="1954" spans="1:4" x14ac:dyDescent="0.3">
      <c r="A1954">
        <v>800000063</v>
      </c>
      <c r="B1954" t="s">
        <v>566</v>
      </c>
      <c r="C1954" t="s">
        <v>1035</v>
      </c>
      <c r="D1954" t="s">
        <v>1855</v>
      </c>
    </row>
    <row r="1955" spans="1:4" x14ac:dyDescent="0.3">
      <c r="A1955">
        <v>800000063</v>
      </c>
      <c r="B1955" t="s">
        <v>566</v>
      </c>
      <c r="C1955" t="s">
        <v>869</v>
      </c>
      <c r="D1955" t="s">
        <v>1855</v>
      </c>
    </row>
    <row r="1956" spans="1:4" x14ac:dyDescent="0.3">
      <c r="A1956">
        <v>800042478</v>
      </c>
      <c r="B1956" t="s">
        <v>1239</v>
      </c>
      <c r="C1956" t="s">
        <v>628</v>
      </c>
      <c r="D1956" t="s">
        <v>2131</v>
      </c>
    </row>
    <row r="1957" spans="1:4" x14ac:dyDescent="0.3">
      <c r="A1957">
        <v>800033131</v>
      </c>
      <c r="B1957" t="s">
        <v>1302</v>
      </c>
      <c r="C1957" t="s">
        <v>954</v>
      </c>
      <c r="D1957" t="s">
        <v>2171</v>
      </c>
    </row>
    <row r="1958" spans="1:4" x14ac:dyDescent="0.3">
      <c r="A1958">
        <v>800000024</v>
      </c>
      <c r="B1958" t="s">
        <v>753</v>
      </c>
      <c r="C1958" t="s">
        <v>660</v>
      </c>
      <c r="D1958" t="s">
        <v>1941</v>
      </c>
    </row>
    <row r="1959" spans="1:4" x14ac:dyDescent="0.3">
      <c r="A1959">
        <v>800000063</v>
      </c>
      <c r="B1959" t="s">
        <v>566</v>
      </c>
      <c r="C1959" t="s">
        <v>851</v>
      </c>
      <c r="D1959" t="s">
        <v>1855</v>
      </c>
    </row>
    <row r="1960" spans="1:4" x14ac:dyDescent="0.3">
      <c r="A1960">
        <v>800000063</v>
      </c>
      <c r="B1960" t="s">
        <v>566</v>
      </c>
      <c r="C1960" t="s">
        <v>860</v>
      </c>
      <c r="D1960" t="s">
        <v>1855</v>
      </c>
    </row>
    <row r="1961" spans="1:4" x14ac:dyDescent="0.3">
      <c r="A1961">
        <v>800002863</v>
      </c>
      <c r="B1961" t="s">
        <v>1254</v>
      </c>
      <c r="C1961" t="s">
        <v>736</v>
      </c>
      <c r="D1961" t="s">
        <v>2143</v>
      </c>
    </row>
    <row r="1962" spans="1:4" x14ac:dyDescent="0.3">
      <c r="A1962">
        <v>800000063</v>
      </c>
      <c r="B1962" t="s">
        <v>566</v>
      </c>
      <c r="C1962" t="s">
        <v>862</v>
      </c>
      <c r="D1962" t="s">
        <v>1855</v>
      </c>
    </row>
    <row r="1963" spans="1:4" x14ac:dyDescent="0.3">
      <c r="A1963">
        <v>800021464</v>
      </c>
      <c r="B1963" t="s">
        <v>905</v>
      </c>
      <c r="C1963" t="s">
        <v>648</v>
      </c>
      <c r="D1963" t="s">
        <v>1986</v>
      </c>
    </row>
    <row r="1964" spans="1:4" x14ac:dyDescent="0.3">
      <c r="A1964">
        <v>800000063</v>
      </c>
      <c r="B1964" t="s">
        <v>566</v>
      </c>
      <c r="C1964" t="s">
        <v>700</v>
      </c>
      <c r="D1964" t="s">
        <v>1855</v>
      </c>
    </row>
    <row r="1965" spans="1:4" x14ac:dyDescent="0.3">
      <c r="A1965">
        <v>800000063</v>
      </c>
      <c r="B1965" t="s">
        <v>566</v>
      </c>
      <c r="C1965" t="s">
        <v>870</v>
      </c>
      <c r="D1965" t="s">
        <v>1855</v>
      </c>
    </row>
    <row r="1966" spans="1:4" x14ac:dyDescent="0.3">
      <c r="A1966">
        <v>800000063</v>
      </c>
      <c r="B1966" t="s">
        <v>566</v>
      </c>
      <c r="C1966" t="s">
        <v>1348</v>
      </c>
      <c r="D1966" t="s">
        <v>1855</v>
      </c>
    </row>
    <row r="1967" spans="1:4" x14ac:dyDescent="0.3">
      <c r="A1967">
        <v>800000063</v>
      </c>
      <c r="B1967" t="s">
        <v>566</v>
      </c>
      <c r="C1967" t="s">
        <v>1349</v>
      </c>
      <c r="D1967" t="s">
        <v>1855</v>
      </c>
    </row>
    <row r="1968" spans="1:4" x14ac:dyDescent="0.3">
      <c r="A1968">
        <v>800000063</v>
      </c>
      <c r="B1968" t="s">
        <v>566</v>
      </c>
      <c r="C1968" t="s">
        <v>1025</v>
      </c>
      <c r="D1968" t="s">
        <v>1855</v>
      </c>
    </row>
    <row r="1969" spans="1:4" x14ac:dyDescent="0.3">
      <c r="A1969">
        <v>800039498</v>
      </c>
      <c r="B1969" t="s">
        <v>966</v>
      </c>
      <c r="C1969" t="s">
        <v>656</v>
      </c>
      <c r="D1969" t="s">
        <v>2003</v>
      </c>
    </row>
    <row r="1970" spans="1:4" x14ac:dyDescent="0.3">
      <c r="A1970">
        <v>800039498</v>
      </c>
      <c r="B1970" t="s">
        <v>966</v>
      </c>
      <c r="C1970" t="s">
        <v>861</v>
      </c>
      <c r="D1970" t="s">
        <v>2003</v>
      </c>
    </row>
    <row r="1971" spans="1:4" x14ac:dyDescent="0.3">
      <c r="A1971">
        <v>800000063</v>
      </c>
      <c r="B1971" t="s">
        <v>566</v>
      </c>
      <c r="C1971" t="s">
        <v>677</v>
      </c>
      <c r="D1971" t="s">
        <v>1855</v>
      </c>
    </row>
    <row r="1972" spans="1:4" x14ac:dyDescent="0.3">
      <c r="A1972">
        <v>800000063</v>
      </c>
      <c r="B1972" t="s">
        <v>566</v>
      </c>
      <c r="C1972" t="s">
        <v>867</v>
      </c>
      <c r="D1972" t="s">
        <v>1855</v>
      </c>
    </row>
    <row r="1973" spans="1:4" x14ac:dyDescent="0.3">
      <c r="A1973">
        <v>800000063</v>
      </c>
      <c r="B1973" t="s">
        <v>566</v>
      </c>
      <c r="C1973" t="s">
        <v>1089</v>
      </c>
      <c r="D1973" t="s">
        <v>1855</v>
      </c>
    </row>
    <row r="1974" spans="1:4" x14ac:dyDescent="0.3">
      <c r="A1974">
        <v>800045483</v>
      </c>
      <c r="B1974" t="s">
        <v>1350</v>
      </c>
      <c r="C1974" t="s">
        <v>851</v>
      </c>
      <c r="D1974" t="s">
        <v>2200</v>
      </c>
    </row>
    <row r="1975" spans="1:4" x14ac:dyDescent="0.3">
      <c r="A1975">
        <v>800000063</v>
      </c>
      <c r="B1975" t="s">
        <v>566</v>
      </c>
      <c r="C1975" t="s">
        <v>1018</v>
      </c>
      <c r="D1975" t="s">
        <v>1855</v>
      </c>
    </row>
    <row r="1976" spans="1:4" x14ac:dyDescent="0.3">
      <c r="A1976">
        <v>800042724</v>
      </c>
      <c r="B1976" t="s">
        <v>707</v>
      </c>
      <c r="C1976" t="s">
        <v>608</v>
      </c>
      <c r="D1976" t="s">
        <v>1917</v>
      </c>
    </row>
    <row r="1977" spans="1:4" x14ac:dyDescent="0.3">
      <c r="A1977">
        <v>800002464</v>
      </c>
      <c r="B1977" t="s">
        <v>339</v>
      </c>
      <c r="C1977" t="s">
        <v>1351</v>
      </c>
      <c r="D1977" t="s">
        <v>2097</v>
      </c>
    </row>
    <row r="1978" spans="1:4" x14ac:dyDescent="0.3">
      <c r="A1978">
        <v>800039498</v>
      </c>
      <c r="B1978" t="s">
        <v>966</v>
      </c>
      <c r="C1978" t="s">
        <v>710</v>
      </c>
      <c r="D1978" t="s">
        <v>2003</v>
      </c>
    </row>
    <row r="1979" spans="1:4" x14ac:dyDescent="0.3">
      <c r="A1979">
        <v>800039498</v>
      </c>
      <c r="B1979" t="s">
        <v>966</v>
      </c>
      <c r="C1979" t="s">
        <v>1089</v>
      </c>
      <c r="D1979" t="s">
        <v>2003</v>
      </c>
    </row>
    <row r="1980" spans="1:4" x14ac:dyDescent="0.3">
      <c r="A1980">
        <v>800039498</v>
      </c>
      <c r="B1980" t="s">
        <v>966</v>
      </c>
      <c r="C1980" t="s">
        <v>863</v>
      </c>
      <c r="D1980" t="s">
        <v>2003</v>
      </c>
    </row>
    <row r="1981" spans="1:4" x14ac:dyDescent="0.3">
      <c r="A1981">
        <v>800000063</v>
      </c>
      <c r="B1981" t="s">
        <v>566</v>
      </c>
      <c r="C1981" t="s">
        <v>1352</v>
      </c>
      <c r="D1981" t="s">
        <v>1855</v>
      </c>
    </row>
    <row r="1982" spans="1:4" x14ac:dyDescent="0.3">
      <c r="A1982">
        <v>800000063</v>
      </c>
      <c r="B1982" t="s">
        <v>566</v>
      </c>
      <c r="C1982" t="s">
        <v>894</v>
      </c>
      <c r="D1982" t="s">
        <v>1855</v>
      </c>
    </row>
    <row r="1983" spans="1:4" x14ac:dyDescent="0.3">
      <c r="A1983">
        <v>800000063</v>
      </c>
      <c r="B1983" t="s">
        <v>566</v>
      </c>
      <c r="C1983" t="s">
        <v>704</v>
      </c>
      <c r="D1983" t="s">
        <v>1855</v>
      </c>
    </row>
    <row r="1984" spans="1:4" x14ac:dyDescent="0.3">
      <c r="A1984">
        <v>800000063</v>
      </c>
      <c r="B1984" t="s">
        <v>566</v>
      </c>
      <c r="C1984" t="s">
        <v>935</v>
      </c>
      <c r="D1984" t="s">
        <v>1855</v>
      </c>
    </row>
    <row r="1985" spans="1:4" x14ac:dyDescent="0.3">
      <c r="A1985">
        <v>800021464</v>
      </c>
      <c r="B1985" t="s">
        <v>905</v>
      </c>
      <c r="C1985" t="s">
        <v>578</v>
      </c>
      <c r="D1985" t="s">
        <v>1986</v>
      </c>
    </row>
    <row r="1986" spans="1:4" x14ac:dyDescent="0.3">
      <c r="A1986">
        <v>800021464</v>
      </c>
      <c r="B1986" t="s">
        <v>905</v>
      </c>
      <c r="C1986" t="s">
        <v>635</v>
      </c>
      <c r="D1986" t="s">
        <v>1986</v>
      </c>
    </row>
    <row r="1987" spans="1:4" x14ac:dyDescent="0.3">
      <c r="A1987">
        <v>800021464</v>
      </c>
      <c r="B1987" t="s">
        <v>905</v>
      </c>
      <c r="C1987" t="s">
        <v>891</v>
      </c>
      <c r="D1987" t="s">
        <v>1986</v>
      </c>
    </row>
    <row r="1988" spans="1:4" x14ac:dyDescent="0.3">
      <c r="A1988">
        <v>800021464</v>
      </c>
      <c r="B1988" t="s">
        <v>905</v>
      </c>
      <c r="C1988" t="s">
        <v>736</v>
      </c>
      <c r="D1988" t="s">
        <v>1986</v>
      </c>
    </row>
    <row r="1989" spans="1:4" x14ac:dyDescent="0.3">
      <c r="A1989">
        <v>800000054</v>
      </c>
      <c r="B1989" t="s">
        <v>753</v>
      </c>
      <c r="C1989" t="s">
        <v>613</v>
      </c>
      <c r="D1989" t="s">
        <v>1941</v>
      </c>
    </row>
    <row r="1990" spans="1:4" x14ac:dyDescent="0.3">
      <c r="A1990">
        <v>800021464</v>
      </c>
      <c r="B1990" t="s">
        <v>905</v>
      </c>
      <c r="C1990" t="s">
        <v>628</v>
      </c>
      <c r="D1990" t="s">
        <v>1986</v>
      </c>
    </row>
    <row r="1991" spans="1:4" x14ac:dyDescent="0.3">
      <c r="A1991">
        <v>800021464</v>
      </c>
      <c r="B1991" t="s">
        <v>905</v>
      </c>
      <c r="C1991" t="s">
        <v>924</v>
      </c>
      <c r="D1991" t="s">
        <v>1986</v>
      </c>
    </row>
    <row r="1992" spans="1:4" x14ac:dyDescent="0.3">
      <c r="A1992">
        <v>800021464</v>
      </c>
      <c r="B1992" t="s">
        <v>905</v>
      </c>
      <c r="C1992" t="s">
        <v>570</v>
      </c>
      <c r="D1992" t="s">
        <v>1986</v>
      </c>
    </row>
    <row r="1993" spans="1:4" x14ac:dyDescent="0.3">
      <c r="A1993">
        <v>800021464</v>
      </c>
      <c r="B1993" t="s">
        <v>905</v>
      </c>
      <c r="C1993" t="s">
        <v>833</v>
      </c>
      <c r="D1993" t="s">
        <v>1986</v>
      </c>
    </row>
    <row r="1994" spans="1:4" x14ac:dyDescent="0.3">
      <c r="A1994">
        <v>800021464</v>
      </c>
      <c r="B1994" t="s">
        <v>905</v>
      </c>
      <c r="C1994" t="s">
        <v>660</v>
      </c>
      <c r="D1994" t="s">
        <v>1986</v>
      </c>
    </row>
    <row r="1995" spans="1:4" x14ac:dyDescent="0.3">
      <c r="A1995">
        <v>800000063</v>
      </c>
      <c r="B1995" t="s">
        <v>566</v>
      </c>
      <c r="C1995" t="s">
        <v>657</v>
      </c>
      <c r="D1995" t="s">
        <v>1855</v>
      </c>
    </row>
    <row r="1996" spans="1:4" x14ac:dyDescent="0.3">
      <c r="A1996">
        <v>800032750</v>
      </c>
      <c r="B1996" t="s">
        <v>1353</v>
      </c>
      <c r="C1996" t="s">
        <v>944</v>
      </c>
      <c r="D1996" t="s">
        <v>2186</v>
      </c>
    </row>
    <row r="1997" spans="1:4" x14ac:dyDescent="0.3">
      <c r="A1997">
        <v>800044299</v>
      </c>
      <c r="B1997" t="s">
        <v>1354</v>
      </c>
      <c r="C1997" t="s">
        <v>684</v>
      </c>
      <c r="D1997" t="s">
        <v>1904</v>
      </c>
    </row>
    <row r="1998" spans="1:4" x14ac:dyDescent="0.3">
      <c r="A1998">
        <v>800027082</v>
      </c>
      <c r="B1998" t="s">
        <v>1355</v>
      </c>
      <c r="C1998" t="s">
        <v>887</v>
      </c>
      <c r="D1998" t="s">
        <v>2201</v>
      </c>
    </row>
    <row r="1999" spans="1:4" x14ac:dyDescent="0.3">
      <c r="A1999">
        <v>800021464</v>
      </c>
      <c r="B1999" t="s">
        <v>905</v>
      </c>
      <c r="C1999" t="s">
        <v>851</v>
      </c>
      <c r="D1999" t="s">
        <v>1986</v>
      </c>
    </row>
    <row r="2000" spans="1:4" x14ac:dyDescent="0.3">
      <c r="A2000">
        <v>800021464</v>
      </c>
      <c r="B2000" t="s">
        <v>905</v>
      </c>
      <c r="C2000" t="s">
        <v>683</v>
      </c>
      <c r="D2000" t="s">
        <v>1986</v>
      </c>
    </row>
    <row r="2001" spans="1:4" x14ac:dyDescent="0.3">
      <c r="A2001">
        <v>800003820</v>
      </c>
      <c r="B2001" t="s">
        <v>507</v>
      </c>
      <c r="C2001" t="s">
        <v>954</v>
      </c>
      <c r="D2001" t="s">
        <v>2077</v>
      </c>
    </row>
    <row r="2002" spans="1:4" x14ac:dyDescent="0.3">
      <c r="A2002">
        <v>800000063</v>
      </c>
      <c r="B2002" t="s">
        <v>566</v>
      </c>
      <c r="C2002" t="s">
        <v>854</v>
      </c>
      <c r="D2002" t="s">
        <v>1855</v>
      </c>
    </row>
    <row r="2003" spans="1:4" x14ac:dyDescent="0.3">
      <c r="A2003">
        <v>800021464</v>
      </c>
      <c r="B2003" t="s">
        <v>905</v>
      </c>
      <c r="C2003" t="s">
        <v>667</v>
      </c>
      <c r="D2003" t="s">
        <v>1986</v>
      </c>
    </row>
    <row r="2004" spans="1:4" x14ac:dyDescent="0.3">
      <c r="A2004">
        <v>800021464</v>
      </c>
      <c r="B2004" t="s">
        <v>905</v>
      </c>
      <c r="C2004" t="s">
        <v>954</v>
      </c>
      <c r="D2004" t="s">
        <v>1986</v>
      </c>
    </row>
    <row r="2005" spans="1:4" x14ac:dyDescent="0.3">
      <c r="A2005">
        <v>800021464</v>
      </c>
      <c r="B2005" t="s">
        <v>905</v>
      </c>
      <c r="C2005" t="s">
        <v>938</v>
      </c>
      <c r="D2005" t="s">
        <v>1986</v>
      </c>
    </row>
    <row r="2006" spans="1:4" x14ac:dyDescent="0.3">
      <c r="A2006">
        <v>800021464</v>
      </c>
      <c r="B2006" t="s">
        <v>905</v>
      </c>
      <c r="C2006" t="s">
        <v>645</v>
      </c>
      <c r="D2006" t="s">
        <v>1986</v>
      </c>
    </row>
    <row r="2007" spans="1:4" x14ac:dyDescent="0.3">
      <c r="A2007">
        <v>800000063</v>
      </c>
      <c r="B2007" t="s">
        <v>566</v>
      </c>
      <c r="C2007" t="s">
        <v>1356</v>
      </c>
      <c r="D2007" t="s">
        <v>1855</v>
      </c>
    </row>
    <row r="2008" spans="1:4" x14ac:dyDescent="0.3">
      <c r="A2008">
        <v>800021464</v>
      </c>
      <c r="B2008" t="s">
        <v>905</v>
      </c>
      <c r="C2008" t="s">
        <v>853</v>
      </c>
      <c r="D2008" t="s">
        <v>1986</v>
      </c>
    </row>
    <row r="2009" spans="1:4" x14ac:dyDescent="0.3">
      <c r="A2009">
        <v>800021464</v>
      </c>
      <c r="B2009" t="s">
        <v>905</v>
      </c>
      <c r="C2009" t="s">
        <v>585</v>
      </c>
      <c r="D2009" t="s">
        <v>1986</v>
      </c>
    </row>
    <row r="2010" spans="1:4" x14ac:dyDescent="0.3">
      <c r="A2010">
        <v>800021464</v>
      </c>
      <c r="B2010" t="s">
        <v>905</v>
      </c>
      <c r="C2010" t="s">
        <v>657</v>
      </c>
      <c r="D2010" t="s">
        <v>1986</v>
      </c>
    </row>
    <row r="2011" spans="1:4" x14ac:dyDescent="0.3">
      <c r="A2011">
        <v>800021464</v>
      </c>
      <c r="B2011" t="s">
        <v>905</v>
      </c>
      <c r="C2011" t="s">
        <v>1346</v>
      </c>
      <c r="D2011" t="s">
        <v>1986</v>
      </c>
    </row>
    <row r="2012" spans="1:4" x14ac:dyDescent="0.3">
      <c r="A2012">
        <v>800021464</v>
      </c>
      <c r="B2012" t="s">
        <v>905</v>
      </c>
      <c r="C2012" t="s">
        <v>677</v>
      </c>
      <c r="D2012" t="s">
        <v>1986</v>
      </c>
    </row>
    <row r="2013" spans="1:4" x14ac:dyDescent="0.3">
      <c r="A2013">
        <v>800036681</v>
      </c>
      <c r="B2013" t="s">
        <v>697</v>
      </c>
      <c r="C2013" t="s">
        <v>718</v>
      </c>
      <c r="D2013" t="s">
        <v>1913</v>
      </c>
    </row>
    <row r="2014" spans="1:4" x14ac:dyDescent="0.3">
      <c r="A2014">
        <v>800021464</v>
      </c>
      <c r="B2014" t="s">
        <v>905</v>
      </c>
      <c r="C2014" t="s">
        <v>1089</v>
      </c>
      <c r="D2014" t="s">
        <v>1986</v>
      </c>
    </row>
    <row r="2015" spans="1:4" x14ac:dyDescent="0.3">
      <c r="A2015">
        <v>800000063</v>
      </c>
      <c r="B2015" t="s">
        <v>566</v>
      </c>
      <c r="C2015" t="s">
        <v>973</v>
      </c>
      <c r="D2015" t="s">
        <v>1855</v>
      </c>
    </row>
    <row r="2016" spans="1:4" x14ac:dyDescent="0.3">
      <c r="A2016">
        <v>800021464</v>
      </c>
      <c r="B2016" t="s">
        <v>905</v>
      </c>
      <c r="C2016" t="s">
        <v>810</v>
      </c>
      <c r="D2016" t="s">
        <v>1986</v>
      </c>
    </row>
    <row r="2017" spans="1:4" x14ac:dyDescent="0.3">
      <c r="A2017">
        <v>800035170</v>
      </c>
      <c r="B2017" t="s">
        <v>1292</v>
      </c>
      <c r="C2017" t="s">
        <v>928</v>
      </c>
      <c r="D2017" t="s">
        <v>2164</v>
      </c>
    </row>
    <row r="2018" spans="1:4" x14ac:dyDescent="0.3">
      <c r="A2018">
        <v>800030624</v>
      </c>
      <c r="B2018" t="s">
        <v>1357</v>
      </c>
      <c r="C2018" t="s">
        <v>645</v>
      </c>
      <c r="D2018" t="s">
        <v>1976</v>
      </c>
    </row>
    <row r="2019" spans="1:4" x14ac:dyDescent="0.3">
      <c r="A2019">
        <v>800030624</v>
      </c>
      <c r="B2019" t="s">
        <v>1357</v>
      </c>
      <c r="C2019" t="s">
        <v>725</v>
      </c>
      <c r="D2019" t="s">
        <v>1976</v>
      </c>
    </row>
    <row r="2020" spans="1:4" x14ac:dyDescent="0.3">
      <c r="A2020">
        <v>800031000</v>
      </c>
      <c r="B2020" t="s">
        <v>1358</v>
      </c>
      <c r="C2020" t="s">
        <v>661</v>
      </c>
      <c r="D2020" t="s">
        <v>2202</v>
      </c>
    </row>
    <row r="2021" spans="1:4" x14ac:dyDescent="0.3">
      <c r="A2021">
        <v>800031137</v>
      </c>
      <c r="B2021" t="s">
        <v>1359</v>
      </c>
      <c r="C2021" t="s">
        <v>578</v>
      </c>
      <c r="D2021" t="s">
        <v>2203</v>
      </c>
    </row>
    <row r="2022" spans="1:4" x14ac:dyDescent="0.3">
      <c r="A2022">
        <v>800047201</v>
      </c>
      <c r="B2022" t="s">
        <v>1154</v>
      </c>
      <c r="C2022" t="s">
        <v>1020</v>
      </c>
      <c r="D2022" t="s">
        <v>2080</v>
      </c>
    </row>
    <row r="2023" spans="1:4" x14ac:dyDescent="0.3">
      <c r="A2023">
        <v>800030623</v>
      </c>
      <c r="B2023" t="s">
        <v>1360</v>
      </c>
      <c r="C2023" t="s">
        <v>974</v>
      </c>
      <c r="D2023" t="s">
        <v>1995</v>
      </c>
    </row>
    <row r="2024" spans="1:4" x14ac:dyDescent="0.3">
      <c r="A2024">
        <v>800039498</v>
      </c>
      <c r="B2024" t="s">
        <v>966</v>
      </c>
      <c r="C2024" t="s">
        <v>1012</v>
      </c>
      <c r="D2024" t="s">
        <v>2003</v>
      </c>
    </row>
    <row r="2025" spans="1:4" x14ac:dyDescent="0.3">
      <c r="A2025">
        <v>800021464</v>
      </c>
      <c r="B2025" t="s">
        <v>905</v>
      </c>
      <c r="C2025" t="s">
        <v>815</v>
      </c>
      <c r="D2025" t="s">
        <v>1986</v>
      </c>
    </row>
    <row r="2026" spans="1:4" x14ac:dyDescent="0.3">
      <c r="A2026">
        <v>800040873</v>
      </c>
      <c r="B2026" t="s">
        <v>1361</v>
      </c>
      <c r="C2026" t="s">
        <v>713</v>
      </c>
      <c r="D2026" t="s">
        <v>2055</v>
      </c>
    </row>
    <row r="2027" spans="1:4" x14ac:dyDescent="0.3">
      <c r="A2027">
        <v>800031514</v>
      </c>
      <c r="B2027" t="s">
        <v>1362</v>
      </c>
      <c r="C2027" t="s">
        <v>800</v>
      </c>
      <c r="D2027" t="s">
        <v>2055</v>
      </c>
    </row>
    <row r="2028" spans="1:4" x14ac:dyDescent="0.3">
      <c r="A2028">
        <v>800004007</v>
      </c>
      <c r="B2028" t="s">
        <v>1340</v>
      </c>
      <c r="C2028" t="s">
        <v>1094</v>
      </c>
      <c r="D2028" t="s">
        <v>2197</v>
      </c>
    </row>
    <row r="2029" spans="1:4" x14ac:dyDescent="0.3">
      <c r="A2029">
        <v>800035170</v>
      </c>
      <c r="B2029" t="s">
        <v>1292</v>
      </c>
      <c r="C2029" t="s">
        <v>1363</v>
      </c>
      <c r="D2029" t="s">
        <v>2164</v>
      </c>
    </row>
    <row r="2030" spans="1:4" x14ac:dyDescent="0.3">
      <c r="A2030">
        <v>800041099</v>
      </c>
      <c r="B2030" t="s">
        <v>1364</v>
      </c>
      <c r="C2030" t="s">
        <v>644</v>
      </c>
      <c r="D2030" t="s">
        <v>2204</v>
      </c>
    </row>
    <row r="2031" spans="1:4" x14ac:dyDescent="0.3">
      <c r="A2031">
        <v>800031411</v>
      </c>
      <c r="B2031" t="s">
        <v>1365</v>
      </c>
      <c r="C2031" t="s">
        <v>715</v>
      </c>
      <c r="D2031" t="s">
        <v>2205</v>
      </c>
    </row>
    <row r="2032" spans="1:4" x14ac:dyDescent="0.3">
      <c r="A2032">
        <v>800021464</v>
      </c>
      <c r="B2032" t="s">
        <v>905</v>
      </c>
      <c r="C2032" t="s">
        <v>828</v>
      </c>
      <c r="D2032" t="s">
        <v>1986</v>
      </c>
    </row>
    <row r="2033" spans="1:4" x14ac:dyDescent="0.3">
      <c r="A2033">
        <v>800031137</v>
      </c>
      <c r="B2033" t="s">
        <v>1359</v>
      </c>
      <c r="C2033" t="s">
        <v>725</v>
      </c>
      <c r="D2033" t="s">
        <v>2203</v>
      </c>
    </row>
    <row r="2034" spans="1:4" x14ac:dyDescent="0.3">
      <c r="A2034">
        <v>800035170</v>
      </c>
      <c r="B2034" t="s">
        <v>1292</v>
      </c>
      <c r="C2034" t="s">
        <v>760</v>
      </c>
      <c r="D2034" t="s">
        <v>2164</v>
      </c>
    </row>
    <row r="2035" spans="1:4" x14ac:dyDescent="0.3">
      <c r="A2035">
        <v>800035170</v>
      </c>
      <c r="B2035" t="s">
        <v>1292</v>
      </c>
      <c r="C2035" t="s">
        <v>953</v>
      </c>
      <c r="D2035" t="s">
        <v>2164</v>
      </c>
    </row>
    <row r="2036" spans="1:4" x14ac:dyDescent="0.3">
      <c r="A2036">
        <v>800030670</v>
      </c>
      <c r="B2036" t="s">
        <v>1354</v>
      </c>
      <c r="C2036" t="s">
        <v>710</v>
      </c>
      <c r="D2036" t="s">
        <v>1904</v>
      </c>
    </row>
    <row r="2037" spans="1:4" x14ac:dyDescent="0.3">
      <c r="A2037">
        <v>800031001</v>
      </c>
      <c r="B2037" t="s">
        <v>1358</v>
      </c>
      <c r="C2037" t="s">
        <v>661</v>
      </c>
      <c r="D2037" t="s">
        <v>2202</v>
      </c>
    </row>
    <row r="2038" spans="1:4" x14ac:dyDescent="0.3">
      <c r="A2038">
        <v>800006305</v>
      </c>
      <c r="B2038" t="s">
        <v>1336</v>
      </c>
      <c r="C2038" t="s">
        <v>929</v>
      </c>
      <c r="D2038" t="s">
        <v>1889</v>
      </c>
    </row>
    <row r="2039" spans="1:4" x14ac:dyDescent="0.3">
      <c r="A2039">
        <v>800008235</v>
      </c>
      <c r="B2039" t="s">
        <v>1366</v>
      </c>
      <c r="C2039" t="s">
        <v>911</v>
      </c>
      <c r="D2039" t="s">
        <v>2206</v>
      </c>
    </row>
    <row r="2040" spans="1:4" x14ac:dyDescent="0.3">
      <c r="A2040">
        <v>800006654</v>
      </c>
      <c r="B2040" t="s">
        <v>1240</v>
      </c>
      <c r="C2040" t="s">
        <v>702</v>
      </c>
      <c r="D2040" t="s">
        <v>2132</v>
      </c>
    </row>
    <row r="2041" spans="1:4" x14ac:dyDescent="0.3">
      <c r="A2041">
        <v>800023565</v>
      </c>
      <c r="B2041" t="s">
        <v>1137</v>
      </c>
      <c r="C2041" t="s">
        <v>819</v>
      </c>
      <c r="D2041" t="s">
        <v>1989</v>
      </c>
    </row>
    <row r="2042" spans="1:4" x14ac:dyDescent="0.3">
      <c r="A2042">
        <v>800021464</v>
      </c>
      <c r="B2042" t="s">
        <v>905</v>
      </c>
      <c r="C2042" t="s">
        <v>866</v>
      </c>
      <c r="D2042" t="s">
        <v>1986</v>
      </c>
    </row>
    <row r="2043" spans="1:4" x14ac:dyDescent="0.3">
      <c r="A2043">
        <v>800021464</v>
      </c>
      <c r="B2043" t="s">
        <v>905</v>
      </c>
      <c r="C2043" t="s">
        <v>804</v>
      </c>
      <c r="D2043" t="s">
        <v>1986</v>
      </c>
    </row>
    <row r="2044" spans="1:4" x14ac:dyDescent="0.3">
      <c r="A2044">
        <v>800008235</v>
      </c>
      <c r="B2044" t="s">
        <v>1366</v>
      </c>
      <c r="C2044" t="s">
        <v>898</v>
      </c>
      <c r="D2044" t="s">
        <v>2206</v>
      </c>
    </row>
    <row r="2045" spans="1:4" x14ac:dyDescent="0.3">
      <c r="A2045">
        <v>800021464</v>
      </c>
      <c r="B2045" t="s">
        <v>905</v>
      </c>
      <c r="C2045" t="s">
        <v>1367</v>
      </c>
      <c r="D2045" t="s">
        <v>1986</v>
      </c>
    </row>
    <row r="2046" spans="1:4" x14ac:dyDescent="0.3">
      <c r="A2046">
        <v>800023565</v>
      </c>
      <c r="B2046" t="s">
        <v>1137</v>
      </c>
      <c r="C2046" t="s">
        <v>1058</v>
      </c>
      <c r="D2046" t="s">
        <v>1989</v>
      </c>
    </row>
    <row r="2047" spans="1:4" x14ac:dyDescent="0.3">
      <c r="A2047">
        <v>800031570</v>
      </c>
      <c r="B2047" t="s">
        <v>1295</v>
      </c>
      <c r="C2047" t="s">
        <v>937</v>
      </c>
      <c r="D2047" t="s">
        <v>2167</v>
      </c>
    </row>
    <row r="2048" spans="1:4" x14ac:dyDescent="0.3">
      <c r="A2048">
        <v>800031514</v>
      </c>
      <c r="B2048" t="s">
        <v>1362</v>
      </c>
      <c r="C2048" t="s">
        <v>645</v>
      </c>
      <c r="D2048" t="s">
        <v>2055</v>
      </c>
    </row>
    <row r="2049" spans="1:4" x14ac:dyDescent="0.3">
      <c r="A2049">
        <v>800031515</v>
      </c>
      <c r="B2049" t="s">
        <v>1362</v>
      </c>
      <c r="C2049" t="s">
        <v>645</v>
      </c>
      <c r="D2049" t="s">
        <v>2055</v>
      </c>
    </row>
    <row r="2050" spans="1:4" x14ac:dyDescent="0.3">
      <c r="A2050">
        <v>800042724</v>
      </c>
      <c r="B2050" t="s">
        <v>707</v>
      </c>
      <c r="C2050" t="s">
        <v>578</v>
      </c>
      <c r="D2050" t="s">
        <v>1917</v>
      </c>
    </row>
    <row r="2051" spans="1:4" x14ac:dyDescent="0.3">
      <c r="A2051">
        <v>800021464</v>
      </c>
      <c r="B2051" t="s">
        <v>905</v>
      </c>
      <c r="C2051" t="s">
        <v>704</v>
      </c>
      <c r="D2051" t="s">
        <v>1986</v>
      </c>
    </row>
    <row r="2052" spans="1:4" x14ac:dyDescent="0.3">
      <c r="A2052">
        <v>800030623</v>
      </c>
      <c r="B2052" t="s">
        <v>1360</v>
      </c>
      <c r="C2052" t="s">
        <v>578</v>
      </c>
      <c r="D2052" t="s">
        <v>1995</v>
      </c>
    </row>
    <row r="2053" spans="1:4" x14ac:dyDescent="0.3">
      <c r="A2053">
        <v>800017855</v>
      </c>
      <c r="B2053" t="s">
        <v>1355</v>
      </c>
      <c r="C2053" t="s">
        <v>887</v>
      </c>
      <c r="D2053" t="s">
        <v>2201</v>
      </c>
    </row>
    <row r="2054" spans="1:4" x14ac:dyDescent="0.3">
      <c r="A2054">
        <v>800030624</v>
      </c>
      <c r="B2054" t="s">
        <v>1357</v>
      </c>
      <c r="C2054" t="s">
        <v>1051</v>
      </c>
      <c r="D2054" t="s">
        <v>1976</v>
      </c>
    </row>
    <row r="2055" spans="1:4" x14ac:dyDescent="0.3">
      <c r="A2055">
        <v>800035170</v>
      </c>
      <c r="B2055" t="s">
        <v>1292</v>
      </c>
      <c r="C2055" t="s">
        <v>931</v>
      </c>
      <c r="D2055" t="s">
        <v>2164</v>
      </c>
    </row>
    <row r="2056" spans="1:4" x14ac:dyDescent="0.3">
      <c r="A2056">
        <v>800035170</v>
      </c>
      <c r="B2056" t="s">
        <v>1292</v>
      </c>
      <c r="C2056" t="s">
        <v>829</v>
      </c>
      <c r="D2056" t="s">
        <v>2164</v>
      </c>
    </row>
    <row r="2057" spans="1:4" x14ac:dyDescent="0.3">
      <c r="A2057">
        <v>800035170</v>
      </c>
      <c r="B2057" t="s">
        <v>1292</v>
      </c>
      <c r="C2057" t="s">
        <v>929</v>
      </c>
      <c r="D2057" t="s">
        <v>2164</v>
      </c>
    </row>
    <row r="2058" spans="1:4" x14ac:dyDescent="0.3">
      <c r="A2058">
        <v>800040152</v>
      </c>
      <c r="B2058" t="s">
        <v>1368</v>
      </c>
      <c r="C2058" t="s">
        <v>572</v>
      </c>
      <c r="D2058" t="s">
        <v>2207</v>
      </c>
    </row>
    <row r="2059" spans="1:4" x14ac:dyDescent="0.3">
      <c r="A2059">
        <v>800021464</v>
      </c>
      <c r="B2059" t="s">
        <v>905</v>
      </c>
      <c r="C2059" t="s">
        <v>1050</v>
      </c>
      <c r="D2059" t="s">
        <v>1986</v>
      </c>
    </row>
    <row r="2060" spans="1:4" x14ac:dyDescent="0.3">
      <c r="A2060">
        <v>800005870</v>
      </c>
      <c r="B2060" t="s">
        <v>1133</v>
      </c>
      <c r="C2060" t="s">
        <v>1025</v>
      </c>
      <c r="D2060" t="s">
        <v>2062</v>
      </c>
    </row>
    <row r="2061" spans="1:4" x14ac:dyDescent="0.3">
      <c r="A2061">
        <v>800021464</v>
      </c>
      <c r="B2061" t="s">
        <v>905</v>
      </c>
      <c r="C2061" t="s">
        <v>837</v>
      </c>
      <c r="D2061" t="s">
        <v>1986</v>
      </c>
    </row>
    <row r="2062" spans="1:4" x14ac:dyDescent="0.3">
      <c r="A2062">
        <v>800021464</v>
      </c>
      <c r="B2062" t="s">
        <v>905</v>
      </c>
      <c r="C2062" t="s">
        <v>973</v>
      </c>
      <c r="D2062" t="s">
        <v>1986</v>
      </c>
    </row>
    <row r="2063" spans="1:4" x14ac:dyDescent="0.3">
      <c r="A2063">
        <v>800021464</v>
      </c>
      <c r="B2063" t="s">
        <v>905</v>
      </c>
      <c r="C2063" t="s">
        <v>1363</v>
      </c>
      <c r="D2063" t="s">
        <v>1986</v>
      </c>
    </row>
    <row r="2064" spans="1:4" x14ac:dyDescent="0.3">
      <c r="A2064">
        <v>800031301</v>
      </c>
      <c r="B2064" t="s">
        <v>982</v>
      </c>
      <c r="C2064" t="s">
        <v>935</v>
      </c>
      <c r="D2064" t="s">
        <v>1873</v>
      </c>
    </row>
    <row r="2065" spans="1:4" x14ac:dyDescent="0.3">
      <c r="A2065">
        <v>800047201</v>
      </c>
      <c r="B2065" t="s">
        <v>1154</v>
      </c>
      <c r="C2065" t="s">
        <v>790</v>
      </c>
      <c r="D2065" t="s">
        <v>2080</v>
      </c>
    </row>
    <row r="2066" spans="1:4" x14ac:dyDescent="0.3">
      <c r="A2066">
        <v>800006198</v>
      </c>
      <c r="B2066" t="s">
        <v>1369</v>
      </c>
      <c r="C2066" t="s">
        <v>926</v>
      </c>
      <c r="D2066" t="s">
        <v>1873</v>
      </c>
    </row>
    <row r="2067" spans="1:4" x14ac:dyDescent="0.3">
      <c r="A2067">
        <v>800021464</v>
      </c>
      <c r="B2067" t="s">
        <v>905</v>
      </c>
      <c r="C2067" t="s">
        <v>929</v>
      </c>
      <c r="D2067" t="s">
        <v>1986</v>
      </c>
    </row>
    <row r="2068" spans="1:4" x14ac:dyDescent="0.3">
      <c r="A2068">
        <v>800021464</v>
      </c>
      <c r="B2068" t="s">
        <v>905</v>
      </c>
      <c r="C2068" t="s">
        <v>654</v>
      </c>
      <c r="D2068" t="s">
        <v>1986</v>
      </c>
    </row>
    <row r="2069" spans="1:4" x14ac:dyDescent="0.3">
      <c r="A2069">
        <v>800021464</v>
      </c>
      <c r="B2069" t="s">
        <v>905</v>
      </c>
      <c r="C2069" t="s">
        <v>1370</v>
      </c>
      <c r="D2069" t="s">
        <v>1986</v>
      </c>
    </row>
    <row r="2070" spans="1:4" x14ac:dyDescent="0.3">
      <c r="A2070">
        <v>800046698</v>
      </c>
      <c r="B2070" t="s">
        <v>960</v>
      </c>
      <c r="C2070" t="s">
        <v>814</v>
      </c>
      <c r="D2070" t="s">
        <v>1873</v>
      </c>
    </row>
    <row r="2071" spans="1:4" x14ac:dyDescent="0.3">
      <c r="A2071">
        <v>800016859</v>
      </c>
      <c r="B2071" t="s">
        <v>1226</v>
      </c>
      <c r="C2071" t="s">
        <v>819</v>
      </c>
      <c r="D2071" t="s">
        <v>1869</v>
      </c>
    </row>
    <row r="2072" spans="1:4" x14ac:dyDescent="0.3">
      <c r="A2072">
        <v>800021464</v>
      </c>
      <c r="B2072" t="s">
        <v>905</v>
      </c>
      <c r="C2072" t="s">
        <v>819</v>
      </c>
      <c r="D2072" t="s">
        <v>1986</v>
      </c>
    </row>
    <row r="2073" spans="1:4" x14ac:dyDescent="0.3">
      <c r="A2073">
        <v>800021464</v>
      </c>
      <c r="B2073" t="s">
        <v>905</v>
      </c>
      <c r="C2073" t="s">
        <v>680</v>
      </c>
      <c r="D2073" t="s">
        <v>1986</v>
      </c>
    </row>
    <row r="2074" spans="1:4" x14ac:dyDescent="0.3">
      <c r="A2074">
        <v>800046299</v>
      </c>
      <c r="B2074" t="s">
        <v>361</v>
      </c>
      <c r="C2074" t="s">
        <v>929</v>
      </c>
      <c r="D2074" t="s">
        <v>1873</v>
      </c>
    </row>
    <row r="2075" spans="1:4" x14ac:dyDescent="0.3">
      <c r="A2075">
        <v>800000063</v>
      </c>
      <c r="B2075" t="s">
        <v>566</v>
      </c>
      <c r="C2075" t="s">
        <v>994</v>
      </c>
      <c r="D2075" t="s">
        <v>1855</v>
      </c>
    </row>
    <row r="2076" spans="1:4" x14ac:dyDescent="0.3">
      <c r="A2076">
        <v>800035410</v>
      </c>
      <c r="B2076" t="s">
        <v>1371</v>
      </c>
      <c r="C2076" t="s">
        <v>817</v>
      </c>
      <c r="D2076" t="s">
        <v>2208</v>
      </c>
    </row>
    <row r="2077" spans="1:4" x14ac:dyDescent="0.3">
      <c r="A2077">
        <v>800003241</v>
      </c>
      <c r="B2077" t="s">
        <v>1372</v>
      </c>
      <c r="C2077" t="s">
        <v>779</v>
      </c>
      <c r="D2077" t="s">
        <v>2209</v>
      </c>
    </row>
    <row r="2078" spans="1:4" x14ac:dyDescent="0.3">
      <c r="A2078">
        <v>800021464</v>
      </c>
      <c r="B2078" t="s">
        <v>905</v>
      </c>
      <c r="C2078" t="s">
        <v>790</v>
      </c>
      <c r="D2078" t="s">
        <v>1986</v>
      </c>
    </row>
    <row r="2079" spans="1:4" x14ac:dyDescent="0.3">
      <c r="A2079">
        <v>800039498</v>
      </c>
      <c r="B2079" t="s">
        <v>966</v>
      </c>
      <c r="C2079" t="s">
        <v>1373</v>
      </c>
      <c r="D2079" t="s">
        <v>2003</v>
      </c>
    </row>
    <row r="2080" spans="1:4" x14ac:dyDescent="0.3">
      <c r="A2080">
        <v>800035170</v>
      </c>
      <c r="B2080" t="s">
        <v>1292</v>
      </c>
      <c r="C2080" t="s">
        <v>839</v>
      </c>
      <c r="D2080" t="s">
        <v>2164</v>
      </c>
    </row>
    <row r="2081" spans="1:4" x14ac:dyDescent="0.3">
      <c r="A2081">
        <v>800021464</v>
      </c>
      <c r="B2081" t="s">
        <v>905</v>
      </c>
      <c r="C2081" t="s">
        <v>702</v>
      </c>
      <c r="D2081" t="s">
        <v>1986</v>
      </c>
    </row>
    <row r="2082" spans="1:4" x14ac:dyDescent="0.3">
      <c r="A2082">
        <v>800030670</v>
      </c>
      <c r="B2082" t="s">
        <v>1354</v>
      </c>
      <c r="C2082" t="s">
        <v>1004</v>
      </c>
      <c r="D2082" t="s">
        <v>1904</v>
      </c>
    </row>
    <row r="2083" spans="1:4" x14ac:dyDescent="0.3">
      <c r="A2083">
        <v>800044299</v>
      </c>
      <c r="B2083" t="s">
        <v>1354</v>
      </c>
      <c r="C2083" t="s">
        <v>710</v>
      </c>
      <c r="D2083" t="s">
        <v>1904</v>
      </c>
    </row>
    <row r="2084" spans="1:4" x14ac:dyDescent="0.3">
      <c r="A2084">
        <v>800002700</v>
      </c>
      <c r="B2084" t="s">
        <v>1213</v>
      </c>
      <c r="C2084" t="s">
        <v>1373</v>
      </c>
      <c r="D2084" t="s">
        <v>1893</v>
      </c>
    </row>
    <row r="2085" spans="1:4" x14ac:dyDescent="0.3">
      <c r="A2085">
        <v>800021464</v>
      </c>
      <c r="B2085" t="s">
        <v>905</v>
      </c>
      <c r="C2085" t="s">
        <v>1374</v>
      </c>
      <c r="D2085" t="s">
        <v>1986</v>
      </c>
    </row>
    <row r="2086" spans="1:4" x14ac:dyDescent="0.3">
      <c r="A2086">
        <v>800021464</v>
      </c>
      <c r="B2086" t="s">
        <v>905</v>
      </c>
      <c r="C2086" t="s">
        <v>918</v>
      </c>
      <c r="D2086" t="s">
        <v>1986</v>
      </c>
    </row>
    <row r="2087" spans="1:4" x14ac:dyDescent="0.3">
      <c r="A2087">
        <v>800039498</v>
      </c>
      <c r="B2087" t="s">
        <v>966</v>
      </c>
      <c r="C2087" t="s">
        <v>804</v>
      </c>
      <c r="D2087" t="s">
        <v>2003</v>
      </c>
    </row>
    <row r="2088" spans="1:4" x14ac:dyDescent="0.3">
      <c r="A2088">
        <v>800021464</v>
      </c>
      <c r="B2088" t="s">
        <v>905</v>
      </c>
      <c r="C2088" t="s">
        <v>861</v>
      </c>
      <c r="D2088" t="s">
        <v>1986</v>
      </c>
    </row>
    <row r="2089" spans="1:4" x14ac:dyDescent="0.3">
      <c r="A2089">
        <v>800030623</v>
      </c>
      <c r="B2089" t="s">
        <v>1360</v>
      </c>
      <c r="C2089" t="s">
        <v>834</v>
      </c>
      <c r="D2089" t="s">
        <v>1995</v>
      </c>
    </row>
    <row r="2090" spans="1:4" x14ac:dyDescent="0.3">
      <c r="A2090">
        <v>800030623</v>
      </c>
      <c r="B2090" t="s">
        <v>1360</v>
      </c>
      <c r="C2090" t="s">
        <v>983</v>
      </c>
      <c r="D2090" t="s">
        <v>1995</v>
      </c>
    </row>
    <row r="2091" spans="1:4" x14ac:dyDescent="0.3">
      <c r="A2091">
        <v>800021464</v>
      </c>
      <c r="B2091" t="s">
        <v>905</v>
      </c>
      <c r="C2091" t="s">
        <v>1009</v>
      </c>
      <c r="D2091" t="s">
        <v>1986</v>
      </c>
    </row>
    <row r="2092" spans="1:4" x14ac:dyDescent="0.3">
      <c r="A2092">
        <v>800042617</v>
      </c>
      <c r="B2092" t="s">
        <v>1375</v>
      </c>
      <c r="C2092" t="s">
        <v>843</v>
      </c>
      <c r="D2092" t="s">
        <v>2210</v>
      </c>
    </row>
    <row r="2093" spans="1:4" x14ac:dyDescent="0.3">
      <c r="A2093">
        <v>800000063</v>
      </c>
      <c r="B2093" t="s">
        <v>566</v>
      </c>
      <c r="C2093" t="s">
        <v>843</v>
      </c>
      <c r="D2093" t="s">
        <v>1855</v>
      </c>
    </row>
    <row r="2094" spans="1:4" x14ac:dyDescent="0.3">
      <c r="A2094">
        <v>800021464</v>
      </c>
      <c r="B2094" t="s">
        <v>905</v>
      </c>
      <c r="C2094" t="s">
        <v>715</v>
      </c>
      <c r="D2094" t="s">
        <v>1986</v>
      </c>
    </row>
    <row r="2095" spans="1:4" x14ac:dyDescent="0.3">
      <c r="A2095">
        <v>800021464</v>
      </c>
      <c r="B2095" t="s">
        <v>905</v>
      </c>
      <c r="C2095" t="s">
        <v>706</v>
      </c>
      <c r="D2095" t="s">
        <v>1986</v>
      </c>
    </row>
    <row r="2096" spans="1:4" x14ac:dyDescent="0.3">
      <c r="A2096">
        <v>800039498</v>
      </c>
      <c r="B2096" t="s">
        <v>966</v>
      </c>
      <c r="C2096" t="s">
        <v>828</v>
      </c>
      <c r="D2096" t="s">
        <v>2003</v>
      </c>
    </row>
    <row r="2097" spans="1:4" x14ac:dyDescent="0.3">
      <c r="A2097">
        <v>800035312</v>
      </c>
      <c r="B2097" t="s">
        <v>1150</v>
      </c>
      <c r="C2097" t="s">
        <v>1067</v>
      </c>
      <c r="D2097" t="s">
        <v>1900</v>
      </c>
    </row>
    <row r="2098" spans="1:4" x14ac:dyDescent="0.3">
      <c r="A2098">
        <v>800006408</v>
      </c>
      <c r="B2098" t="s">
        <v>1191</v>
      </c>
      <c r="C2098" t="s">
        <v>955</v>
      </c>
      <c r="D2098" t="s">
        <v>2015</v>
      </c>
    </row>
    <row r="2099" spans="1:4" x14ac:dyDescent="0.3">
      <c r="A2099">
        <v>800021464</v>
      </c>
      <c r="B2099" t="s">
        <v>905</v>
      </c>
      <c r="C2099" t="s">
        <v>607</v>
      </c>
      <c r="D2099" t="s">
        <v>1986</v>
      </c>
    </row>
    <row r="2100" spans="1:4" x14ac:dyDescent="0.3">
      <c r="A2100">
        <v>800021464</v>
      </c>
      <c r="B2100" t="s">
        <v>905</v>
      </c>
      <c r="C2100" t="s">
        <v>865</v>
      </c>
      <c r="D2100" t="s">
        <v>1986</v>
      </c>
    </row>
    <row r="2101" spans="1:4" x14ac:dyDescent="0.3">
      <c r="A2101">
        <v>800031301</v>
      </c>
      <c r="B2101" t="s">
        <v>982</v>
      </c>
      <c r="C2101" t="s">
        <v>828</v>
      </c>
      <c r="D2101" t="s">
        <v>1873</v>
      </c>
    </row>
    <row r="2102" spans="1:4" x14ac:dyDescent="0.3">
      <c r="A2102">
        <v>800028892</v>
      </c>
      <c r="B2102" t="s">
        <v>1376</v>
      </c>
      <c r="C2102" t="s">
        <v>932</v>
      </c>
      <c r="D2102" t="s">
        <v>2000</v>
      </c>
    </row>
    <row r="2103" spans="1:4" x14ac:dyDescent="0.3">
      <c r="A2103">
        <v>800021464</v>
      </c>
      <c r="B2103" t="s">
        <v>905</v>
      </c>
      <c r="C2103" t="s">
        <v>1020</v>
      </c>
      <c r="D2103" t="s">
        <v>1986</v>
      </c>
    </row>
    <row r="2104" spans="1:4" x14ac:dyDescent="0.3">
      <c r="A2104">
        <v>800032794</v>
      </c>
      <c r="B2104" t="s">
        <v>1377</v>
      </c>
      <c r="C2104" t="s">
        <v>765</v>
      </c>
      <c r="D2104" t="s">
        <v>1866</v>
      </c>
    </row>
    <row r="2105" spans="1:4" x14ac:dyDescent="0.3">
      <c r="A2105">
        <v>800003241</v>
      </c>
      <c r="B2105" t="s">
        <v>1372</v>
      </c>
      <c r="C2105" t="s">
        <v>928</v>
      </c>
      <c r="D2105" t="s">
        <v>2209</v>
      </c>
    </row>
    <row r="2106" spans="1:4" x14ac:dyDescent="0.3">
      <c r="A2106">
        <v>800039607</v>
      </c>
      <c r="B2106" t="s">
        <v>1378</v>
      </c>
      <c r="C2106" t="s">
        <v>715</v>
      </c>
      <c r="D2106" t="s">
        <v>2211</v>
      </c>
    </row>
    <row r="2107" spans="1:4" x14ac:dyDescent="0.3">
      <c r="A2107">
        <v>800044293</v>
      </c>
      <c r="B2107" t="s">
        <v>1379</v>
      </c>
      <c r="C2107" t="s">
        <v>941</v>
      </c>
      <c r="D2107" t="s">
        <v>1994</v>
      </c>
    </row>
    <row r="2108" spans="1:4" x14ac:dyDescent="0.3">
      <c r="A2108">
        <v>800006365</v>
      </c>
      <c r="B2108" t="s">
        <v>1227</v>
      </c>
      <c r="C2108" t="s">
        <v>948</v>
      </c>
      <c r="D2108" t="s">
        <v>1989</v>
      </c>
    </row>
    <row r="2109" spans="1:4" x14ac:dyDescent="0.3">
      <c r="A2109">
        <v>800021464</v>
      </c>
      <c r="B2109" t="s">
        <v>905</v>
      </c>
      <c r="C2109" t="s">
        <v>877</v>
      </c>
      <c r="D2109" t="s">
        <v>1986</v>
      </c>
    </row>
    <row r="2110" spans="1:4" x14ac:dyDescent="0.3">
      <c r="A2110">
        <v>800044650</v>
      </c>
      <c r="B2110" t="s">
        <v>1380</v>
      </c>
      <c r="C2110" t="s">
        <v>817</v>
      </c>
      <c r="D2110" t="s">
        <v>2212</v>
      </c>
    </row>
    <row r="2111" spans="1:4" x14ac:dyDescent="0.3">
      <c r="A2111">
        <v>800046698</v>
      </c>
      <c r="B2111" t="s">
        <v>960</v>
      </c>
      <c r="C2111" t="s">
        <v>938</v>
      </c>
      <c r="D2111" t="s">
        <v>1873</v>
      </c>
    </row>
    <row r="2112" spans="1:4" x14ac:dyDescent="0.3">
      <c r="A2112">
        <v>800006457</v>
      </c>
      <c r="B2112" t="s">
        <v>1236</v>
      </c>
      <c r="C2112" t="s">
        <v>920</v>
      </c>
      <c r="D2112" t="s">
        <v>2129</v>
      </c>
    </row>
    <row r="2113" spans="1:4" x14ac:dyDescent="0.3">
      <c r="A2113">
        <v>800021464</v>
      </c>
      <c r="B2113" t="s">
        <v>905</v>
      </c>
      <c r="C2113" t="s">
        <v>907</v>
      </c>
      <c r="D2113" t="s">
        <v>1986</v>
      </c>
    </row>
    <row r="2114" spans="1:4" x14ac:dyDescent="0.3">
      <c r="A2114">
        <v>800005882</v>
      </c>
      <c r="B2114" t="s">
        <v>1217</v>
      </c>
      <c r="C2114" t="s">
        <v>873</v>
      </c>
      <c r="D2114" t="s">
        <v>2121</v>
      </c>
    </row>
    <row r="2115" spans="1:4" x14ac:dyDescent="0.3">
      <c r="A2115">
        <v>800006557</v>
      </c>
      <c r="B2115" t="s">
        <v>1177</v>
      </c>
      <c r="C2115" t="s">
        <v>607</v>
      </c>
      <c r="D2115" t="s">
        <v>1897</v>
      </c>
    </row>
    <row r="2116" spans="1:4" x14ac:dyDescent="0.3">
      <c r="A2116">
        <v>800030598</v>
      </c>
      <c r="B2116" t="s">
        <v>1381</v>
      </c>
      <c r="C2116" t="s">
        <v>951</v>
      </c>
      <c r="D2116" t="s">
        <v>2036</v>
      </c>
    </row>
    <row r="2117" spans="1:4" x14ac:dyDescent="0.3">
      <c r="A2117">
        <v>800035170</v>
      </c>
      <c r="B2117" t="s">
        <v>1292</v>
      </c>
      <c r="C2117" t="s">
        <v>715</v>
      </c>
      <c r="D2117" t="s">
        <v>2164</v>
      </c>
    </row>
    <row r="2118" spans="1:4" x14ac:dyDescent="0.3">
      <c r="A2118">
        <v>800003241</v>
      </c>
      <c r="B2118" t="s">
        <v>1372</v>
      </c>
      <c r="C2118" t="s">
        <v>929</v>
      </c>
      <c r="D2118" t="s">
        <v>2209</v>
      </c>
    </row>
    <row r="2119" spans="1:4" x14ac:dyDescent="0.3">
      <c r="A2119">
        <v>800021464</v>
      </c>
      <c r="B2119" t="s">
        <v>905</v>
      </c>
      <c r="C2119" t="s">
        <v>970</v>
      </c>
      <c r="D2119" t="s">
        <v>1986</v>
      </c>
    </row>
    <row r="2120" spans="1:4" x14ac:dyDescent="0.3">
      <c r="A2120">
        <v>800030624</v>
      </c>
      <c r="B2120" t="s">
        <v>1357</v>
      </c>
      <c r="C2120" t="s">
        <v>1079</v>
      </c>
      <c r="D2120" t="s">
        <v>1976</v>
      </c>
    </row>
    <row r="2121" spans="1:4" x14ac:dyDescent="0.3">
      <c r="A2121">
        <v>800031137</v>
      </c>
      <c r="B2121" t="s">
        <v>1359</v>
      </c>
      <c r="C2121" t="s">
        <v>931</v>
      </c>
      <c r="D2121" t="s">
        <v>2203</v>
      </c>
    </row>
    <row r="2122" spans="1:4" x14ac:dyDescent="0.3">
      <c r="A2122">
        <v>800003752</v>
      </c>
      <c r="B2122" t="s">
        <v>614</v>
      </c>
      <c r="C2122" t="s">
        <v>910</v>
      </c>
      <c r="D2122" t="s">
        <v>1880</v>
      </c>
    </row>
    <row r="2123" spans="1:4" x14ac:dyDescent="0.3">
      <c r="A2123">
        <v>800021464</v>
      </c>
      <c r="B2123" t="s">
        <v>905</v>
      </c>
      <c r="C2123" t="s">
        <v>689</v>
      </c>
      <c r="D2123" t="s">
        <v>1986</v>
      </c>
    </row>
    <row r="2124" spans="1:4" x14ac:dyDescent="0.3">
      <c r="A2124">
        <v>800039498</v>
      </c>
      <c r="B2124" t="s">
        <v>966</v>
      </c>
      <c r="C2124" t="s">
        <v>1301</v>
      </c>
      <c r="D2124" t="s">
        <v>2003</v>
      </c>
    </row>
    <row r="2125" spans="1:4" x14ac:dyDescent="0.3">
      <c r="A2125">
        <v>800021464</v>
      </c>
      <c r="B2125" t="s">
        <v>905</v>
      </c>
      <c r="C2125" t="s">
        <v>899</v>
      </c>
      <c r="D2125" t="s">
        <v>1986</v>
      </c>
    </row>
    <row r="2126" spans="1:4" x14ac:dyDescent="0.3">
      <c r="A2126">
        <v>800006408</v>
      </c>
      <c r="B2126" t="s">
        <v>1191</v>
      </c>
      <c r="C2126" t="s">
        <v>1005</v>
      </c>
      <c r="D2126" t="s">
        <v>2015</v>
      </c>
    </row>
    <row r="2127" spans="1:4" x14ac:dyDescent="0.3">
      <c r="A2127">
        <v>800040873</v>
      </c>
      <c r="B2127" t="s">
        <v>1361</v>
      </c>
      <c r="C2127" t="s">
        <v>607</v>
      </c>
      <c r="D2127" t="s">
        <v>2055</v>
      </c>
    </row>
    <row r="2128" spans="1:4" x14ac:dyDescent="0.3">
      <c r="A2128">
        <v>800031301</v>
      </c>
      <c r="B2128" t="s">
        <v>982</v>
      </c>
      <c r="C2128" t="s">
        <v>1382</v>
      </c>
      <c r="D2128" t="s">
        <v>1873</v>
      </c>
    </row>
    <row r="2129" spans="1:4" x14ac:dyDescent="0.3">
      <c r="A2129">
        <v>800006683</v>
      </c>
      <c r="B2129" t="s">
        <v>1343</v>
      </c>
      <c r="C2129" t="s">
        <v>955</v>
      </c>
      <c r="D2129" t="s">
        <v>2015</v>
      </c>
    </row>
    <row r="2130" spans="1:4" x14ac:dyDescent="0.3">
      <c r="A2130">
        <v>800005882</v>
      </c>
      <c r="B2130" t="s">
        <v>1217</v>
      </c>
      <c r="C2130" t="s">
        <v>607</v>
      </c>
      <c r="D2130" t="s">
        <v>2121</v>
      </c>
    </row>
    <row r="2131" spans="1:4" x14ac:dyDescent="0.3">
      <c r="A2131">
        <v>800031527</v>
      </c>
      <c r="B2131" t="s">
        <v>1297</v>
      </c>
      <c r="C2131" t="s">
        <v>841</v>
      </c>
      <c r="D2131" t="s">
        <v>2119</v>
      </c>
    </row>
    <row r="2132" spans="1:4" x14ac:dyDescent="0.3">
      <c r="A2132">
        <v>800021464</v>
      </c>
      <c r="B2132" t="s">
        <v>905</v>
      </c>
      <c r="C2132" t="s">
        <v>829</v>
      </c>
      <c r="D2132" t="s">
        <v>1986</v>
      </c>
    </row>
    <row r="2133" spans="1:4" x14ac:dyDescent="0.3">
      <c r="A2133">
        <v>800030623</v>
      </c>
      <c r="B2133" t="s">
        <v>1360</v>
      </c>
      <c r="C2133" t="s">
        <v>736</v>
      </c>
      <c r="D2133" t="s">
        <v>1995</v>
      </c>
    </row>
    <row r="2134" spans="1:4" x14ac:dyDescent="0.3">
      <c r="A2134">
        <v>800035170</v>
      </c>
      <c r="B2134" t="s">
        <v>1292</v>
      </c>
      <c r="C2134" t="s">
        <v>815</v>
      </c>
      <c r="D2134" t="s">
        <v>2164</v>
      </c>
    </row>
    <row r="2135" spans="1:4" x14ac:dyDescent="0.3">
      <c r="A2135">
        <v>800021464</v>
      </c>
      <c r="B2135" t="s">
        <v>905</v>
      </c>
      <c r="C2135" t="s">
        <v>971</v>
      </c>
      <c r="D2135" t="s">
        <v>1986</v>
      </c>
    </row>
    <row r="2136" spans="1:4" x14ac:dyDescent="0.3">
      <c r="A2136">
        <v>800006683</v>
      </c>
      <c r="B2136" t="s">
        <v>1343</v>
      </c>
      <c r="C2136" t="s">
        <v>953</v>
      </c>
      <c r="D2136" t="s">
        <v>2015</v>
      </c>
    </row>
    <row r="2137" spans="1:4" x14ac:dyDescent="0.3">
      <c r="A2137">
        <v>800000063</v>
      </c>
      <c r="B2137" t="s">
        <v>566</v>
      </c>
      <c r="C2137" t="s">
        <v>804</v>
      </c>
      <c r="D2137" t="s">
        <v>1855</v>
      </c>
    </row>
    <row r="2138" spans="1:4" x14ac:dyDescent="0.3">
      <c r="A2138">
        <v>800012939</v>
      </c>
      <c r="B2138" t="s">
        <v>1231</v>
      </c>
      <c r="C2138" t="s">
        <v>883</v>
      </c>
      <c r="D2138" t="s">
        <v>1904</v>
      </c>
    </row>
    <row r="2139" spans="1:4" x14ac:dyDescent="0.3">
      <c r="A2139">
        <v>800042705</v>
      </c>
      <c r="B2139" t="s">
        <v>1383</v>
      </c>
      <c r="C2139" t="s">
        <v>578</v>
      </c>
      <c r="D2139" t="s">
        <v>2213</v>
      </c>
    </row>
    <row r="2140" spans="1:4" x14ac:dyDescent="0.3">
      <c r="A2140">
        <v>800029167</v>
      </c>
      <c r="B2140" t="s">
        <v>1293</v>
      </c>
      <c r="C2140" t="s">
        <v>779</v>
      </c>
      <c r="D2140" t="s">
        <v>2165</v>
      </c>
    </row>
    <row r="2141" spans="1:4" x14ac:dyDescent="0.3">
      <c r="A2141">
        <v>800039498</v>
      </c>
      <c r="B2141" t="s">
        <v>966</v>
      </c>
      <c r="C2141" t="s">
        <v>683</v>
      </c>
      <c r="D2141" t="s">
        <v>2003</v>
      </c>
    </row>
    <row r="2142" spans="1:4" x14ac:dyDescent="0.3">
      <c r="A2142">
        <v>800035766</v>
      </c>
      <c r="B2142" t="s">
        <v>1384</v>
      </c>
      <c r="C2142" t="s">
        <v>817</v>
      </c>
      <c r="D2142" t="s">
        <v>2214</v>
      </c>
    </row>
    <row r="2143" spans="1:4" x14ac:dyDescent="0.3">
      <c r="A2143">
        <v>800039498</v>
      </c>
      <c r="B2143" t="s">
        <v>966</v>
      </c>
      <c r="C2143" t="s">
        <v>833</v>
      </c>
      <c r="D2143" t="s">
        <v>2003</v>
      </c>
    </row>
    <row r="2144" spans="1:4" x14ac:dyDescent="0.3">
      <c r="A2144">
        <v>800027163</v>
      </c>
      <c r="B2144" t="s">
        <v>1131</v>
      </c>
      <c r="C2144" t="s">
        <v>644</v>
      </c>
      <c r="D2144" t="s">
        <v>2061</v>
      </c>
    </row>
    <row r="2145" spans="1:4" x14ac:dyDescent="0.3">
      <c r="A2145">
        <v>800045191</v>
      </c>
      <c r="B2145" t="s">
        <v>1385</v>
      </c>
      <c r="C2145" t="s">
        <v>815</v>
      </c>
      <c r="D2145" t="s">
        <v>2215</v>
      </c>
    </row>
    <row r="2146" spans="1:4" x14ac:dyDescent="0.3">
      <c r="A2146">
        <v>800006683</v>
      </c>
      <c r="B2146" t="s">
        <v>1343</v>
      </c>
      <c r="C2146" t="s">
        <v>843</v>
      </c>
      <c r="D2146" t="s">
        <v>2015</v>
      </c>
    </row>
    <row r="2147" spans="1:4" x14ac:dyDescent="0.3">
      <c r="A2147">
        <v>800005713</v>
      </c>
      <c r="B2147" t="s">
        <v>1233</v>
      </c>
      <c r="C2147" t="s">
        <v>616</v>
      </c>
      <c r="D2147" t="s">
        <v>2090</v>
      </c>
    </row>
    <row r="2148" spans="1:4" x14ac:dyDescent="0.3">
      <c r="A2148">
        <v>800005713</v>
      </c>
      <c r="B2148" t="s">
        <v>1233</v>
      </c>
      <c r="C2148" t="s">
        <v>1009</v>
      </c>
      <c r="D2148" t="s">
        <v>2090</v>
      </c>
    </row>
    <row r="2149" spans="1:4" x14ac:dyDescent="0.3">
      <c r="A2149">
        <v>800040873</v>
      </c>
      <c r="B2149" t="s">
        <v>1361</v>
      </c>
      <c r="C2149" t="s">
        <v>971</v>
      </c>
      <c r="D2149" t="s">
        <v>2055</v>
      </c>
    </row>
    <row r="2150" spans="1:4" x14ac:dyDescent="0.3">
      <c r="A2150">
        <v>800030670</v>
      </c>
      <c r="B2150" t="s">
        <v>1354</v>
      </c>
      <c r="C2150" t="s">
        <v>909</v>
      </c>
      <c r="D2150" t="s">
        <v>1904</v>
      </c>
    </row>
    <row r="2151" spans="1:4" x14ac:dyDescent="0.3">
      <c r="A2151">
        <v>800046371</v>
      </c>
      <c r="B2151" t="s">
        <v>1386</v>
      </c>
      <c r="C2151" t="s">
        <v>763</v>
      </c>
      <c r="D2151" t="s">
        <v>2216</v>
      </c>
    </row>
    <row r="2152" spans="1:4" x14ac:dyDescent="0.3">
      <c r="A2152">
        <v>800045691</v>
      </c>
      <c r="B2152" t="s">
        <v>1387</v>
      </c>
      <c r="C2152" t="s">
        <v>873</v>
      </c>
      <c r="D2152" t="s">
        <v>2217</v>
      </c>
    </row>
    <row r="2153" spans="1:4" x14ac:dyDescent="0.3">
      <c r="A2153">
        <v>800031137</v>
      </c>
      <c r="B2153" t="s">
        <v>1359</v>
      </c>
      <c r="C2153" t="s">
        <v>890</v>
      </c>
      <c r="D2153" t="s">
        <v>2203</v>
      </c>
    </row>
    <row r="2154" spans="1:4" x14ac:dyDescent="0.3">
      <c r="A2154">
        <v>800030623</v>
      </c>
      <c r="B2154" t="s">
        <v>1360</v>
      </c>
      <c r="C2154" t="s">
        <v>645</v>
      </c>
      <c r="D2154" t="s">
        <v>1995</v>
      </c>
    </row>
    <row r="2155" spans="1:4" x14ac:dyDescent="0.3">
      <c r="A2155">
        <v>800030623</v>
      </c>
      <c r="B2155" t="s">
        <v>1360</v>
      </c>
      <c r="C2155" t="s">
        <v>774</v>
      </c>
      <c r="D2155" t="s">
        <v>1995</v>
      </c>
    </row>
    <row r="2156" spans="1:4" x14ac:dyDescent="0.3">
      <c r="A2156">
        <v>800031515</v>
      </c>
      <c r="B2156" t="s">
        <v>1362</v>
      </c>
      <c r="C2156" t="s">
        <v>774</v>
      </c>
      <c r="D2156" t="s">
        <v>2055</v>
      </c>
    </row>
    <row r="2157" spans="1:4" x14ac:dyDescent="0.3">
      <c r="A2157">
        <v>800005741</v>
      </c>
      <c r="B2157" t="s">
        <v>586</v>
      </c>
      <c r="C2157" t="s">
        <v>924</v>
      </c>
      <c r="D2157" t="s">
        <v>1867</v>
      </c>
    </row>
    <row r="2158" spans="1:4" x14ac:dyDescent="0.3">
      <c r="A2158">
        <v>800000063</v>
      </c>
      <c r="B2158" t="s">
        <v>566</v>
      </c>
      <c r="C2158" t="s">
        <v>1064</v>
      </c>
      <c r="D2158" t="s">
        <v>1855</v>
      </c>
    </row>
    <row r="2159" spans="1:4" x14ac:dyDescent="0.3">
      <c r="A2159">
        <v>800021464</v>
      </c>
      <c r="B2159" t="s">
        <v>905</v>
      </c>
      <c r="C2159" t="s">
        <v>952</v>
      </c>
      <c r="D2159" t="s">
        <v>1986</v>
      </c>
    </row>
    <row r="2160" spans="1:4" x14ac:dyDescent="0.3">
      <c r="A2160">
        <v>800021464</v>
      </c>
      <c r="B2160" t="s">
        <v>905</v>
      </c>
      <c r="C2160" t="s">
        <v>758</v>
      </c>
      <c r="D2160" t="s">
        <v>1986</v>
      </c>
    </row>
    <row r="2161" spans="1:4" x14ac:dyDescent="0.3">
      <c r="A2161">
        <v>800021464</v>
      </c>
      <c r="B2161" t="s">
        <v>905</v>
      </c>
      <c r="C2161" t="s">
        <v>807</v>
      </c>
      <c r="D2161" t="s">
        <v>1986</v>
      </c>
    </row>
    <row r="2162" spans="1:4" x14ac:dyDescent="0.3">
      <c r="A2162">
        <v>800021464</v>
      </c>
      <c r="B2162" t="s">
        <v>905</v>
      </c>
      <c r="C2162" t="s">
        <v>587</v>
      </c>
      <c r="D2162" t="s">
        <v>1986</v>
      </c>
    </row>
    <row r="2163" spans="1:4" x14ac:dyDescent="0.3">
      <c r="A2163">
        <v>800031001</v>
      </c>
      <c r="B2163" t="s">
        <v>1358</v>
      </c>
      <c r="C2163" t="s">
        <v>939</v>
      </c>
      <c r="D2163" t="s">
        <v>2202</v>
      </c>
    </row>
    <row r="2164" spans="1:4" x14ac:dyDescent="0.3">
      <c r="A2164">
        <v>800009547</v>
      </c>
      <c r="B2164" t="s">
        <v>1388</v>
      </c>
      <c r="C2164" t="s">
        <v>841</v>
      </c>
      <c r="D2164" t="s">
        <v>2013</v>
      </c>
    </row>
    <row r="2165" spans="1:4" x14ac:dyDescent="0.3">
      <c r="A2165">
        <v>800021464</v>
      </c>
      <c r="B2165" t="s">
        <v>905</v>
      </c>
      <c r="C2165" t="s">
        <v>572</v>
      </c>
      <c r="D2165" t="s">
        <v>1986</v>
      </c>
    </row>
    <row r="2166" spans="1:4" x14ac:dyDescent="0.3">
      <c r="A2166">
        <v>800021464</v>
      </c>
      <c r="B2166" t="s">
        <v>905</v>
      </c>
      <c r="C2166" t="s">
        <v>887</v>
      </c>
      <c r="D2166" t="s">
        <v>1986</v>
      </c>
    </row>
    <row r="2167" spans="1:4" x14ac:dyDescent="0.3">
      <c r="A2167">
        <v>800021464</v>
      </c>
      <c r="B2167" t="s">
        <v>905</v>
      </c>
      <c r="C2167" t="s">
        <v>985</v>
      </c>
      <c r="D2167" t="s">
        <v>1986</v>
      </c>
    </row>
    <row r="2168" spans="1:4" x14ac:dyDescent="0.3">
      <c r="A2168">
        <v>800021464</v>
      </c>
      <c r="B2168" t="s">
        <v>905</v>
      </c>
      <c r="C2168" t="s">
        <v>800</v>
      </c>
      <c r="D2168" t="s">
        <v>1986</v>
      </c>
    </row>
    <row r="2169" spans="1:4" x14ac:dyDescent="0.3">
      <c r="A2169">
        <v>800028458</v>
      </c>
      <c r="B2169" t="s">
        <v>707</v>
      </c>
      <c r="C2169" t="s">
        <v>807</v>
      </c>
      <c r="D2169" t="s">
        <v>1917</v>
      </c>
    </row>
    <row r="2170" spans="1:4" x14ac:dyDescent="0.3">
      <c r="A2170">
        <v>800030624</v>
      </c>
      <c r="B2170" t="s">
        <v>1357</v>
      </c>
      <c r="C2170" t="s">
        <v>994</v>
      </c>
      <c r="D2170" t="s">
        <v>1976</v>
      </c>
    </row>
    <row r="2171" spans="1:4" x14ac:dyDescent="0.3">
      <c r="A2171">
        <v>800030952</v>
      </c>
      <c r="B2171" t="s">
        <v>1294</v>
      </c>
      <c r="C2171" t="s">
        <v>757</v>
      </c>
      <c r="D2171" t="s">
        <v>2166</v>
      </c>
    </row>
    <row r="2172" spans="1:4" x14ac:dyDescent="0.3">
      <c r="A2172">
        <v>800003157</v>
      </c>
      <c r="B2172" t="s">
        <v>1389</v>
      </c>
      <c r="C2172" t="s">
        <v>874</v>
      </c>
      <c r="D2172" t="s">
        <v>2218</v>
      </c>
    </row>
    <row r="2173" spans="1:4" x14ac:dyDescent="0.3">
      <c r="A2173">
        <v>800023353</v>
      </c>
      <c r="B2173" t="s">
        <v>586</v>
      </c>
      <c r="C2173" t="s">
        <v>800</v>
      </c>
      <c r="D2173" t="s">
        <v>1867</v>
      </c>
    </row>
    <row r="2174" spans="1:4" x14ac:dyDescent="0.3">
      <c r="A2174">
        <v>800028826</v>
      </c>
      <c r="B2174" t="s">
        <v>976</v>
      </c>
      <c r="C2174" t="s">
        <v>1390</v>
      </c>
      <c r="D2174" t="s">
        <v>1909</v>
      </c>
    </row>
    <row r="2175" spans="1:4" x14ac:dyDescent="0.3">
      <c r="A2175">
        <v>800031301</v>
      </c>
      <c r="B2175" t="s">
        <v>982</v>
      </c>
      <c r="C2175" t="s">
        <v>1012</v>
      </c>
      <c r="D2175" t="s">
        <v>1873</v>
      </c>
    </row>
    <row r="2176" spans="1:4" x14ac:dyDescent="0.3">
      <c r="A2176">
        <v>800006654</v>
      </c>
      <c r="B2176" t="s">
        <v>1240</v>
      </c>
      <c r="C2176" t="s">
        <v>704</v>
      </c>
      <c r="D2176" t="s">
        <v>2132</v>
      </c>
    </row>
    <row r="2177" spans="1:4" x14ac:dyDescent="0.3">
      <c r="A2177">
        <v>800016366</v>
      </c>
      <c r="B2177" t="s">
        <v>1391</v>
      </c>
      <c r="C2177" t="s">
        <v>798</v>
      </c>
      <c r="D2177" t="s">
        <v>2219</v>
      </c>
    </row>
    <row r="2178" spans="1:4" x14ac:dyDescent="0.3">
      <c r="A2178">
        <v>800029167</v>
      </c>
      <c r="B2178" t="s">
        <v>1293</v>
      </c>
      <c r="C2178" t="s">
        <v>765</v>
      </c>
      <c r="D2178" t="s">
        <v>2165</v>
      </c>
    </row>
    <row r="2179" spans="1:4" x14ac:dyDescent="0.3">
      <c r="A2179">
        <v>800016783</v>
      </c>
      <c r="B2179" t="s">
        <v>1147</v>
      </c>
      <c r="C2179" t="s">
        <v>873</v>
      </c>
      <c r="D2179" t="s">
        <v>1939</v>
      </c>
    </row>
    <row r="2180" spans="1:4" x14ac:dyDescent="0.3">
      <c r="A2180">
        <v>800021464</v>
      </c>
      <c r="B2180" t="s">
        <v>905</v>
      </c>
      <c r="C2180" t="s">
        <v>1392</v>
      </c>
      <c r="D2180" t="s">
        <v>1986</v>
      </c>
    </row>
    <row r="2181" spans="1:4" x14ac:dyDescent="0.3">
      <c r="A2181">
        <v>800021464</v>
      </c>
      <c r="B2181" t="s">
        <v>905</v>
      </c>
      <c r="C2181" t="s">
        <v>873</v>
      </c>
      <c r="D2181" t="s">
        <v>1986</v>
      </c>
    </row>
    <row r="2182" spans="1:4" x14ac:dyDescent="0.3">
      <c r="A2182">
        <v>800031514</v>
      </c>
      <c r="B2182" t="s">
        <v>1362</v>
      </c>
      <c r="C2182" t="s">
        <v>578</v>
      </c>
      <c r="D2182" t="s">
        <v>2055</v>
      </c>
    </row>
    <row r="2183" spans="1:4" x14ac:dyDescent="0.3">
      <c r="A2183">
        <v>800028290</v>
      </c>
      <c r="B2183" t="s">
        <v>1158</v>
      </c>
      <c r="C2183" t="s">
        <v>1067</v>
      </c>
      <c r="D2183" t="s">
        <v>1911</v>
      </c>
    </row>
    <row r="2184" spans="1:4" x14ac:dyDescent="0.3">
      <c r="A2184">
        <v>800028290</v>
      </c>
      <c r="B2184" t="s">
        <v>1158</v>
      </c>
      <c r="C2184" t="s">
        <v>710</v>
      </c>
      <c r="D2184" t="s">
        <v>1911</v>
      </c>
    </row>
    <row r="2185" spans="1:4" x14ac:dyDescent="0.3">
      <c r="A2185">
        <v>800029167</v>
      </c>
      <c r="B2185" t="s">
        <v>1293</v>
      </c>
      <c r="C2185" t="s">
        <v>725</v>
      </c>
      <c r="D2185" t="s">
        <v>2165</v>
      </c>
    </row>
    <row r="2186" spans="1:4" x14ac:dyDescent="0.3">
      <c r="A2186">
        <v>800030952</v>
      </c>
      <c r="B2186" t="s">
        <v>1294</v>
      </c>
      <c r="C2186" t="s">
        <v>846</v>
      </c>
      <c r="D2186" t="s">
        <v>2166</v>
      </c>
    </row>
    <row r="2187" spans="1:4" x14ac:dyDescent="0.3">
      <c r="A2187">
        <v>800039498</v>
      </c>
      <c r="B2187" t="s">
        <v>966</v>
      </c>
      <c r="C2187" t="s">
        <v>775</v>
      </c>
      <c r="D2187" t="s">
        <v>2003</v>
      </c>
    </row>
    <row r="2188" spans="1:4" x14ac:dyDescent="0.3">
      <c r="A2188">
        <v>800039228</v>
      </c>
      <c r="B2188" t="s">
        <v>1393</v>
      </c>
      <c r="C2188" t="s">
        <v>1394</v>
      </c>
      <c r="D2188" t="s">
        <v>2220</v>
      </c>
    </row>
    <row r="2189" spans="1:4" x14ac:dyDescent="0.3">
      <c r="A2189">
        <v>800000063</v>
      </c>
      <c r="B2189" t="s">
        <v>566</v>
      </c>
      <c r="C2189" t="s">
        <v>578</v>
      </c>
      <c r="D2189" t="s">
        <v>1855</v>
      </c>
    </row>
    <row r="2190" spans="1:4" x14ac:dyDescent="0.3">
      <c r="A2190">
        <v>800000063</v>
      </c>
      <c r="B2190" t="s">
        <v>566</v>
      </c>
      <c r="C2190" t="s">
        <v>900</v>
      </c>
      <c r="D2190" t="s">
        <v>1855</v>
      </c>
    </row>
    <row r="2191" spans="1:4" x14ac:dyDescent="0.3">
      <c r="A2191">
        <v>800000063</v>
      </c>
      <c r="B2191" t="s">
        <v>566</v>
      </c>
      <c r="C2191" t="s">
        <v>924</v>
      </c>
      <c r="D2191" t="s">
        <v>1855</v>
      </c>
    </row>
    <row r="2192" spans="1:4" x14ac:dyDescent="0.3">
      <c r="A2192">
        <v>800000063</v>
      </c>
      <c r="B2192" t="s">
        <v>566</v>
      </c>
      <c r="C2192" t="s">
        <v>715</v>
      </c>
      <c r="D2192" t="s">
        <v>1855</v>
      </c>
    </row>
    <row r="2193" spans="1:4" x14ac:dyDescent="0.3">
      <c r="A2193">
        <v>800000063</v>
      </c>
      <c r="B2193" t="s">
        <v>566</v>
      </c>
      <c r="C2193" t="s">
        <v>953</v>
      </c>
      <c r="D2193" t="s">
        <v>1855</v>
      </c>
    </row>
    <row r="2194" spans="1:4" x14ac:dyDescent="0.3">
      <c r="A2194">
        <v>800000063</v>
      </c>
      <c r="B2194" t="s">
        <v>566</v>
      </c>
      <c r="C2194" t="s">
        <v>607</v>
      </c>
      <c r="D2194" t="s">
        <v>1855</v>
      </c>
    </row>
    <row r="2195" spans="1:4" x14ac:dyDescent="0.3">
      <c r="A2195">
        <v>800021464</v>
      </c>
      <c r="B2195" t="s">
        <v>905</v>
      </c>
      <c r="C2195" t="s">
        <v>723</v>
      </c>
      <c r="D2195" t="s">
        <v>1986</v>
      </c>
    </row>
    <row r="2196" spans="1:4" x14ac:dyDescent="0.3">
      <c r="A2196">
        <v>800006587</v>
      </c>
      <c r="B2196" t="s">
        <v>1395</v>
      </c>
      <c r="C2196" t="s">
        <v>939</v>
      </c>
      <c r="D2196" t="s">
        <v>1900</v>
      </c>
    </row>
    <row r="2197" spans="1:4" x14ac:dyDescent="0.3">
      <c r="A2197">
        <v>800039273</v>
      </c>
      <c r="B2197" t="s">
        <v>1396</v>
      </c>
      <c r="C2197" t="s">
        <v>815</v>
      </c>
      <c r="D2197" t="s">
        <v>1916</v>
      </c>
    </row>
    <row r="2198" spans="1:4" x14ac:dyDescent="0.3">
      <c r="A2198">
        <v>800039273</v>
      </c>
      <c r="B2198" t="s">
        <v>1396</v>
      </c>
      <c r="C2198" t="s">
        <v>918</v>
      </c>
      <c r="D2198" t="s">
        <v>1916</v>
      </c>
    </row>
    <row r="2199" spans="1:4" x14ac:dyDescent="0.3">
      <c r="A2199">
        <v>800006600</v>
      </c>
      <c r="B2199" t="s">
        <v>1150</v>
      </c>
      <c r="C2199" t="s">
        <v>1067</v>
      </c>
      <c r="D2199" t="s">
        <v>1900</v>
      </c>
    </row>
    <row r="2200" spans="1:4" x14ac:dyDescent="0.3">
      <c r="A2200">
        <v>800028712</v>
      </c>
      <c r="B2200" t="s">
        <v>1314</v>
      </c>
      <c r="C2200" t="s">
        <v>581</v>
      </c>
      <c r="D2200" t="s">
        <v>2177</v>
      </c>
    </row>
    <row r="2201" spans="1:4" x14ac:dyDescent="0.3">
      <c r="A2201">
        <v>800003248</v>
      </c>
      <c r="B2201" t="s">
        <v>1397</v>
      </c>
      <c r="C2201" t="s">
        <v>710</v>
      </c>
      <c r="D2201" t="s">
        <v>2221</v>
      </c>
    </row>
    <row r="2202" spans="1:4" x14ac:dyDescent="0.3">
      <c r="A2202">
        <v>800019063</v>
      </c>
      <c r="B2202" t="s">
        <v>1398</v>
      </c>
      <c r="C2202" t="s">
        <v>710</v>
      </c>
      <c r="D2202" t="s">
        <v>2222</v>
      </c>
    </row>
    <row r="2203" spans="1:4" x14ac:dyDescent="0.3">
      <c r="A2203">
        <v>800012657</v>
      </c>
      <c r="B2203" t="s">
        <v>1399</v>
      </c>
      <c r="C2203" t="s">
        <v>800</v>
      </c>
      <c r="D2203" t="s">
        <v>2223</v>
      </c>
    </row>
    <row r="2204" spans="1:4" x14ac:dyDescent="0.3">
      <c r="A2204">
        <v>800039273</v>
      </c>
      <c r="B2204" t="s">
        <v>1396</v>
      </c>
      <c r="C2204" t="s">
        <v>706</v>
      </c>
      <c r="D2204" t="s">
        <v>1916</v>
      </c>
    </row>
    <row r="2205" spans="1:4" x14ac:dyDescent="0.3">
      <c r="A2205">
        <v>800039273</v>
      </c>
      <c r="B2205" t="s">
        <v>1396</v>
      </c>
      <c r="C2205" t="s">
        <v>710</v>
      </c>
      <c r="D2205" t="s">
        <v>1916</v>
      </c>
    </row>
    <row r="2206" spans="1:4" x14ac:dyDescent="0.3">
      <c r="A2206">
        <v>800005139</v>
      </c>
      <c r="B2206" t="s">
        <v>1144</v>
      </c>
      <c r="C2206" t="s">
        <v>1079</v>
      </c>
      <c r="D2206" t="s">
        <v>2071</v>
      </c>
    </row>
    <row r="2207" spans="1:4" x14ac:dyDescent="0.3">
      <c r="A2207">
        <v>800030246</v>
      </c>
      <c r="B2207" t="s">
        <v>1400</v>
      </c>
      <c r="C2207" t="s">
        <v>578</v>
      </c>
      <c r="D2207" t="s">
        <v>1916</v>
      </c>
    </row>
    <row r="2208" spans="1:4" x14ac:dyDescent="0.3">
      <c r="A2208">
        <v>800000054</v>
      </c>
      <c r="B2208" t="s">
        <v>753</v>
      </c>
      <c r="C2208" t="s">
        <v>1067</v>
      </c>
      <c r="D2208" t="s">
        <v>1941</v>
      </c>
    </row>
    <row r="2209" spans="1:4" x14ac:dyDescent="0.3">
      <c r="A2209">
        <v>800000054</v>
      </c>
      <c r="B2209" t="s">
        <v>753</v>
      </c>
      <c r="C2209" t="s">
        <v>1079</v>
      </c>
      <c r="D2209" t="s">
        <v>1941</v>
      </c>
    </row>
    <row r="2210" spans="1:4" x14ac:dyDescent="0.3">
      <c r="A2210">
        <v>800030094</v>
      </c>
      <c r="B2210" t="s">
        <v>1302</v>
      </c>
      <c r="C2210" t="s">
        <v>645</v>
      </c>
      <c r="D2210" t="s">
        <v>2171</v>
      </c>
    </row>
    <row r="2211" spans="1:4" x14ac:dyDescent="0.3">
      <c r="A2211">
        <v>800000063</v>
      </c>
      <c r="B2211" t="s">
        <v>566</v>
      </c>
      <c r="C2211" t="s">
        <v>757</v>
      </c>
      <c r="D2211" t="s">
        <v>1855</v>
      </c>
    </row>
    <row r="2212" spans="1:4" x14ac:dyDescent="0.3">
      <c r="A2212">
        <v>800000063</v>
      </c>
      <c r="B2212" t="s">
        <v>566</v>
      </c>
      <c r="C2212" t="s">
        <v>964</v>
      </c>
      <c r="D2212" t="s">
        <v>1855</v>
      </c>
    </row>
    <row r="2213" spans="1:4" x14ac:dyDescent="0.3">
      <c r="A2213">
        <v>800000063</v>
      </c>
      <c r="B2213" t="s">
        <v>566</v>
      </c>
      <c r="C2213" t="s">
        <v>944</v>
      </c>
      <c r="D2213" t="s">
        <v>1855</v>
      </c>
    </row>
    <row r="2214" spans="1:4" x14ac:dyDescent="0.3">
      <c r="A2214">
        <v>800000063</v>
      </c>
      <c r="B2214" t="s">
        <v>566</v>
      </c>
      <c r="C2214" t="s">
        <v>1367</v>
      </c>
      <c r="D2214" t="s">
        <v>1855</v>
      </c>
    </row>
    <row r="2215" spans="1:4" x14ac:dyDescent="0.3">
      <c r="A2215">
        <v>800006109</v>
      </c>
      <c r="B2215" t="s">
        <v>1401</v>
      </c>
      <c r="C2215" t="s">
        <v>738</v>
      </c>
      <c r="D2215" t="s">
        <v>2224</v>
      </c>
    </row>
    <row r="2216" spans="1:4" x14ac:dyDescent="0.3">
      <c r="A2216">
        <v>800005740</v>
      </c>
      <c r="B2216" t="s">
        <v>586</v>
      </c>
      <c r="C2216" t="s">
        <v>924</v>
      </c>
      <c r="D2216" t="s">
        <v>1867</v>
      </c>
    </row>
    <row r="2217" spans="1:4" x14ac:dyDescent="0.3">
      <c r="A2217">
        <v>800000063</v>
      </c>
      <c r="B2217" t="s">
        <v>566</v>
      </c>
      <c r="C2217" t="s">
        <v>883</v>
      </c>
      <c r="D2217" t="s">
        <v>1855</v>
      </c>
    </row>
    <row r="2218" spans="1:4" x14ac:dyDescent="0.3">
      <c r="A2218">
        <v>800000063</v>
      </c>
      <c r="B2218" t="s">
        <v>566</v>
      </c>
      <c r="C2218" t="s">
        <v>689</v>
      </c>
      <c r="D2218" t="s">
        <v>1855</v>
      </c>
    </row>
    <row r="2219" spans="1:4" x14ac:dyDescent="0.3">
      <c r="A2219">
        <v>800000063</v>
      </c>
      <c r="B2219" t="s">
        <v>566</v>
      </c>
      <c r="C2219" t="s">
        <v>616</v>
      </c>
      <c r="D2219" t="s">
        <v>1855</v>
      </c>
    </row>
    <row r="2220" spans="1:4" x14ac:dyDescent="0.3">
      <c r="A2220">
        <v>800005902</v>
      </c>
      <c r="B2220" t="s">
        <v>1124</v>
      </c>
      <c r="C2220" t="s">
        <v>839</v>
      </c>
      <c r="D2220" t="s">
        <v>1911</v>
      </c>
    </row>
    <row r="2221" spans="1:4" x14ac:dyDescent="0.3">
      <c r="A2221">
        <v>800005761</v>
      </c>
      <c r="B2221" t="s">
        <v>1402</v>
      </c>
      <c r="C2221" t="s">
        <v>894</v>
      </c>
      <c r="D2221" t="s">
        <v>2225</v>
      </c>
    </row>
    <row r="2222" spans="1:4" x14ac:dyDescent="0.3">
      <c r="A2222">
        <v>800030624</v>
      </c>
      <c r="B2222" t="s">
        <v>1357</v>
      </c>
      <c r="C2222" t="s">
        <v>599</v>
      </c>
      <c r="D2222" t="s">
        <v>1976</v>
      </c>
    </row>
    <row r="2223" spans="1:4" x14ac:dyDescent="0.3">
      <c r="A2223">
        <v>800034153</v>
      </c>
      <c r="B2223" t="s">
        <v>1403</v>
      </c>
      <c r="C2223" t="s">
        <v>777</v>
      </c>
      <c r="D2223" t="s">
        <v>2226</v>
      </c>
    </row>
    <row r="2224" spans="1:4" x14ac:dyDescent="0.3">
      <c r="A2224">
        <v>800027163</v>
      </c>
      <c r="B2224" t="s">
        <v>1131</v>
      </c>
      <c r="C2224" t="s">
        <v>907</v>
      </c>
      <c r="D2224" t="s">
        <v>2061</v>
      </c>
    </row>
    <row r="2225" spans="1:4" x14ac:dyDescent="0.3">
      <c r="A2225">
        <v>800000063</v>
      </c>
      <c r="B2225" t="s">
        <v>566</v>
      </c>
      <c r="C2225" t="s">
        <v>948</v>
      </c>
      <c r="D2225" t="s">
        <v>1855</v>
      </c>
    </row>
    <row r="2226" spans="1:4" x14ac:dyDescent="0.3">
      <c r="A2226">
        <v>800000063</v>
      </c>
      <c r="B2226" t="s">
        <v>566</v>
      </c>
      <c r="C2226" t="s">
        <v>702</v>
      </c>
      <c r="D2226" t="s">
        <v>1855</v>
      </c>
    </row>
    <row r="2227" spans="1:4" x14ac:dyDescent="0.3">
      <c r="A2227">
        <v>800031137</v>
      </c>
      <c r="B2227" t="s">
        <v>1359</v>
      </c>
      <c r="C2227" t="s">
        <v>1066</v>
      </c>
      <c r="D2227" t="s">
        <v>2203</v>
      </c>
    </row>
    <row r="2228" spans="1:4" x14ac:dyDescent="0.3">
      <c r="A2228">
        <v>800030094</v>
      </c>
      <c r="B2228" t="s">
        <v>1302</v>
      </c>
      <c r="C2228" t="s">
        <v>578</v>
      </c>
      <c r="D2228" t="s">
        <v>2171</v>
      </c>
    </row>
    <row r="2229" spans="1:4" x14ac:dyDescent="0.3">
      <c r="A2229">
        <v>800000063</v>
      </c>
      <c r="B2229" t="s">
        <v>566</v>
      </c>
      <c r="C2229" t="s">
        <v>1009</v>
      </c>
      <c r="D2229" t="s">
        <v>1855</v>
      </c>
    </row>
    <row r="2230" spans="1:4" x14ac:dyDescent="0.3">
      <c r="A2230">
        <v>800000063</v>
      </c>
      <c r="B2230" t="s">
        <v>566</v>
      </c>
      <c r="C2230" t="s">
        <v>938</v>
      </c>
      <c r="D2230" t="s">
        <v>1855</v>
      </c>
    </row>
    <row r="2231" spans="1:4" x14ac:dyDescent="0.3">
      <c r="A2231">
        <v>800000063</v>
      </c>
      <c r="B2231" t="s">
        <v>566</v>
      </c>
      <c r="C2231" t="s">
        <v>659</v>
      </c>
      <c r="D2231" t="s">
        <v>1855</v>
      </c>
    </row>
    <row r="2232" spans="1:4" x14ac:dyDescent="0.3">
      <c r="A2232">
        <v>800030623</v>
      </c>
      <c r="B2232" t="s">
        <v>1360</v>
      </c>
      <c r="C2232" t="s">
        <v>599</v>
      </c>
      <c r="D2232" t="s">
        <v>1995</v>
      </c>
    </row>
    <row r="2233" spans="1:4" x14ac:dyDescent="0.3">
      <c r="A2233">
        <v>800000063</v>
      </c>
      <c r="B2233" t="s">
        <v>566</v>
      </c>
      <c r="C2233" t="s">
        <v>720</v>
      </c>
      <c r="D2233" t="s">
        <v>1855</v>
      </c>
    </row>
    <row r="2234" spans="1:4" x14ac:dyDescent="0.3">
      <c r="A2234">
        <v>800000063</v>
      </c>
      <c r="B2234" t="s">
        <v>566</v>
      </c>
      <c r="C2234" t="s">
        <v>877</v>
      </c>
      <c r="D2234" t="s">
        <v>1855</v>
      </c>
    </row>
    <row r="2235" spans="1:4" x14ac:dyDescent="0.3">
      <c r="A2235">
        <v>800000063</v>
      </c>
      <c r="B2235" t="s">
        <v>566</v>
      </c>
      <c r="C2235" t="s">
        <v>800</v>
      </c>
      <c r="D2235" t="s">
        <v>1855</v>
      </c>
    </row>
    <row r="2236" spans="1:4" x14ac:dyDescent="0.3">
      <c r="A2236">
        <v>800000063</v>
      </c>
      <c r="B2236" t="s">
        <v>566</v>
      </c>
      <c r="C2236" t="s">
        <v>741</v>
      </c>
      <c r="D2236" t="s">
        <v>1855</v>
      </c>
    </row>
    <row r="2237" spans="1:4" x14ac:dyDescent="0.3">
      <c r="A2237">
        <v>800031515</v>
      </c>
      <c r="B2237" t="s">
        <v>1362</v>
      </c>
      <c r="C2237" t="s">
        <v>578</v>
      </c>
      <c r="D2237" t="s">
        <v>2055</v>
      </c>
    </row>
    <row r="2238" spans="1:4" x14ac:dyDescent="0.3">
      <c r="A2238">
        <v>800042705</v>
      </c>
      <c r="B2238" t="s">
        <v>1383</v>
      </c>
      <c r="C2238" t="s">
        <v>979</v>
      </c>
      <c r="D2238" t="s">
        <v>2213</v>
      </c>
    </row>
    <row r="2239" spans="1:4" x14ac:dyDescent="0.3">
      <c r="A2239">
        <v>800032191</v>
      </c>
      <c r="B2239" t="s">
        <v>1404</v>
      </c>
      <c r="C2239" t="s">
        <v>645</v>
      </c>
      <c r="D2239" t="s">
        <v>2139</v>
      </c>
    </row>
    <row r="2240" spans="1:4" x14ac:dyDescent="0.3">
      <c r="A2240">
        <v>800031514</v>
      </c>
      <c r="B2240" t="s">
        <v>1362</v>
      </c>
      <c r="C2240" t="s">
        <v>962</v>
      </c>
      <c r="D2240" t="s">
        <v>2055</v>
      </c>
    </row>
    <row r="2241" spans="1:4" x14ac:dyDescent="0.3">
      <c r="A2241">
        <v>800030624</v>
      </c>
      <c r="B2241" t="s">
        <v>1357</v>
      </c>
      <c r="C2241" t="s">
        <v>578</v>
      </c>
      <c r="D2241" t="s">
        <v>1976</v>
      </c>
    </row>
    <row r="2242" spans="1:4" x14ac:dyDescent="0.3">
      <c r="A2242">
        <v>800000063</v>
      </c>
      <c r="B2242" t="s">
        <v>566</v>
      </c>
      <c r="C2242" t="s">
        <v>599</v>
      </c>
      <c r="D2242" t="s">
        <v>1855</v>
      </c>
    </row>
    <row r="2243" spans="1:4" x14ac:dyDescent="0.3">
      <c r="A2243">
        <v>800029115</v>
      </c>
      <c r="B2243" t="s">
        <v>998</v>
      </c>
      <c r="C2243" t="s">
        <v>953</v>
      </c>
      <c r="D2243" t="s">
        <v>2015</v>
      </c>
    </row>
    <row r="2244" spans="1:4" x14ac:dyDescent="0.3">
      <c r="A2244">
        <v>800031515</v>
      </c>
      <c r="B2244" t="s">
        <v>1362</v>
      </c>
      <c r="C2244" t="s">
        <v>962</v>
      </c>
      <c r="D2244" t="s">
        <v>2055</v>
      </c>
    </row>
    <row r="2245" spans="1:4" x14ac:dyDescent="0.3">
      <c r="A2245">
        <v>800028796</v>
      </c>
      <c r="B2245" t="s">
        <v>1405</v>
      </c>
      <c r="C2245" t="s">
        <v>979</v>
      </c>
      <c r="D2245" t="s">
        <v>2227</v>
      </c>
    </row>
    <row r="2246" spans="1:4" x14ac:dyDescent="0.3">
      <c r="A2246">
        <v>800031515</v>
      </c>
      <c r="B2246" t="s">
        <v>1362</v>
      </c>
      <c r="C2246" t="s">
        <v>585</v>
      </c>
      <c r="D2246" t="s">
        <v>2055</v>
      </c>
    </row>
    <row r="2247" spans="1:4" x14ac:dyDescent="0.3">
      <c r="A2247">
        <v>800039602</v>
      </c>
      <c r="B2247" t="s">
        <v>1230</v>
      </c>
      <c r="C2247" t="s">
        <v>912</v>
      </c>
      <c r="D2247" t="s">
        <v>2127</v>
      </c>
    </row>
    <row r="2248" spans="1:4" x14ac:dyDescent="0.3">
      <c r="A2248">
        <v>800000063</v>
      </c>
      <c r="B2248" t="s">
        <v>566</v>
      </c>
      <c r="C2248" t="s">
        <v>962</v>
      </c>
      <c r="D2248" t="s">
        <v>1855</v>
      </c>
    </row>
    <row r="2249" spans="1:4" x14ac:dyDescent="0.3">
      <c r="A2249">
        <v>800031515</v>
      </c>
      <c r="B2249" t="s">
        <v>1362</v>
      </c>
      <c r="C2249" t="s">
        <v>899</v>
      </c>
      <c r="D2249" t="s">
        <v>2055</v>
      </c>
    </row>
    <row r="2250" spans="1:4" x14ac:dyDescent="0.3">
      <c r="A2250">
        <v>800000063</v>
      </c>
      <c r="B2250" t="s">
        <v>566</v>
      </c>
      <c r="C2250" t="s">
        <v>838</v>
      </c>
      <c r="D2250" t="s">
        <v>1855</v>
      </c>
    </row>
    <row r="2251" spans="1:4" x14ac:dyDescent="0.3">
      <c r="A2251">
        <v>800031137</v>
      </c>
      <c r="B2251" t="s">
        <v>1359</v>
      </c>
      <c r="C2251" t="s">
        <v>838</v>
      </c>
      <c r="D2251" t="s">
        <v>2203</v>
      </c>
    </row>
    <row r="2252" spans="1:4" x14ac:dyDescent="0.3">
      <c r="A2252">
        <v>800000063</v>
      </c>
      <c r="B2252" t="s">
        <v>566</v>
      </c>
      <c r="C2252" t="s">
        <v>866</v>
      </c>
      <c r="D2252" t="s">
        <v>1855</v>
      </c>
    </row>
    <row r="2253" spans="1:4" x14ac:dyDescent="0.3">
      <c r="A2253">
        <v>800000063</v>
      </c>
      <c r="B2253" t="s">
        <v>566</v>
      </c>
      <c r="C2253" t="s">
        <v>928</v>
      </c>
      <c r="D2253" t="s">
        <v>1855</v>
      </c>
    </row>
    <row r="2254" spans="1:4" x14ac:dyDescent="0.3">
      <c r="A2254">
        <v>800000063</v>
      </c>
      <c r="B2254" t="s">
        <v>566</v>
      </c>
      <c r="C2254" t="s">
        <v>779</v>
      </c>
      <c r="D2254" t="s">
        <v>1855</v>
      </c>
    </row>
    <row r="2255" spans="1:4" x14ac:dyDescent="0.3">
      <c r="A2255">
        <v>800021000</v>
      </c>
      <c r="B2255" t="s">
        <v>1406</v>
      </c>
      <c r="C2255" t="s">
        <v>779</v>
      </c>
      <c r="D2255" t="s">
        <v>1919</v>
      </c>
    </row>
    <row r="2256" spans="1:4" x14ac:dyDescent="0.3">
      <c r="A2256">
        <v>800000063</v>
      </c>
      <c r="B2256" t="s">
        <v>566</v>
      </c>
      <c r="C2256" t="s">
        <v>951</v>
      </c>
      <c r="D2256" t="s">
        <v>1855</v>
      </c>
    </row>
    <row r="2257" spans="1:4" x14ac:dyDescent="0.3">
      <c r="A2257">
        <v>800000063</v>
      </c>
      <c r="B2257" t="s">
        <v>566</v>
      </c>
      <c r="C2257" t="s">
        <v>932</v>
      </c>
      <c r="D2257" t="s">
        <v>1855</v>
      </c>
    </row>
    <row r="2258" spans="1:4" x14ac:dyDescent="0.3">
      <c r="A2258">
        <v>800031570</v>
      </c>
      <c r="B2258" t="s">
        <v>1295</v>
      </c>
      <c r="C2258" t="s">
        <v>800</v>
      </c>
      <c r="D2258" t="s">
        <v>2167</v>
      </c>
    </row>
    <row r="2259" spans="1:4" x14ac:dyDescent="0.3">
      <c r="A2259">
        <v>800000063</v>
      </c>
      <c r="B2259" t="s">
        <v>566</v>
      </c>
      <c r="C2259" t="s">
        <v>957</v>
      </c>
      <c r="D2259" t="s">
        <v>1855</v>
      </c>
    </row>
    <row r="2260" spans="1:4" x14ac:dyDescent="0.3">
      <c r="A2260">
        <v>800000063</v>
      </c>
      <c r="B2260" t="s">
        <v>566</v>
      </c>
      <c r="C2260" t="s">
        <v>760</v>
      </c>
      <c r="D2260" t="s">
        <v>1855</v>
      </c>
    </row>
    <row r="2261" spans="1:4" x14ac:dyDescent="0.3">
      <c r="A2261">
        <v>800044637</v>
      </c>
      <c r="B2261" t="s">
        <v>1407</v>
      </c>
      <c r="C2261" t="s">
        <v>572</v>
      </c>
      <c r="D2261" t="s">
        <v>2228</v>
      </c>
    </row>
    <row r="2262" spans="1:4" x14ac:dyDescent="0.3">
      <c r="A2262">
        <v>800000063</v>
      </c>
      <c r="B2262" t="s">
        <v>566</v>
      </c>
      <c r="C2262" t="s">
        <v>847</v>
      </c>
      <c r="D2262" t="s">
        <v>1855</v>
      </c>
    </row>
    <row r="2263" spans="1:4" x14ac:dyDescent="0.3">
      <c r="A2263">
        <v>800000063</v>
      </c>
      <c r="B2263" t="s">
        <v>566</v>
      </c>
      <c r="C2263" t="s">
        <v>937</v>
      </c>
      <c r="D2263" t="s">
        <v>1855</v>
      </c>
    </row>
    <row r="2264" spans="1:4" x14ac:dyDescent="0.3">
      <c r="A2264">
        <v>800000063</v>
      </c>
      <c r="B2264" t="s">
        <v>566</v>
      </c>
      <c r="C2264" t="s">
        <v>1020</v>
      </c>
      <c r="D2264" t="s">
        <v>1855</v>
      </c>
    </row>
    <row r="2265" spans="1:4" x14ac:dyDescent="0.3">
      <c r="A2265">
        <v>800030073</v>
      </c>
      <c r="B2265" t="s">
        <v>1365</v>
      </c>
      <c r="C2265" t="s">
        <v>715</v>
      </c>
      <c r="D2265" t="s">
        <v>2205</v>
      </c>
    </row>
    <row r="2266" spans="1:4" x14ac:dyDescent="0.3">
      <c r="A2266">
        <v>800044587</v>
      </c>
      <c r="B2266" t="s">
        <v>1408</v>
      </c>
      <c r="C2266" t="s">
        <v>792</v>
      </c>
      <c r="D2266" t="s">
        <v>2229</v>
      </c>
    </row>
    <row r="2267" spans="1:4" x14ac:dyDescent="0.3">
      <c r="A2267">
        <v>800029572</v>
      </c>
      <c r="B2267" t="s">
        <v>1409</v>
      </c>
      <c r="C2267" t="s">
        <v>817</v>
      </c>
      <c r="D2267" t="s">
        <v>2230</v>
      </c>
    </row>
    <row r="2268" spans="1:4" x14ac:dyDescent="0.3">
      <c r="A2268">
        <v>800029408</v>
      </c>
      <c r="B2268" t="s">
        <v>1410</v>
      </c>
      <c r="C2268" t="s">
        <v>838</v>
      </c>
      <c r="D2268" t="s">
        <v>2231</v>
      </c>
    </row>
    <row r="2269" spans="1:4" x14ac:dyDescent="0.3">
      <c r="A2269">
        <v>800031137</v>
      </c>
      <c r="B2269" t="s">
        <v>1359</v>
      </c>
      <c r="C2269" t="s">
        <v>762</v>
      </c>
      <c r="D2269" t="s">
        <v>2203</v>
      </c>
    </row>
    <row r="2270" spans="1:4" x14ac:dyDescent="0.3">
      <c r="A2270">
        <v>800012609</v>
      </c>
      <c r="B2270" t="s">
        <v>1411</v>
      </c>
      <c r="C2270" t="s">
        <v>567</v>
      </c>
      <c r="D2270" t="s">
        <v>2232</v>
      </c>
    </row>
    <row r="2271" spans="1:4" x14ac:dyDescent="0.3">
      <c r="A2271">
        <v>800000063</v>
      </c>
      <c r="B2271" t="s">
        <v>566</v>
      </c>
      <c r="C2271" t="s">
        <v>631</v>
      </c>
      <c r="D2271" t="s">
        <v>1855</v>
      </c>
    </row>
    <row r="2272" spans="1:4" x14ac:dyDescent="0.3">
      <c r="A2272">
        <v>800000063</v>
      </c>
      <c r="B2272" t="s">
        <v>566</v>
      </c>
      <c r="C2272" t="s">
        <v>967</v>
      </c>
      <c r="D2272" t="s">
        <v>1855</v>
      </c>
    </row>
    <row r="2273" spans="1:4" x14ac:dyDescent="0.3">
      <c r="A2273">
        <v>800000063</v>
      </c>
      <c r="B2273" t="s">
        <v>566</v>
      </c>
      <c r="C2273" t="s">
        <v>931</v>
      </c>
      <c r="D2273" t="s">
        <v>1855</v>
      </c>
    </row>
    <row r="2274" spans="1:4" x14ac:dyDescent="0.3">
      <c r="A2274">
        <v>800000063</v>
      </c>
      <c r="B2274" t="s">
        <v>566</v>
      </c>
      <c r="C2274" t="s">
        <v>930</v>
      </c>
      <c r="D2274" t="s">
        <v>1855</v>
      </c>
    </row>
    <row r="2275" spans="1:4" x14ac:dyDescent="0.3">
      <c r="A2275">
        <v>800040873</v>
      </c>
      <c r="B2275" t="s">
        <v>1361</v>
      </c>
      <c r="C2275" t="s">
        <v>899</v>
      </c>
      <c r="D2275" t="s">
        <v>2055</v>
      </c>
    </row>
    <row r="2276" spans="1:4" x14ac:dyDescent="0.3">
      <c r="A2276">
        <v>800005741</v>
      </c>
      <c r="B2276" t="s">
        <v>586</v>
      </c>
      <c r="C2276" t="s">
        <v>969</v>
      </c>
      <c r="D2276" t="s">
        <v>1867</v>
      </c>
    </row>
    <row r="2277" spans="1:4" x14ac:dyDescent="0.3">
      <c r="A2277">
        <v>800003820</v>
      </c>
      <c r="B2277" t="s">
        <v>507</v>
      </c>
      <c r="C2277" t="s">
        <v>585</v>
      </c>
      <c r="D2277" t="s">
        <v>2077</v>
      </c>
    </row>
    <row r="2278" spans="1:4" x14ac:dyDescent="0.3">
      <c r="A2278">
        <v>800020933</v>
      </c>
      <c r="B2278" t="s">
        <v>1412</v>
      </c>
      <c r="C2278" t="s">
        <v>706</v>
      </c>
      <c r="D2278" t="s">
        <v>1919</v>
      </c>
    </row>
    <row r="2279" spans="1:4" x14ac:dyDescent="0.3">
      <c r="A2279">
        <v>800038217</v>
      </c>
      <c r="B2279" t="s">
        <v>1413</v>
      </c>
      <c r="C2279" t="s">
        <v>720</v>
      </c>
      <c r="D2279" t="s">
        <v>1897</v>
      </c>
    </row>
    <row r="2280" spans="1:4" x14ac:dyDescent="0.3">
      <c r="A2280">
        <v>800039498</v>
      </c>
      <c r="B2280" t="s">
        <v>966</v>
      </c>
      <c r="C2280" t="s">
        <v>1367</v>
      </c>
      <c r="D2280" t="s">
        <v>2003</v>
      </c>
    </row>
    <row r="2281" spans="1:4" x14ac:dyDescent="0.3">
      <c r="A2281">
        <v>800000063</v>
      </c>
      <c r="B2281" t="s">
        <v>566</v>
      </c>
      <c r="C2281" t="s">
        <v>873</v>
      </c>
      <c r="D2281" t="s">
        <v>1855</v>
      </c>
    </row>
    <row r="2282" spans="1:4" x14ac:dyDescent="0.3">
      <c r="A2282">
        <v>800044589</v>
      </c>
      <c r="B2282" t="s">
        <v>1414</v>
      </c>
      <c r="C2282" t="s">
        <v>644</v>
      </c>
      <c r="D2282" t="s">
        <v>1966</v>
      </c>
    </row>
    <row r="2283" spans="1:4" x14ac:dyDescent="0.3">
      <c r="A2283">
        <v>800000063</v>
      </c>
      <c r="B2283" t="s">
        <v>566</v>
      </c>
      <c r="C2283" t="s">
        <v>839</v>
      </c>
      <c r="D2283" t="s">
        <v>1855</v>
      </c>
    </row>
    <row r="2284" spans="1:4" x14ac:dyDescent="0.3">
      <c r="A2284">
        <v>800000511</v>
      </c>
      <c r="B2284" t="s">
        <v>1415</v>
      </c>
      <c r="C2284" t="s">
        <v>908</v>
      </c>
      <c r="D2284" t="s">
        <v>2222</v>
      </c>
    </row>
    <row r="2285" spans="1:4" x14ac:dyDescent="0.3">
      <c r="A2285">
        <v>800044585</v>
      </c>
      <c r="B2285" t="s">
        <v>1416</v>
      </c>
      <c r="C2285" t="s">
        <v>792</v>
      </c>
      <c r="D2285" t="s">
        <v>2233</v>
      </c>
    </row>
    <row r="2286" spans="1:4" x14ac:dyDescent="0.3">
      <c r="A2286">
        <v>800000063</v>
      </c>
      <c r="B2286" t="s">
        <v>566</v>
      </c>
      <c r="C2286" t="s">
        <v>610</v>
      </c>
      <c r="D2286" t="s">
        <v>1855</v>
      </c>
    </row>
    <row r="2287" spans="1:4" x14ac:dyDescent="0.3">
      <c r="A2287">
        <v>800039498</v>
      </c>
      <c r="B2287" t="s">
        <v>966</v>
      </c>
      <c r="C2287" t="s">
        <v>883</v>
      </c>
      <c r="D2287" t="s">
        <v>2003</v>
      </c>
    </row>
    <row r="2288" spans="1:4" x14ac:dyDescent="0.3">
      <c r="A2288">
        <v>800017855</v>
      </c>
      <c r="B2288" t="s">
        <v>1355</v>
      </c>
      <c r="C2288" t="s">
        <v>800</v>
      </c>
      <c r="D2288" t="s">
        <v>2201</v>
      </c>
    </row>
    <row r="2289" spans="1:4" x14ac:dyDescent="0.3">
      <c r="A2289">
        <v>800009856</v>
      </c>
      <c r="B2289" t="s">
        <v>1234</v>
      </c>
      <c r="C2289" t="s">
        <v>578</v>
      </c>
      <c r="D2289" t="s">
        <v>1866</v>
      </c>
    </row>
    <row r="2290" spans="1:4" x14ac:dyDescent="0.3">
      <c r="A2290">
        <v>800036681</v>
      </c>
      <c r="B2290" t="s">
        <v>697</v>
      </c>
      <c r="C2290" t="s">
        <v>698</v>
      </c>
      <c r="D2290" t="s">
        <v>1913</v>
      </c>
    </row>
    <row r="2291" spans="1:4" x14ac:dyDescent="0.3">
      <c r="A2291">
        <v>800029167</v>
      </c>
      <c r="B2291" t="s">
        <v>1293</v>
      </c>
      <c r="C2291" t="s">
        <v>578</v>
      </c>
      <c r="D2291" t="s">
        <v>2165</v>
      </c>
    </row>
    <row r="2292" spans="1:4" x14ac:dyDescent="0.3">
      <c r="A2292">
        <v>800000063</v>
      </c>
      <c r="B2292" t="s">
        <v>566</v>
      </c>
      <c r="C2292" t="s">
        <v>972</v>
      </c>
      <c r="D2292" t="s">
        <v>1855</v>
      </c>
    </row>
    <row r="2293" spans="1:4" x14ac:dyDescent="0.3">
      <c r="A2293">
        <v>800000063</v>
      </c>
      <c r="B2293" t="s">
        <v>566</v>
      </c>
      <c r="C2293" t="s">
        <v>844</v>
      </c>
      <c r="D2293" t="s">
        <v>1855</v>
      </c>
    </row>
    <row r="2294" spans="1:4" x14ac:dyDescent="0.3">
      <c r="A2294">
        <v>800000063</v>
      </c>
      <c r="B2294" t="s">
        <v>566</v>
      </c>
      <c r="C2294" t="s">
        <v>701</v>
      </c>
      <c r="D2294" t="s">
        <v>1855</v>
      </c>
    </row>
    <row r="2295" spans="1:4" x14ac:dyDescent="0.3">
      <c r="A2295">
        <v>800016783</v>
      </c>
      <c r="B2295" t="s">
        <v>1147</v>
      </c>
      <c r="C2295" t="s">
        <v>877</v>
      </c>
      <c r="D2295" t="s">
        <v>1939</v>
      </c>
    </row>
    <row r="2296" spans="1:4" x14ac:dyDescent="0.3">
      <c r="A2296">
        <v>800000063</v>
      </c>
      <c r="B2296" t="s">
        <v>566</v>
      </c>
      <c r="C2296" t="s">
        <v>587</v>
      </c>
      <c r="D2296" t="s">
        <v>1855</v>
      </c>
    </row>
    <row r="2297" spans="1:4" x14ac:dyDescent="0.3">
      <c r="A2297">
        <v>800000063</v>
      </c>
      <c r="B2297" t="s">
        <v>566</v>
      </c>
      <c r="C2297" t="s">
        <v>837</v>
      </c>
      <c r="D2297" t="s">
        <v>1855</v>
      </c>
    </row>
    <row r="2298" spans="1:4" x14ac:dyDescent="0.3">
      <c r="A2298">
        <v>800036277</v>
      </c>
      <c r="B2298" t="s">
        <v>727</v>
      </c>
      <c r="C2298" t="s">
        <v>645</v>
      </c>
      <c r="D2298" t="s">
        <v>1925</v>
      </c>
    </row>
    <row r="2299" spans="1:4" x14ac:dyDescent="0.3">
      <c r="A2299">
        <v>800031137</v>
      </c>
      <c r="B2299" t="s">
        <v>1359</v>
      </c>
      <c r="C2299" t="s">
        <v>645</v>
      </c>
      <c r="D2299" t="s">
        <v>2203</v>
      </c>
    </row>
    <row r="2300" spans="1:4" x14ac:dyDescent="0.3">
      <c r="A2300">
        <v>800000063</v>
      </c>
      <c r="B2300" t="s">
        <v>566</v>
      </c>
      <c r="C2300" t="s">
        <v>790</v>
      </c>
      <c r="D2300" t="s">
        <v>1855</v>
      </c>
    </row>
    <row r="2301" spans="1:4" x14ac:dyDescent="0.3">
      <c r="A2301">
        <v>800000063</v>
      </c>
      <c r="B2301" t="s">
        <v>566</v>
      </c>
      <c r="C2301" t="s">
        <v>1038</v>
      </c>
      <c r="D2301" t="s">
        <v>1855</v>
      </c>
    </row>
    <row r="2302" spans="1:4" x14ac:dyDescent="0.3">
      <c r="A2302">
        <v>800021499</v>
      </c>
      <c r="B2302" t="s">
        <v>1207</v>
      </c>
      <c r="C2302" t="s">
        <v>898</v>
      </c>
      <c r="D2302" t="s">
        <v>1904</v>
      </c>
    </row>
    <row r="2303" spans="1:4" x14ac:dyDescent="0.3">
      <c r="A2303">
        <v>800000063</v>
      </c>
      <c r="B2303" t="s">
        <v>566</v>
      </c>
      <c r="C2303" t="s">
        <v>909</v>
      </c>
      <c r="D2303" t="s">
        <v>1855</v>
      </c>
    </row>
    <row r="2304" spans="1:4" x14ac:dyDescent="0.3">
      <c r="A2304">
        <v>800000063</v>
      </c>
      <c r="B2304" t="s">
        <v>566</v>
      </c>
      <c r="C2304" t="s">
        <v>887</v>
      </c>
      <c r="D2304" t="s">
        <v>1855</v>
      </c>
    </row>
    <row r="2305" spans="1:4" x14ac:dyDescent="0.3">
      <c r="A2305">
        <v>800031601</v>
      </c>
      <c r="B2305" t="s">
        <v>1417</v>
      </c>
      <c r="C2305" t="s">
        <v>841</v>
      </c>
      <c r="D2305" t="s">
        <v>2234</v>
      </c>
    </row>
    <row r="2306" spans="1:4" x14ac:dyDescent="0.3">
      <c r="A2306">
        <v>800003602</v>
      </c>
      <c r="B2306" t="s">
        <v>1197</v>
      </c>
      <c r="C2306" t="s">
        <v>645</v>
      </c>
      <c r="D2306" t="s">
        <v>2110</v>
      </c>
    </row>
    <row r="2307" spans="1:4" x14ac:dyDescent="0.3">
      <c r="A2307">
        <v>800000063</v>
      </c>
      <c r="B2307" t="s">
        <v>566</v>
      </c>
      <c r="C2307" t="s">
        <v>1418</v>
      </c>
      <c r="D2307" t="s">
        <v>1855</v>
      </c>
    </row>
    <row r="2308" spans="1:4" x14ac:dyDescent="0.3">
      <c r="A2308">
        <v>800032993</v>
      </c>
      <c r="B2308" t="s">
        <v>1419</v>
      </c>
      <c r="C2308" t="s">
        <v>702</v>
      </c>
      <c r="D2308" t="s">
        <v>2235</v>
      </c>
    </row>
    <row r="2309" spans="1:4" x14ac:dyDescent="0.3">
      <c r="A2309">
        <v>800000063</v>
      </c>
      <c r="B2309" t="s">
        <v>566</v>
      </c>
      <c r="C2309" t="s">
        <v>977</v>
      </c>
      <c r="D2309" t="s">
        <v>1855</v>
      </c>
    </row>
    <row r="2310" spans="1:4" x14ac:dyDescent="0.3">
      <c r="A2310">
        <v>800000063</v>
      </c>
      <c r="B2310" t="s">
        <v>566</v>
      </c>
      <c r="C2310" t="s">
        <v>823</v>
      </c>
      <c r="D2310" t="s">
        <v>1855</v>
      </c>
    </row>
    <row r="2311" spans="1:4" x14ac:dyDescent="0.3">
      <c r="A2311">
        <v>800000063</v>
      </c>
      <c r="B2311" t="s">
        <v>566</v>
      </c>
      <c r="C2311" t="s">
        <v>965</v>
      </c>
      <c r="D2311" t="s">
        <v>1855</v>
      </c>
    </row>
    <row r="2312" spans="1:4" x14ac:dyDescent="0.3">
      <c r="A2312">
        <v>800005834</v>
      </c>
      <c r="B2312" t="s">
        <v>455</v>
      </c>
      <c r="C2312" t="s">
        <v>988</v>
      </c>
      <c r="D2312" t="s">
        <v>1897</v>
      </c>
    </row>
    <row r="2313" spans="1:4" x14ac:dyDescent="0.3">
      <c r="A2313">
        <v>800036047</v>
      </c>
      <c r="B2313" t="s">
        <v>1420</v>
      </c>
      <c r="C2313" t="s">
        <v>920</v>
      </c>
      <c r="D2313" t="s">
        <v>1996</v>
      </c>
    </row>
    <row r="2314" spans="1:4" x14ac:dyDescent="0.3">
      <c r="A2314">
        <v>800037100</v>
      </c>
      <c r="B2314" t="s">
        <v>1195</v>
      </c>
      <c r="C2314" t="s">
        <v>937</v>
      </c>
      <c r="D2314" t="s">
        <v>2108</v>
      </c>
    </row>
    <row r="2315" spans="1:4" x14ac:dyDescent="0.3">
      <c r="A2315">
        <v>800007744</v>
      </c>
      <c r="B2315" t="s">
        <v>696</v>
      </c>
      <c r="C2315" t="s">
        <v>972</v>
      </c>
      <c r="D2315" t="s">
        <v>1912</v>
      </c>
    </row>
    <row r="2316" spans="1:4" x14ac:dyDescent="0.3">
      <c r="A2316">
        <v>800029115</v>
      </c>
      <c r="B2316" t="s">
        <v>998</v>
      </c>
      <c r="C2316" t="s">
        <v>790</v>
      </c>
      <c r="D2316" t="s">
        <v>2015</v>
      </c>
    </row>
    <row r="2317" spans="1:4" x14ac:dyDescent="0.3">
      <c r="A2317">
        <v>800038221</v>
      </c>
      <c r="B2317" t="s">
        <v>668</v>
      </c>
      <c r="C2317" t="s">
        <v>601</v>
      </c>
      <c r="D2317" t="s">
        <v>1902</v>
      </c>
    </row>
    <row r="2318" spans="1:4" x14ac:dyDescent="0.3">
      <c r="A2318">
        <v>800015715</v>
      </c>
      <c r="B2318" t="s">
        <v>1421</v>
      </c>
      <c r="C2318" t="s">
        <v>570</v>
      </c>
      <c r="D2318" t="s">
        <v>2236</v>
      </c>
    </row>
    <row r="2319" spans="1:4" x14ac:dyDescent="0.3">
      <c r="A2319">
        <v>800000063</v>
      </c>
      <c r="B2319" t="s">
        <v>566</v>
      </c>
      <c r="C2319" t="s">
        <v>1091</v>
      </c>
      <c r="D2319" t="s">
        <v>1855</v>
      </c>
    </row>
    <row r="2320" spans="1:4" x14ac:dyDescent="0.3">
      <c r="A2320">
        <v>800000063</v>
      </c>
      <c r="B2320" t="s">
        <v>566</v>
      </c>
      <c r="C2320" t="s">
        <v>1422</v>
      </c>
      <c r="D2320" t="s">
        <v>1855</v>
      </c>
    </row>
    <row r="2321" spans="1:4" x14ac:dyDescent="0.3">
      <c r="A2321">
        <v>800031299</v>
      </c>
      <c r="B2321" t="s">
        <v>1423</v>
      </c>
      <c r="C2321" t="s">
        <v>844</v>
      </c>
      <c r="D2321" t="s">
        <v>2237</v>
      </c>
    </row>
    <row r="2322" spans="1:4" x14ac:dyDescent="0.3">
      <c r="A2322">
        <v>800033131</v>
      </c>
      <c r="B2322" t="s">
        <v>1302</v>
      </c>
      <c r="C2322" t="s">
        <v>570</v>
      </c>
      <c r="D2322" t="s">
        <v>2171</v>
      </c>
    </row>
    <row r="2323" spans="1:4" x14ac:dyDescent="0.3">
      <c r="A2323">
        <v>800031257</v>
      </c>
      <c r="B2323" t="s">
        <v>1424</v>
      </c>
      <c r="C2323" t="s">
        <v>1367</v>
      </c>
      <c r="D2323" t="s">
        <v>2235</v>
      </c>
    </row>
    <row r="2324" spans="1:4" x14ac:dyDescent="0.3">
      <c r="A2324">
        <v>800000063</v>
      </c>
      <c r="B2324" t="s">
        <v>566</v>
      </c>
      <c r="C2324" t="s">
        <v>955</v>
      </c>
      <c r="D2324" t="s">
        <v>1855</v>
      </c>
    </row>
    <row r="2325" spans="1:4" x14ac:dyDescent="0.3">
      <c r="A2325">
        <v>800040757</v>
      </c>
      <c r="B2325" t="s">
        <v>1425</v>
      </c>
      <c r="C2325" t="s">
        <v>877</v>
      </c>
      <c r="D2325" t="s">
        <v>2238</v>
      </c>
    </row>
    <row r="2326" spans="1:4" x14ac:dyDescent="0.3">
      <c r="A2326">
        <v>800005740</v>
      </c>
      <c r="B2326" t="s">
        <v>586</v>
      </c>
      <c r="C2326" t="s">
        <v>702</v>
      </c>
      <c r="D2326" t="s">
        <v>1867</v>
      </c>
    </row>
    <row r="2327" spans="1:4" x14ac:dyDescent="0.3">
      <c r="A2327">
        <v>800027618</v>
      </c>
      <c r="B2327" t="s">
        <v>1246</v>
      </c>
      <c r="C2327" t="s">
        <v>704</v>
      </c>
      <c r="D2327" t="s">
        <v>2135</v>
      </c>
    </row>
    <row r="2328" spans="1:4" x14ac:dyDescent="0.3">
      <c r="A2328">
        <v>800000063</v>
      </c>
      <c r="B2328" t="s">
        <v>566</v>
      </c>
      <c r="C2328" t="s">
        <v>997</v>
      </c>
      <c r="D2328" t="s">
        <v>1855</v>
      </c>
    </row>
    <row r="2329" spans="1:4" x14ac:dyDescent="0.3">
      <c r="A2329">
        <v>800002553</v>
      </c>
      <c r="B2329" t="s">
        <v>1225</v>
      </c>
      <c r="C2329" t="s">
        <v>645</v>
      </c>
      <c r="D2329" t="s">
        <v>1866</v>
      </c>
    </row>
    <row r="2330" spans="1:4" x14ac:dyDescent="0.3">
      <c r="A2330">
        <v>800043499</v>
      </c>
      <c r="B2330" t="s">
        <v>1426</v>
      </c>
      <c r="C2330" t="s">
        <v>780</v>
      </c>
      <c r="D2330" t="s">
        <v>2080</v>
      </c>
    </row>
    <row r="2331" spans="1:4" x14ac:dyDescent="0.3">
      <c r="A2331">
        <v>800000063</v>
      </c>
      <c r="B2331" t="s">
        <v>566</v>
      </c>
      <c r="C2331" t="s">
        <v>674</v>
      </c>
      <c r="D2331" t="s">
        <v>1855</v>
      </c>
    </row>
    <row r="2332" spans="1:4" x14ac:dyDescent="0.3">
      <c r="A2332">
        <v>800031001</v>
      </c>
      <c r="B2332" t="s">
        <v>1358</v>
      </c>
      <c r="C2332" t="s">
        <v>570</v>
      </c>
      <c r="D2332" t="s">
        <v>2202</v>
      </c>
    </row>
    <row r="2333" spans="1:4" x14ac:dyDescent="0.3">
      <c r="A2333">
        <v>800000063</v>
      </c>
      <c r="B2333" t="s">
        <v>566</v>
      </c>
      <c r="C2333" t="s">
        <v>764</v>
      </c>
      <c r="D2333" t="s">
        <v>1855</v>
      </c>
    </row>
    <row r="2334" spans="1:4" x14ac:dyDescent="0.3">
      <c r="A2334">
        <v>800006397</v>
      </c>
      <c r="B2334" t="s">
        <v>1153</v>
      </c>
      <c r="C2334" t="s">
        <v>937</v>
      </c>
      <c r="D2334" t="s">
        <v>2079</v>
      </c>
    </row>
    <row r="2335" spans="1:4" x14ac:dyDescent="0.3">
      <c r="A2335">
        <v>800000063</v>
      </c>
      <c r="B2335" t="s">
        <v>566</v>
      </c>
      <c r="C2335" t="s">
        <v>1058</v>
      </c>
      <c r="D2335" t="s">
        <v>1855</v>
      </c>
    </row>
    <row r="2336" spans="1:4" x14ac:dyDescent="0.3">
      <c r="A2336">
        <v>800022975</v>
      </c>
      <c r="B2336" t="s">
        <v>1427</v>
      </c>
      <c r="C2336" t="s">
        <v>874</v>
      </c>
      <c r="D2336" t="s">
        <v>2239</v>
      </c>
    </row>
    <row r="2337" spans="1:4" x14ac:dyDescent="0.3">
      <c r="A2337">
        <v>800016366</v>
      </c>
      <c r="B2337" t="s">
        <v>1391</v>
      </c>
      <c r="C2337" t="s">
        <v>738</v>
      </c>
      <c r="D2337" t="s">
        <v>2219</v>
      </c>
    </row>
    <row r="2338" spans="1:4" x14ac:dyDescent="0.3">
      <c r="A2338">
        <v>800005848</v>
      </c>
      <c r="B2338" t="s">
        <v>1143</v>
      </c>
      <c r="C2338" t="s">
        <v>601</v>
      </c>
      <c r="D2338" t="s">
        <v>2070</v>
      </c>
    </row>
    <row r="2339" spans="1:4" x14ac:dyDescent="0.3">
      <c r="A2339">
        <v>800033628</v>
      </c>
      <c r="B2339" t="s">
        <v>1428</v>
      </c>
      <c r="C2339" t="s">
        <v>843</v>
      </c>
      <c r="D2339" t="s">
        <v>2240</v>
      </c>
    </row>
    <row r="2340" spans="1:4" x14ac:dyDescent="0.3">
      <c r="A2340">
        <v>800031515</v>
      </c>
      <c r="B2340" t="s">
        <v>1362</v>
      </c>
      <c r="C2340" t="s">
        <v>704</v>
      </c>
      <c r="D2340" t="s">
        <v>2055</v>
      </c>
    </row>
    <row r="2341" spans="1:4" x14ac:dyDescent="0.3">
      <c r="A2341">
        <v>800007754</v>
      </c>
      <c r="B2341" t="s">
        <v>1429</v>
      </c>
      <c r="C2341" t="s">
        <v>1007</v>
      </c>
      <c r="D2341" t="s">
        <v>1911</v>
      </c>
    </row>
    <row r="2342" spans="1:4" x14ac:dyDescent="0.3">
      <c r="A2342">
        <v>800007754</v>
      </c>
      <c r="B2342" t="s">
        <v>1429</v>
      </c>
      <c r="C2342" t="s">
        <v>725</v>
      </c>
      <c r="D2342" t="s">
        <v>1911</v>
      </c>
    </row>
    <row r="2343" spans="1:4" x14ac:dyDescent="0.3">
      <c r="A2343">
        <v>800036904</v>
      </c>
      <c r="B2343" t="s">
        <v>418</v>
      </c>
      <c r="C2343" t="s">
        <v>883</v>
      </c>
      <c r="D2343" t="s">
        <v>1900</v>
      </c>
    </row>
    <row r="2344" spans="1:4" x14ac:dyDescent="0.3">
      <c r="A2344">
        <v>800034605</v>
      </c>
      <c r="B2344" t="s">
        <v>1209</v>
      </c>
      <c r="C2344" t="s">
        <v>684</v>
      </c>
      <c r="D2344" t="s">
        <v>1893</v>
      </c>
    </row>
    <row r="2345" spans="1:4" x14ac:dyDescent="0.3">
      <c r="A2345">
        <v>800030340</v>
      </c>
      <c r="B2345" t="s">
        <v>1430</v>
      </c>
      <c r="C2345" t="s">
        <v>971</v>
      </c>
      <c r="D2345" t="s">
        <v>2241</v>
      </c>
    </row>
    <row r="2346" spans="1:4" x14ac:dyDescent="0.3">
      <c r="A2346">
        <v>800040308</v>
      </c>
      <c r="B2346" t="s">
        <v>1431</v>
      </c>
      <c r="C2346" t="s">
        <v>1080</v>
      </c>
      <c r="D2346" t="s">
        <v>2242</v>
      </c>
    </row>
    <row r="2347" spans="1:4" x14ac:dyDescent="0.3">
      <c r="A2347">
        <v>800003226</v>
      </c>
      <c r="B2347" t="s">
        <v>1432</v>
      </c>
      <c r="C2347" t="s">
        <v>645</v>
      </c>
      <c r="D2347" t="s">
        <v>2243</v>
      </c>
    </row>
    <row r="2348" spans="1:4" x14ac:dyDescent="0.3">
      <c r="A2348">
        <v>800000063</v>
      </c>
      <c r="B2348" t="s">
        <v>566</v>
      </c>
      <c r="C2348" t="s">
        <v>755</v>
      </c>
      <c r="D2348" t="s">
        <v>1855</v>
      </c>
    </row>
    <row r="2349" spans="1:4" x14ac:dyDescent="0.3">
      <c r="A2349">
        <v>800000063</v>
      </c>
      <c r="B2349" t="s">
        <v>566</v>
      </c>
      <c r="C2349" t="s">
        <v>913</v>
      </c>
      <c r="D2349" t="s">
        <v>1855</v>
      </c>
    </row>
    <row r="2350" spans="1:4" x14ac:dyDescent="0.3">
      <c r="A2350">
        <v>800031042</v>
      </c>
      <c r="B2350" t="s">
        <v>1433</v>
      </c>
      <c r="C2350" t="s">
        <v>629</v>
      </c>
      <c r="D2350" t="s">
        <v>2208</v>
      </c>
    </row>
    <row r="2351" spans="1:4" x14ac:dyDescent="0.3">
      <c r="A2351">
        <v>800033858</v>
      </c>
      <c r="B2351" t="s">
        <v>1434</v>
      </c>
      <c r="C2351" t="s">
        <v>616</v>
      </c>
      <c r="D2351" t="s">
        <v>2244</v>
      </c>
    </row>
    <row r="2352" spans="1:4" x14ac:dyDescent="0.3">
      <c r="A2352">
        <v>800006372</v>
      </c>
      <c r="B2352" t="s">
        <v>600</v>
      </c>
      <c r="C2352" t="s">
        <v>570</v>
      </c>
      <c r="D2352" t="s">
        <v>1875</v>
      </c>
    </row>
    <row r="2353" spans="1:4" x14ac:dyDescent="0.3">
      <c r="A2353">
        <v>800044065</v>
      </c>
      <c r="B2353" t="s">
        <v>1435</v>
      </c>
      <c r="C2353" t="s">
        <v>616</v>
      </c>
      <c r="D2353" t="s">
        <v>2245</v>
      </c>
    </row>
    <row r="2354" spans="1:4" x14ac:dyDescent="0.3">
      <c r="A2354">
        <v>800001396</v>
      </c>
      <c r="B2354" t="s">
        <v>1137</v>
      </c>
      <c r="C2354" t="s">
        <v>977</v>
      </c>
      <c r="D2354" t="s">
        <v>1989</v>
      </c>
    </row>
    <row r="2355" spans="1:4" x14ac:dyDescent="0.3">
      <c r="A2355">
        <v>800002553</v>
      </c>
      <c r="B2355" t="s">
        <v>1225</v>
      </c>
      <c r="C2355" t="s">
        <v>671</v>
      </c>
      <c r="D2355" t="s">
        <v>1866</v>
      </c>
    </row>
    <row r="2356" spans="1:4" x14ac:dyDescent="0.3">
      <c r="A2356">
        <v>800027166</v>
      </c>
      <c r="B2356" t="s">
        <v>1168</v>
      </c>
      <c r="C2356" t="s">
        <v>817</v>
      </c>
      <c r="D2356" t="s">
        <v>2090</v>
      </c>
    </row>
    <row r="2357" spans="1:4" x14ac:dyDescent="0.3">
      <c r="A2357">
        <v>800039273</v>
      </c>
      <c r="B2357" t="s">
        <v>1396</v>
      </c>
      <c r="C2357" t="s">
        <v>804</v>
      </c>
      <c r="D2357" t="s">
        <v>1916</v>
      </c>
    </row>
    <row r="2358" spans="1:4" x14ac:dyDescent="0.3">
      <c r="A2358">
        <v>800009856</v>
      </c>
      <c r="B2358" t="s">
        <v>1234</v>
      </c>
      <c r="C2358" t="s">
        <v>585</v>
      </c>
      <c r="D2358" t="s">
        <v>1866</v>
      </c>
    </row>
    <row r="2359" spans="1:4" x14ac:dyDescent="0.3">
      <c r="A2359">
        <v>800000063</v>
      </c>
      <c r="B2359" t="s">
        <v>566</v>
      </c>
      <c r="C2359" t="s">
        <v>1090</v>
      </c>
      <c r="D2359" t="s">
        <v>1855</v>
      </c>
    </row>
    <row r="2360" spans="1:4" x14ac:dyDescent="0.3">
      <c r="A2360">
        <v>800010072</v>
      </c>
      <c r="B2360" t="s">
        <v>1436</v>
      </c>
      <c r="C2360" t="s">
        <v>645</v>
      </c>
      <c r="D2360" t="s">
        <v>2246</v>
      </c>
    </row>
    <row r="2361" spans="1:4" x14ac:dyDescent="0.3">
      <c r="A2361">
        <v>800000063</v>
      </c>
      <c r="B2361" t="s">
        <v>566</v>
      </c>
      <c r="C2361" t="s">
        <v>608</v>
      </c>
      <c r="D2361" t="s">
        <v>1855</v>
      </c>
    </row>
    <row r="2362" spans="1:4" x14ac:dyDescent="0.3">
      <c r="A2362">
        <v>800046033</v>
      </c>
      <c r="B2362" t="s">
        <v>712</v>
      </c>
      <c r="C2362" t="s">
        <v>645</v>
      </c>
      <c r="D2362" t="s">
        <v>1921</v>
      </c>
    </row>
    <row r="2363" spans="1:4" x14ac:dyDescent="0.3">
      <c r="A2363">
        <v>800031515</v>
      </c>
      <c r="B2363" t="s">
        <v>1362</v>
      </c>
      <c r="C2363" t="s">
        <v>925</v>
      </c>
      <c r="D2363" t="s">
        <v>2055</v>
      </c>
    </row>
    <row r="2364" spans="1:4" x14ac:dyDescent="0.3">
      <c r="A2364">
        <v>800046527</v>
      </c>
      <c r="B2364" t="s">
        <v>1223</v>
      </c>
      <c r="C2364" t="s">
        <v>715</v>
      </c>
      <c r="D2364" t="s">
        <v>2124</v>
      </c>
    </row>
    <row r="2365" spans="1:4" x14ac:dyDescent="0.3">
      <c r="A2365">
        <v>800031137</v>
      </c>
      <c r="B2365" t="s">
        <v>1359</v>
      </c>
      <c r="C2365" t="s">
        <v>599</v>
      </c>
      <c r="D2365" t="s">
        <v>2203</v>
      </c>
    </row>
    <row r="2366" spans="1:4" x14ac:dyDescent="0.3">
      <c r="A2366">
        <v>800030945</v>
      </c>
      <c r="B2366" t="s">
        <v>1263</v>
      </c>
      <c r="C2366" t="s">
        <v>900</v>
      </c>
      <c r="D2366" t="s">
        <v>1989</v>
      </c>
    </row>
    <row r="2367" spans="1:4" x14ac:dyDescent="0.3">
      <c r="A2367">
        <v>800000063</v>
      </c>
      <c r="B2367" t="s">
        <v>566</v>
      </c>
      <c r="C2367" t="s">
        <v>1437</v>
      </c>
      <c r="D2367" t="s">
        <v>1855</v>
      </c>
    </row>
    <row r="2368" spans="1:4" x14ac:dyDescent="0.3">
      <c r="A2368">
        <v>800000063</v>
      </c>
      <c r="B2368" t="s">
        <v>566</v>
      </c>
      <c r="C2368" t="s">
        <v>988</v>
      </c>
      <c r="D2368" t="s">
        <v>1855</v>
      </c>
    </row>
    <row r="2369" spans="1:4" x14ac:dyDescent="0.3">
      <c r="A2369">
        <v>800000063</v>
      </c>
      <c r="B2369" t="s">
        <v>566</v>
      </c>
      <c r="C2369" t="s">
        <v>920</v>
      </c>
      <c r="D2369" t="s">
        <v>1855</v>
      </c>
    </row>
    <row r="2370" spans="1:4" x14ac:dyDescent="0.3">
      <c r="A2370">
        <v>800033131</v>
      </c>
      <c r="B2370" t="s">
        <v>1302</v>
      </c>
      <c r="C2370" t="s">
        <v>567</v>
      </c>
      <c r="D2370" t="s">
        <v>2171</v>
      </c>
    </row>
    <row r="2371" spans="1:4" x14ac:dyDescent="0.3">
      <c r="A2371">
        <v>800029115</v>
      </c>
      <c r="B2371" t="s">
        <v>998</v>
      </c>
      <c r="C2371" t="s">
        <v>706</v>
      </c>
      <c r="D2371" t="s">
        <v>2015</v>
      </c>
    </row>
    <row r="2372" spans="1:4" x14ac:dyDescent="0.3">
      <c r="A2372">
        <v>800028645</v>
      </c>
      <c r="B2372" t="s">
        <v>1438</v>
      </c>
      <c r="C2372" t="s">
        <v>656</v>
      </c>
      <c r="D2372" t="s">
        <v>2247</v>
      </c>
    </row>
    <row r="2373" spans="1:4" x14ac:dyDescent="0.3">
      <c r="A2373">
        <v>800041311</v>
      </c>
      <c r="B2373" t="s">
        <v>1439</v>
      </c>
      <c r="C2373" t="s">
        <v>792</v>
      </c>
      <c r="D2373" t="s">
        <v>2248</v>
      </c>
    </row>
    <row r="2374" spans="1:4" x14ac:dyDescent="0.3">
      <c r="A2374">
        <v>800031515</v>
      </c>
      <c r="B2374" t="s">
        <v>1362</v>
      </c>
      <c r="C2374" t="s">
        <v>908</v>
      </c>
      <c r="D2374" t="s">
        <v>2055</v>
      </c>
    </row>
    <row r="2375" spans="1:4" x14ac:dyDescent="0.3">
      <c r="A2375">
        <v>800002987</v>
      </c>
      <c r="B2375" t="s">
        <v>1440</v>
      </c>
      <c r="C2375" t="s">
        <v>779</v>
      </c>
      <c r="D2375" t="s">
        <v>2090</v>
      </c>
    </row>
    <row r="2376" spans="1:4" x14ac:dyDescent="0.3">
      <c r="A2376">
        <v>800002987</v>
      </c>
      <c r="B2376" t="s">
        <v>1440</v>
      </c>
      <c r="C2376" t="s">
        <v>929</v>
      </c>
      <c r="D2376" t="s">
        <v>2090</v>
      </c>
    </row>
    <row r="2377" spans="1:4" x14ac:dyDescent="0.3">
      <c r="A2377">
        <v>800036904</v>
      </c>
      <c r="B2377" t="s">
        <v>418</v>
      </c>
      <c r="C2377" t="s">
        <v>816</v>
      </c>
      <c r="D2377" t="s">
        <v>1900</v>
      </c>
    </row>
    <row r="2378" spans="1:4" x14ac:dyDescent="0.3">
      <c r="A2378">
        <v>800027082</v>
      </c>
      <c r="B2378" t="s">
        <v>1355</v>
      </c>
      <c r="C2378" t="s">
        <v>800</v>
      </c>
      <c r="D2378" t="s">
        <v>2201</v>
      </c>
    </row>
    <row r="2379" spans="1:4" x14ac:dyDescent="0.3">
      <c r="A2379">
        <v>800005139</v>
      </c>
      <c r="B2379" t="s">
        <v>1144</v>
      </c>
      <c r="C2379" t="s">
        <v>764</v>
      </c>
      <c r="D2379" t="s">
        <v>2071</v>
      </c>
    </row>
    <row r="2380" spans="1:4" x14ac:dyDescent="0.3">
      <c r="A2380">
        <v>800000063</v>
      </c>
      <c r="B2380" t="s">
        <v>566</v>
      </c>
      <c r="C2380" t="s">
        <v>970</v>
      </c>
      <c r="D2380" t="s">
        <v>1855</v>
      </c>
    </row>
    <row r="2381" spans="1:4" x14ac:dyDescent="0.3">
      <c r="A2381">
        <v>800030624</v>
      </c>
      <c r="B2381" t="s">
        <v>1357</v>
      </c>
      <c r="C2381" t="s">
        <v>962</v>
      </c>
      <c r="D2381" t="s">
        <v>1976</v>
      </c>
    </row>
    <row r="2382" spans="1:4" x14ac:dyDescent="0.3">
      <c r="A2382">
        <v>800031137</v>
      </c>
      <c r="B2382" t="s">
        <v>1359</v>
      </c>
      <c r="C2382" t="s">
        <v>967</v>
      </c>
      <c r="D2382" t="s">
        <v>2203</v>
      </c>
    </row>
    <row r="2383" spans="1:4" x14ac:dyDescent="0.3">
      <c r="A2383">
        <v>800000063</v>
      </c>
      <c r="B2383" t="s">
        <v>566</v>
      </c>
      <c r="C2383" t="s">
        <v>933</v>
      </c>
      <c r="D2383" t="s">
        <v>1855</v>
      </c>
    </row>
    <row r="2384" spans="1:4" x14ac:dyDescent="0.3">
      <c r="A2384">
        <v>800044585</v>
      </c>
      <c r="B2384" t="s">
        <v>1416</v>
      </c>
      <c r="C2384" t="s">
        <v>983</v>
      </c>
      <c r="D2384" t="s">
        <v>2233</v>
      </c>
    </row>
    <row r="2385" spans="1:4" x14ac:dyDescent="0.3">
      <c r="A2385">
        <v>800041215</v>
      </c>
      <c r="B2385" t="s">
        <v>1441</v>
      </c>
      <c r="C2385" t="s">
        <v>710</v>
      </c>
      <c r="D2385" t="s">
        <v>2249</v>
      </c>
    </row>
    <row r="2386" spans="1:4" x14ac:dyDescent="0.3">
      <c r="A2386">
        <v>800035170</v>
      </c>
      <c r="B2386" t="s">
        <v>1292</v>
      </c>
      <c r="C2386" t="s">
        <v>1051</v>
      </c>
      <c r="D2386" t="s">
        <v>2164</v>
      </c>
    </row>
    <row r="2387" spans="1:4" x14ac:dyDescent="0.3">
      <c r="A2387">
        <v>800030670</v>
      </c>
      <c r="B2387" t="s">
        <v>1354</v>
      </c>
      <c r="C2387" t="s">
        <v>719</v>
      </c>
      <c r="D2387" t="s">
        <v>1904</v>
      </c>
    </row>
    <row r="2388" spans="1:4" x14ac:dyDescent="0.3">
      <c r="A2388">
        <v>800028563</v>
      </c>
      <c r="B2388" t="s">
        <v>1442</v>
      </c>
      <c r="C2388" t="s">
        <v>953</v>
      </c>
      <c r="D2388" t="s">
        <v>2250</v>
      </c>
    </row>
    <row r="2389" spans="1:4" x14ac:dyDescent="0.3">
      <c r="A2389">
        <v>800000063</v>
      </c>
      <c r="B2389" t="s">
        <v>566</v>
      </c>
      <c r="C2389" t="s">
        <v>719</v>
      </c>
      <c r="D2389" t="s">
        <v>1855</v>
      </c>
    </row>
    <row r="2390" spans="1:4" x14ac:dyDescent="0.3">
      <c r="A2390">
        <v>800041891</v>
      </c>
      <c r="B2390" t="s">
        <v>1443</v>
      </c>
      <c r="C2390" t="s">
        <v>829</v>
      </c>
      <c r="D2390" t="s">
        <v>2251</v>
      </c>
    </row>
    <row r="2391" spans="1:4" x14ac:dyDescent="0.3">
      <c r="A2391">
        <v>800000823</v>
      </c>
      <c r="B2391" t="s">
        <v>1444</v>
      </c>
      <c r="C2391" t="s">
        <v>997</v>
      </c>
      <c r="D2391" t="s">
        <v>2252</v>
      </c>
    </row>
    <row r="2392" spans="1:4" x14ac:dyDescent="0.3">
      <c r="A2392">
        <v>800039498</v>
      </c>
      <c r="B2392" t="s">
        <v>966</v>
      </c>
      <c r="C2392" t="s">
        <v>834</v>
      </c>
      <c r="D2392" t="s">
        <v>2003</v>
      </c>
    </row>
    <row r="2393" spans="1:4" x14ac:dyDescent="0.3">
      <c r="A2393">
        <v>800042066</v>
      </c>
      <c r="B2393" t="s">
        <v>1445</v>
      </c>
      <c r="C2393" t="s">
        <v>1326</v>
      </c>
      <c r="D2393" t="s">
        <v>2253</v>
      </c>
    </row>
    <row r="2394" spans="1:4" x14ac:dyDescent="0.3">
      <c r="A2394">
        <v>800000814</v>
      </c>
      <c r="B2394" t="s">
        <v>1286</v>
      </c>
      <c r="C2394" t="s">
        <v>937</v>
      </c>
      <c r="D2394" t="s">
        <v>2160</v>
      </c>
    </row>
    <row r="2395" spans="1:4" x14ac:dyDescent="0.3">
      <c r="A2395">
        <v>800000814</v>
      </c>
      <c r="B2395" t="s">
        <v>1286</v>
      </c>
      <c r="C2395" t="s">
        <v>645</v>
      </c>
      <c r="D2395" t="s">
        <v>2160</v>
      </c>
    </row>
    <row r="2396" spans="1:4" x14ac:dyDescent="0.3">
      <c r="A2396">
        <v>800031514</v>
      </c>
      <c r="B2396" t="s">
        <v>1362</v>
      </c>
      <c r="C2396" t="s">
        <v>599</v>
      </c>
      <c r="D2396" t="s">
        <v>2055</v>
      </c>
    </row>
    <row r="2397" spans="1:4" x14ac:dyDescent="0.3">
      <c r="A2397">
        <v>800031137</v>
      </c>
      <c r="B2397" t="s">
        <v>1359</v>
      </c>
      <c r="C2397" t="s">
        <v>800</v>
      </c>
      <c r="D2397" t="s">
        <v>2203</v>
      </c>
    </row>
    <row r="2398" spans="1:4" x14ac:dyDescent="0.3">
      <c r="A2398">
        <v>800000063</v>
      </c>
      <c r="B2398" t="s">
        <v>566</v>
      </c>
      <c r="C2398" t="s">
        <v>1446</v>
      </c>
      <c r="D2398" t="s">
        <v>1855</v>
      </c>
    </row>
    <row r="2399" spans="1:4" x14ac:dyDescent="0.3">
      <c r="A2399">
        <v>800014873</v>
      </c>
      <c r="B2399" t="s">
        <v>1447</v>
      </c>
      <c r="C2399" t="s">
        <v>841</v>
      </c>
      <c r="D2399" t="s">
        <v>2254</v>
      </c>
    </row>
    <row r="2400" spans="1:4" x14ac:dyDescent="0.3">
      <c r="A2400">
        <v>800000814</v>
      </c>
      <c r="B2400" t="s">
        <v>1286</v>
      </c>
      <c r="C2400" t="s">
        <v>570</v>
      </c>
      <c r="D2400" t="s">
        <v>2160</v>
      </c>
    </row>
    <row r="2401" spans="1:4" x14ac:dyDescent="0.3">
      <c r="A2401">
        <v>800041311</v>
      </c>
      <c r="B2401" t="s">
        <v>1439</v>
      </c>
      <c r="C2401" t="s">
        <v>983</v>
      </c>
      <c r="D2401" t="s">
        <v>2248</v>
      </c>
    </row>
    <row r="2402" spans="1:4" x14ac:dyDescent="0.3">
      <c r="A2402">
        <v>800044587</v>
      </c>
      <c r="B2402" t="s">
        <v>1408</v>
      </c>
      <c r="C2402" t="s">
        <v>983</v>
      </c>
      <c r="D2402" t="s">
        <v>2229</v>
      </c>
    </row>
    <row r="2403" spans="1:4" x14ac:dyDescent="0.3">
      <c r="A2403">
        <v>800030623</v>
      </c>
      <c r="B2403" t="s">
        <v>1360</v>
      </c>
      <c r="C2403" t="s">
        <v>1301</v>
      </c>
      <c r="D2403" t="s">
        <v>1995</v>
      </c>
    </row>
    <row r="2404" spans="1:4" x14ac:dyDescent="0.3">
      <c r="A2404">
        <v>800041215</v>
      </c>
      <c r="B2404" t="s">
        <v>1441</v>
      </c>
      <c r="C2404" t="s">
        <v>828</v>
      </c>
      <c r="D2404" t="s">
        <v>2249</v>
      </c>
    </row>
    <row r="2405" spans="1:4" x14ac:dyDescent="0.3">
      <c r="A2405">
        <v>800030952</v>
      </c>
      <c r="B2405" t="s">
        <v>1294</v>
      </c>
      <c r="C2405" t="s">
        <v>931</v>
      </c>
      <c r="D2405" t="s">
        <v>2166</v>
      </c>
    </row>
    <row r="2406" spans="1:4" x14ac:dyDescent="0.3">
      <c r="A2406">
        <v>800000063</v>
      </c>
      <c r="B2406" t="s">
        <v>566</v>
      </c>
      <c r="C2406" t="s">
        <v>899</v>
      </c>
      <c r="D2406" t="s">
        <v>1855</v>
      </c>
    </row>
    <row r="2407" spans="1:4" x14ac:dyDescent="0.3">
      <c r="A2407">
        <v>800022683</v>
      </c>
      <c r="B2407" t="s">
        <v>276</v>
      </c>
      <c r="C2407" t="s">
        <v>899</v>
      </c>
      <c r="D2407" t="s">
        <v>2102</v>
      </c>
    </row>
    <row r="2408" spans="1:4" x14ac:dyDescent="0.3">
      <c r="A2408">
        <v>800005740</v>
      </c>
      <c r="B2408" t="s">
        <v>586</v>
      </c>
      <c r="C2408" t="s">
        <v>847</v>
      </c>
      <c r="D2408" t="s">
        <v>1867</v>
      </c>
    </row>
    <row r="2409" spans="1:4" x14ac:dyDescent="0.3">
      <c r="A2409">
        <v>800005740</v>
      </c>
      <c r="B2409" t="s">
        <v>586</v>
      </c>
      <c r="C2409" t="s">
        <v>900</v>
      </c>
      <c r="D2409" t="s">
        <v>1867</v>
      </c>
    </row>
    <row r="2410" spans="1:4" x14ac:dyDescent="0.3">
      <c r="A2410">
        <v>800031515</v>
      </c>
      <c r="B2410" t="s">
        <v>1362</v>
      </c>
      <c r="C2410" t="s">
        <v>931</v>
      </c>
      <c r="D2410" t="s">
        <v>2055</v>
      </c>
    </row>
    <row r="2411" spans="1:4" x14ac:dyDescent="0.3">
      <c r="A2411">
        <v>800006081</v>
      </c>
      <c r="B2411" t="s">
        <v>1130</v>
      </c>
      <c r="C2411" t="s">
        <v>887</v>
      </c>
      <c r="D2411" t="s">
        <v>2060</v>
      </c>
    </row>
    <row r="2412" spans="1:4" x14ac:dyDescent="0.3">
      <c r="A2412">
        <v>800042617</v>
      </c>
      <c r="B2412" t="s">
        <v>1375</v>
      </c>
      <c r="C2412" t="s">
        <v>804</v>
      </c>
      <c r="D2412" t="s">
        <v>2210</v>
      </c>
    </row>
    <row r="2413" spans="1:4" x14ac:dyDescent="0.3">
      <c r="A2413">
        <v>800044326</v>
      </c>
      <c r="B2413" t="s">
        <v>1448</v>
      </c>
      <c r="C2413" t="s">
        <v>970</v>
      </c>
      <c r="D2413" t="s">
        <v>2255</v>
      </c>
    </row>
    <row r="2414" spans="1:4" x14ac:dyDescent="0.3">
      <c r="A2414">
        <v>800030952</v>
      </c>
      <c r="B2414" t="s">
        <v>1294</v>
      </c>
      <c r="C2414" t="s">
        <v>847</v>
      </c>
      <c r="D2414" t="s">
        <v>2166</v>
      </c>
    </row>
    <row r="2415" spans="1:4" x14ac:dyDescent="0.3">
      <c r="A2415">
        <v>800030952</v>
      </c>
      <c r="B2415" t="s">
        <v>1294</v>
      </c>
      <c r="C2415" t="s">
        <v>821</v>
      </c>
      <c r="D2415" t="s">
        <v>2166</v>
      </c>
    </row>
    <row r="2416" spans="1:4" x14ac:dyDescent="0.3">
      <c r="A2416">
        <v>800005741</v>
      </c>
      <c r="B2416" t="s">
        <v>586</v>
      </c>
      <c r="C2416" t="s">
        <v>988</v>
      </c>
      <c r="D2416" t="s">
        <v>1867</v>
      </c>
    </row>
    <row r="2417" spans="1:4" x14ac:dyDescent="0.3">
      <c r="A2417">
        <v>800005834</v>
      </c>
      <c r="B2417" t="s">
        <v>455</v>
      </c>
      <c r="C2417" t="s">
        <v>674</v>
      </c>
      <c r="D2417" t="s">
        <v>1897</v>
      </c>
    </row>
    <row r="2418" spans="1:4" x14ac:dyDescent="0.3">
      <c r="A2418">
        <v>800040308</v>
      </c>
      <c r="B2418" t="s">
        <v>1431</v>
      </c>
      <c r="C2418" t="s">
        <v>1073</v>
      </c>
      <c r="D2418" t="s">
        <v>2242</v>
      </c>
    </row>
    <row r="2419" spans="1:4" x14ac:dyDescent="0.3">
      <c r="A2419">
        <v>800040308</v>
      </c>
      <c r="B2419" t="s">
        <v>1431</v>
      </c>
      <c r="C2419" t="s">
        <v>864</v>
      </c>
      <c r="D2419" t="s">
        <v>2242</v>
      </c>
    </row>
    <row r="2420" spans="1:4" x14ac:dyDescent="0.3">
      <c r="A2420">
        <v>800021464</v>
      </c>
      <c r="B2420" t="s">
        <v>905</v>
      </c>
      <c r="C2420" t="s">
        <v>901</v>
      </c>
      <c r="D2420" t="s">
        <v>1986</v>
      </c>
    </row>
    <row r="2421" spans="1:4" x14ac:dyDescent="0.3">
      <c r="A2421">
        <v>800021464</v>
      </c>
      <c r="B2421" t="s">
        <v>905</v>
      </c>
      <c r="C2421" t="s">
        <v>844</v>
      </c>
      <c r="D2421" t="s">
        <v>1986</v>
      </c>
    </row>
    <row r="2422" spans="1:4" x14ac:dyDescent="0.3">
      <c r="A2422">
        <v>800006372</v>
      </c>
      <c r="B2422" t="s">
        <v>600</v>
      </c>
      <c r="C2422" t="s">
        <v>585</v>
      </c>
      <c r="D2422" t="s">
        <v>1875</v>
      </c>
    </row>
    <row r="2423" spans="1:4" x14ac:dyDescent="0.3">
      <c r="A2423">
        <v>800042520</v>
      </c>
      <c r="B2423" t="s">
        <v>1315</v>
      </c>
      <c r="C2423" t="s">
        <v>847</v>
      </c>
      <c r="D2423" t="s">
        <v>2178</v>
      </c>
    </row>
    <row r="2424" spans="1:4" x14ac:dyDescent="0.3">
      <c r="A2424">
        <v>800000063</v>
      </c>
      <c r="B2424" t="s">
        <v>566</v>
      </c>
      <c r="C2424" t="s">
        <v>772</v>
      </c>
      <c r="D2424" t="s">
        <v>1855</v>
      </c>
    </row>
    <row r="2425" spans="1:4" x14ac:dyDescent="0.3">
      <c r="A2425">
        <v>800000063</v>
      </c>
      <c r="B2425" t="s">
        <v>566</v>
      </c>
      <c r="C2425" t="s">
        <v>1094</v>
      </c>
      <c r="D2425" t="s">
        <v>1855</v>
      </c>
    </row>
    <row r="2426" spans="1:4" x14ac:dyDescent="0.3">
      <c r="A2426">
        <v>800001396</v>
      </c>
      <c r="B2426" t="s">
        <v>1137</v>
      </c>
      <c r="C2426" t="s">
        <v>819</v>
      </c>
      <c r="D2426" t="s">
        <v>1989</v>
      </c>
    </row>
    <row r="2427" spans="1:4" x14ac:dyDescent="0.3">
      <c r="A2427">
        <v>800000063</v>
      </c>
      <c r="B2427" t="s">
        <v>566</v>
      </c>
      <c r="C2427" t="s">
        <v>819</v>
      </c>
      <c r="D2427" t="s">
        <v>1855</v>
      </c>
    </row>
    <row r="2428" spans="1:4" x14ac:dyDescent="0.3">
      <c r="A2428">
        <v>800006397</v>
      </c>
      <c r="B2428" t="s">
        <v>1153</v>
      </c>
      <c r="C2428" t="s">
        <v>738</v>
      </c>
      <c r="D2428" t="s">
        <v>2079</v>
      </c>
    </row>
    <row r="2429" spans="1:4" x14ac:dyDescent="0.3">
      <c r="A2429">
        <v>800000063</v>
      </c>
      <c r="B2429" t="s">
        <v>566</v>
      </c>
      <c r="C2429" t="s">
        <v>680</v>
      </c>
      <c r="D2429" t="s">
        <v>1855</v>
      </c>
    </row>
    <row r="2430" spans="1:4" x14ac:dyDescent="0.3">
      <c r="A2430">
        <v>800042315</v>
      </c>
      <c r="B2430" t="s">
        <v>1449</v>
      </c>
      <c r="C2430" t="s">
        <v>1018</v>
      </c>
      <c r="D2430" t="s">
        <v>2256</v>
      </c>
    </row>
    <row r="2431" spans="1:4" x14ac:dyDescent="0.3">
      <c r="A2431">
        <v>800033808</v>
      </c>
      <c r="B2431" t="s">
        <v>1450</v>
      </c>
      <c r="C2431" t="s">
        <v>931</v>
      </c>
      <c r="D2431" t="s">
        <v>1860</v>
      </c>
    </row>
    <row r="2432" spans="1:4" x14ac:dyDescent="0.3">
      <c r="A2432">
        <v>800005834</v>
      </c>
      <c r="B2432" t="s">
        <v>455</v>
      </c>
      <c r="C2432" t="s">
        <v>607</v>
      </c>
      <c r="D2432" t="s">
        <v>1897</v>
      </c>
    </row>
    <row r="2433" spans="1:4" x14ac:dyDescent="0.3">
      <c r="A2433">
        <v>800031340</v>
      </c>
      <c r="B2433" t="s">
        <v>569</v>
      </c>
      <c r="C2433" t="s">
        <v>907</v>
      </c>
      <c r="D2433" t="s">
        <v>1857</v>
      </c>
    </row>
    <row r="2434" spans="1:4" x14ac:dyDescent="0.3">
      <c r="A2434">
        <v>800002553</v>
      </c>
      <c r="B2434" t="s">
        <v>1225</v>
      </c>
      <c r="C2434" t="s">
        <v>1008</v>
      </c>
      <c r="D2434" t="s">
        <v>1866</v>
      </c>
    </row>
    <row r="2435" spans="1:4" x14ac:dyDescent="0.3">
      <c r="A2435">
        <v>800031137</v>
      </c>
      <c r="B2435" t="s">
        <v>1359</v>
      </c>
      <c r="C2435" t="s">
        <v>720</v>
      </c>
      <c r="D2435" t="s">
        <v>2203</v>
      </c>
    </row>
    <row r="2436" spans="1:4" x14ac:dyDescent="0.3">
      <c r="A2436">
        <v>800006317</v>
      </c>
      <c r="B2436" t="s">
        <v>1451</v>
      </c>
      <c r="C2436" t="s">
        <v>844</v>
      </c>
      <c r="D2436" t="s">
        <v>2257</v>
      </c>
    </row>
    <row r="2437" spans="1:4" x14ac:dyDescent="0.3">
      <c r="A2437">
        <v>800042705</v>
      </c>
      <c r="B2437" t="s">
        <v>1383</v>
      </c>
      <c r="C2437" t="s">
        <v>645</v>
      </c>
      <c r="D2437" t="s">
        <v>2213</v>
      </c>
    </row>
    <row r="2438" spans="1:4" x14ac:dyDescent="0.3">
      <c r="A2438">
        <v>800031137</v>
      </c>
      <c r="B2438" t="s">
        <v>1359</v>
      </c>
      <c r="C2438" t="s">
        <v>1083</v>
      </c>
      <c r="D2438" t="s">
        <v>2203</v>
      </c>
    </row>
    <row r="2439" spans="1:4" x14ac:dyDescent="0.3">
      <c r="A2439">
        <v>800045469</v>
      </c>
      <c r="B2439" t="s">
        <v>1452</v>
      </c>
      <c r="C2439" t="s">
        <v>948</v>
      </c>
      <c r="D2439" t="s">
        <v>2258</v>
      </c>
    </row>
    <row r="2440" spans="1:4" x14ac:dyDescent="0.3">
      <c r="A2440">
        <v>800031515</v>
      </c>
      <c r="B2440" t="s">
        <v>1362</v>
      </c>
      <c r="C2440" t="s">
        <v>1079</v>
      </c>
      <c r="D2440" t="s">
        <v>2055</v>
      </c>
    </row>
    <row r="2441" spans="1:4" x14ac:dyDescent="0.3">
      <c r="A2441">
        <v>800031137</v>
      </c>
      <c r="B2441" t="s">
        <v>1359</v>
      </c>
      <c r="C2441" t="s">
        <v>798</v>
      </c>
      <c r="D2441" t="s">
        <v>2203</v>
      </c>
    </row>
    <row r="2442" spans="1:4" x14ac:dyDescent="0.3">
      <c r="A2442">
        <v>800035170</v>
      </c>
      <c r="B2442" t="s">
        <v>1292</v>
      </c>
      <c r="C2442" t="s">
        <v>810</v>
      </c>
      <c r="D2442" t="s">
        <v>2164</v>
      </c>
    </row>
    <row r="2443" spans="1:4" x14ac:dyDescent="0.3">
      <c r="A2443">
        <v>800040873</v>
      </c>
      <c r="B2443" t="s">
        <v>1361</v>
      </c>
      <c r="C2443" t="s">
        <v>967</v>
      </c>
      <c r="D2443" t="s">
        <v>2055</v>
      </c>
    </row>
    <row r="2444" spans="1:4" x14ac:dyDescent="0.3">
      <c r="A2444">
        <v>800040873</v>
      </c>
      <c r="B2444" t="s">
        <v>1361</v>
      </c>
      <c r="C2444" t="s">
        <v>661</v>
      </c>
      <c r="D2444" t="s">
        <v>2055</v>
      </c>
    </row>
    <row r="2445" spans="1:4" x14ac:dyDescent="0.3">
      <c r="A2445">
        <v>800005916</v>
      </c>
      <c r="B2445" t="s">
        <v>1453</v>
      </c>
      <c r="C2445" t="s">
        <v>925</v>
      </c>
      <c r="D2445" t="s">
        <v>2259</v>
      </c>
    </row>
    <row r="2446" spans="1:4" x14ac:dyDescent="0.3">
      <c r="A2446">
        <v>800031137</v>
      </c>
      <c r="B2446" t="s">
        <v>1359</v>
      </c>
      <c r="C2446" t="s">
        <v>1454</v>
      </c>
      <c r="D2446" t="s">
        <v>2203</v>
      </c>
    </row>
    <row r="2447" spans="1:4" x14ac:dyDescent="0.3">
      <c r="A2447">
        <v>800032020</v>
      </c>
      <c r="B2447" t="s">
        <v>1455</v>
      </c>
      <c r="C2447" t="s">
        <v>843</v>
      </c>
      <c r="D2447" t="s">
        <v>1989</v>
      </c>
    </row>
    <row r="2448" spans="1:4" x14ac:dyDescent="0.3">
      <c r="A2448">
        <v>800030623</v>
      </c>
      <c r="B2448" t="s">
        <v>1360</v>
      </c>
      <c r="C2448" t="s">
        <v>585</v>
      </c>
      <c r="D2448" t="s">
        <v>1995</v>
      </c>
    </row>
    <row r="2449" spans="1:4" x14ac:dyDescent="0.3">
      <c r="A2449">
        <v>800030623</v>
      </c>
      <c r="B2449" t="s">
        <v>1360</v>
      </c>
      <c r="C2449" t="s">
        <v>954</v>
      </c>
      <c r="D2449" t="s">
        <v>1995</v>
      </c>
    </row>
    <row r="2450" spans="1:4" x14ac:dyDescent="0.3">
      <c r="A2450">
        <v>800040873</v>
      </c>
      <c r="B2450" t="s">
        <v>1361</v>
      </c>
      <c r="C2450" t="s">
        <v>1456</v>
      </c>
      <c r="D2450" t="s">
        <v>2055</v>
      </c>
    </row>
    <row r="2451" spans="1:4" x14ac:dyDescent="0.3">
      <c r="A2451">
        <v>800040697</v>
      </c>
      <c r="B2451" t="s">
        <v>1429</v>
      </c>
      <c r="C2451" t="s">
        <v>690</v>
      </c>
      <c r="D2451" t="s">
        <v>1911</v>
      </c>
    </row>
    <row r="2452" spans="1:4" x14ac:dyDescent="0.3">
      <c r="A2452">
        <v>800045691</v>
      </c>
      <c r="B2452" t="s">
        <v>1387</v>
      </c>
      <c r="C2452" t="s">
        <v>607</v>
      </c>
      <c r="D2452" t="s">
        <v>2217</v>
      </c>
    </row>
    <row r="2453" spans="1:4" x14ac:dyDescent="0.3">
      <c r="A2453">
        <v>800033665</v>
      </c>
      <c r="B2453" t="s">
        <v>1160</v>
      </c>
      <c r="C2453" t="s">
        <v>645</v>
      </c>
      <c r="D2453" t="s">
        <v>2085</v>
      </c>
    </row>
    <row r="2454" spans="1:4" x14ac:dyDescent="0.3">
      <c r="A2454">
        <v>800031137</v>
      </c>
      <c r="B2454" t="s">
        <v>1359</v>
      </c>
      <c r="C2454" t="s">
        <v>1446</v>
      </c>
      <c r="D2454" t="s">
        <v>2203</v>
      </c>
    </row>
    <row r="2455" spans="1:4" x14ac:dyDescent="0.3">
      <c r="A2455">
        <v>800006317</v>
      </c>
      <c r="B2455" t="s">
        <v>1451</v>
      </c>
      <c r="C2455" t="s">
        <v>607</v>
      </c>
      <c r="D2455" t="s">
        <v>2257</v>
      </c>
    </row>
    <row r="2456" spans="1:4" x14ac:dyDescent="0.3">
      <c r="A2456">
        <v>800031515</v>
      </c>
      <c r="B2456" t="s">
        <v>1362</v>
      </c>
      <c r="C2456" t="s">
        <v>720</v>
      </c>
      <c r="D2456" t="s">
        <v>2055</v>
      </c>
    </row>
    <row r="2457" spans="1:4" x14ac:dyDescent="0.3">
      <c r="A2457">
        <v>800030952</v>
      </c>
      <c r="B2457" t="s">
        <v>1294</v>
      </c>
      <c r="C2457" t="s">
        <v>868</v>
      </c>
      <c r="D2457" t="s">
        <v>2166</v>
      </c>
    </row>
    <row r="2458" spans="1:4" x14ac:dyDescent="0.3">
      <c r="A2458">
        <v>800046038</v>
      </c>
      <c r="B2458" t="s">
        <v>1337</v>
      </c>
      <c r="C2458" t="s">
        <v>772</v>
      </c>
      <c r="D2458" t="s">
        <v>2194</v>
      </c>
    </row>
    <row r="2459" spans="1:4" x14ac:dyDescent="0.3">
      <c r="A2459">
        <v>800045103</v>
      </c>
      <c r="B2459" t="s">
        <v>1457</v>
      </c>
      <c r="C2459" t="s">
        <v>616</v>
      </c>
      <c r="D2459" t="s">
        <v>2260</v>
      </c>
    </row>
    <row r="2460" spans="1:4" x14ac:dyDescent="0.3">
      <c r="A2460">
        <v>800045103</v>
      </c>
      <c r="B2460" t="s">
        <v>1457</v>
      </c>
      <c r="C2460" t="s">
        <v>1009</v>
      </c>
      <c r="D2460" t="s">
        <v>2260</v>
      </c>
    </row>
    <row r="2461" spans="1:4" x14ac:dyDescent="0.3">
      <c r="A2461">
        <v>800030952</v>
      </c>
      <c r="B2461" t="s">
        <v>1294</v>
      </c>
      <c r="C2461" t="s">
        <v>772</v>
      </c>
      <c r="D2461" t="s">
        <v>2166</v>
      </c>
    </row>
    <row r="2462" spans="1:4" x14ac:dyDescent="0.3">
      <c r="A2462">
        <v>800045273</v>
      </c>
      <c r="B2462" t="s">
        <v>1135</v>
      </c>
      <c r="C2462" t="s">
        <v>645</v>
      </c>
      <c r="D2462" t="s">
        <v>2055</v>
      </c>
    </row>
    <row r="2463" spans="1:4" x14ac:dyDescent="0.3">
      <c r="A2463">
        <v>800006258</v>
      </c>
      <c r="B2463" t="s">
        <v>1135</v>
      </c>
      <c r="C2463" t="s">
        <v>645</v>
      </c>
      <c r="D2463" t="s">
        <v>2055</v>
      </c>
    </row>
    <row r="2464" spans="1:4" x14ac:dyDescent="0.3">
      <c r="A2464">
        <v>800045046</v>
      </c>
      <c r="B2464" t="s">
        <v>1458</v>
      </c>
      <c r="C2464" t="s">
        <v>765</v>
      </c>
      <c r="D2464" t="s">
        <v>2261</v>
      </c>
    </row>
    <row r="2465" spans="1:4" x14ac:dyDescent="0.3">
      <c r="A2465">
        <v>800045788</v>
      </c>
      <c r="B2465" t="s">
        <v>1459</v>
      </c>
      <c r="C2465" t="s">
        <v>629</v>
      </c>
      <c r="D2465" t="s">
        <v>2262</v>
      </c>
    </row>
    <row r="2466" spans="1:4" x14ac:dyDescent="0.3">
      <c r="A2466">
        <v>800007697</v>
      </c>
      <c r="B2466" t="s">
        <v>1460</v>
      </c>
      <c r="C2466" t="s">
        <v>822</v>
      </c>
      <c r="D2466" t="s">
        <v>2263</v>
      </c>
    </row>
    <row r="2467" spans="1:4" x14ac:dyDescent="0.3">
      <c r="A2467">
        <v>800000814</v>
      </c>
      <c r="B2467" t="s">
        <v>1286</v>
      </c>
      <c r="C2467" t="s">
        <v>567</v>
      </c>
      <c r="D2467" t="s">
        <v>2160</v>
      </c>
    </row>
    <row r="2468" spans="1:4" x14ac:dyDescent="0.3">
      <c r="A2468">
        <v>800000063</v>
      </c>
      <c r="B2468" t="s">
        <v>566</v>
      </c>
      <c r="C2468" t="s">
        <v>874</v>
      </c>
      <c r="D2468" t="s">
        <v>1855</v>
      </c>
    </row>
    <row r="2469" spans="1:4" x14ac:dyDescent="0.3">
      <c r="A2469">
        <v>800000056</v>
      </c>
      <c r="B2469" t="s">
        <v>393</v>
      </c>
      <c r="C2469" t="s">
        <v>1461</v>
      </c>
      <c r="D2469" t="s">
        <v>1915</v>
      </c>
    </row>
    <row r="2470" spans="1:4" x14ac:dyDescent="0.3">
      <c r="A2470">
        <v>800046038</v>
      </c>
      <c r="B2470" t="s">
        <v>1337</v>
      </c>
      <c r="C2470" t="s">
        <v>677</v>
      </c>
      <c r="D2470" t="s">
        <v>2194</v>
      </c>
    </row>
    <row r="2471" spans="1:4" x14ac:dyDescent="0.3">
      <c r="A2471">
        <v>800034382</v>
      </c>
      <c r="B2471" t="s">
        <v>1462</v>
      </c>
      <c r="C2471" t="s">
        <v>645</v>
      </c>
      <c r="D2471" t="s">
        <v>2264</v>
      </c>
    </row>
    <row r="2472" spans="1:4" x14ac:dyDescent="0.3">
      <c r="A2472">
        <v>800032020</v>
      </c>
      <c r="B2472" t="s">
        <v>1455</v>
      </c>
      <c r="C2472" t="s">
        <v>804</v>
      </c>
      <c r="D2472" t="s">
        <v>1989</v>
      </c>
    </row>
    <row r="2473" spans="1:4" x14ac:dyDescent="0.3">
      <c r="A2473">
        <v>800029167</v>
      </c>
      <c r="B2473" t="s">
        <v>1293</v>
      </c>
      <c r="C2473" t="s">
        <v>645</v>
      </c>
      <c r="D2473" t="s">
        <v>2165</v>
      </c>
    </row>
    <row r="2474" spans="1:4" x14ac:dyDescent="0.3">
      <c r="A2474">
        <v>800006524</v>
      </c>
      <c r="B2474" t="s">
        <v>1463</v>
      </c>
      <c r="C2474" t="s">
        <v>657</v>
      </c>
      <c r="D2474" t="s">
        <v>2035</v>
      </c>
    </row>
    <row r="2475" spans="1:4" x14ac:dyDescent="0.3">
      <c r="A2475">
        <v>800005740</v>
      </c>
      <c r="B2475" t="s">
        <v>586</v>
      </c>
      <c r="C2475" t="s">
        <v>588</v>
      </c>
      <c r="D2475" t="s">
        <v>1867</v>
      </c>
    </row>
    <row r="2476" spans="1:4" x14ac:dyDescent="0.3">
      <c r="A2476">
        <v>800035411</v>
      </c>
      <c r="B2476" t="s">
        <v>1201</v>
      </c>
      <c r="C2476" t="s">
        <v>659</v>
      </c>
      <c r="D2476" t="s">
        <v>2114</v>
      </c>
    </row>
    <row r="2477" spans="1:4" x14ac:dyDescent="0.3">
      <c r="A2477">
        <v>800006683</v>
      </c>
      <c r="B2477" t="s">
        <v>1343</v>
      </c>
      <c r="C2477" t="s">
        <v>572</v>
      </c>
      <c r="D2477" t="s">
        <v>2015</v>
      </c>
    </row>
    <row r="2478" spans="1:4" x14ac:dyDescent="0.3">
      <c r="A2478">
        <v>800021464</v>
      </c>
      <c r="B2478" t="s">
        <v>905</v>
      </c>
      <c r="C2478" t="s">
        <v>779</v>
      </c>
      <c r="D2478" t="s">
        <v>1986</v>
      </c>
    </row>
    <row r="2479" spans="1:4" x14ac:dyDescent="0.3">
      <c r="A2479">
        <v>800031581</v>
      </c>
      <c r="B2479" t="s">
        <v>1464</v>
      </c>
      <c r="C2479" t="s">
        <v>715</v>
      </c>
      <c r="D2479" t="s">
        <v>1965</v>
      </c>
    </row>
    <row r="2480" spans="1:4" x14ac:dyDescent="0.3">
      <c r="A2480">
        <v>800002863</v>
      </c>
      <c r="B2480" t="s">
        <v>1254</v>
      </c>
      <c r="C2480" t="s">
        <v>755</v>
      </c>
      <c r="D2480" t="s">
        <v>2143</v>
      </c>
    </row>
    <row r="2481" spans="1:4" x14ac:dyDescent="0.3">
      <c r="A2481">
        <v>800031581</v>
      </c>
      <c r="B2481" t="s">
        <v>1464</v>
      </c>
      <c r="C2481" t="s">
        <v>587</v>
      </c>
      <c r="D2481" t="s">
        <v>1965</v>
      </c>
    </row>
    <row r="2482" spans="1:4" x14ac:dyDescent="0.3">
      <c r="A2482">
        <v>800032993</v>
      </c>
      <c r="B2482" t="s">
        <v>1419</v>
      </c>
      <c r="C2482" t="s">
        <v>704</v>
      </c>
      <c r="D2482" t="s">
        <v>2235</v>
      </c>
    </row>
    <row r="2483" spans="1:4" x14ac:dyDescent="0.3">
      <c r="A2483">
        <v>800038221</v>
      </c>
      <c r="B2483" t="s">
        <v>668</v>
      </c>
      <c r="C2483" t="s">
        <v>645</v>
      </c>
      <c r="D2483" t="s">
        <v>1902</v>
      </c>
    </row>
    <row r="2484" spans="1:4" x14ac:dyDescent="0.3">
      <c r="A2484">
        <v>800045785</v>
      </c>
      <c r="B2484" t="s">
        <v>1465</v>
      </c>
      <c r="C2484" t="s">
        <v>1326</v>
      </c>
      <c r="D2484" t="s">
        <v>2265</v>
      </c>
    </row>
    <row r="2485" spans="1:4" x14ac:dyDescent="0.3">
      <c r="A2485">
        <v>800005834</v>
      </c>
      <c r="B2485" t="s">
        <v>455</v>
      </c>
      <c r="C2485" t="s">
        <v>964</v>
      </c>
      <c r="D2485" t="s">
        <v>1897</v>
      </c>
    </row>
    <row r="2486" spans="1:4" x14ac:dyDescent="0.3">
      <c r="A2486">
        <v>800031514</v>
      </c>
      <c r="B2486" t="s">
        <v>1362</v>
      </c>
      <c r="C2486" t="s">
        <v>656</v>
      </c>
      <c r="D2486" t="s">
        <v>2055</v>
      </c>
    </row>
    <row r="2487" spans="1:4" x14ac:dyDescent="0.3">
      <c r="A2487">
        <v>800031137</v>
      </c>
      <c r="B2487" t="s">
        <v>1359</v>
      </c>
      <c r="C2487" t="s">
        <v>656</v>
      </c>
      <c r="D2487" t="s">
        <v>2203</v>
      </c>
    </row>
    <row r="2488" spans="1:4" x14ac:dyDescent="0.3">
      <c r="A2488">
        <v>800036904</v>
      </c>
      <c r="B2488" t="s">
        <v>418</v>
      </c>
      <c r="C2488" t="s">
        <v>1009</v>
      </c>
      <c r="D2488" t="s">
        <v>1900</v>
      </c>
    </row>
    <row r="2489" spans="1:4" x14ac:dyDescent="0.3">
      <c r="A2489">
        <v>800006408</v>
      </c>
      <c r="B2489" t="s">
        <v>1191</v>
      </c>
      <c r="C2489" t="s">
        <v>932</v>
      </c>
      <c r="D2489" t="s">
        <v>2015</v>
      </c>
    </row>
    <row r="2490" spans="1:4" x14ac:dyDescent="0.3">
      <c r="A2490">
        <v>800021464</v>
      </c>
      <c r="B2490" t="s">
        <v>905</v>
      </c>
      <c r="C2490" t="s">
        <v>738</v>
      </c>
      <c r="D2490" t="s">
        <v>1986</v>
      </c>
    </row>
    <row r="2491" spans="1:4" x14ac:dyDescent="0.3">
      <c r="A2491">
        <v>800027163</v>
      </c>
      <c r="B2491" t="s">
        <v>1131</v>
      </c>
      <c r="C2491" t="s">
        <v>1018</v>
      </c>
      <c r="D2491" t="s">
        <v>2061</v>
      </c>
    </row>
    <row r="2492" spans="1:4" x14ac:dyDescent="0.3">
      <c r="A2492">
        <v>800000063</v>
      </c>
      <c r="B2492" t="s">
        <v>566</v>
      </c>
      <c r="C2492" t="s">
        <v>986</v>
      </c>
      <c r="D2492" t="s">
        <v>1855</v>
      </c>
    </row>
    <row r="2493" spans="1:4" x14ac:dyDescent="0.3">
      <c r="A2493">
        <v>800040697</v>
      </c>
      <c r="B2493" t="s">
        <v>1429</v>
      </c>
      <c r="C2493" t="s">
        <v>1003</v>
      </c>
      <c r="D2493" t="s">
        <v>1911</v>
      </c>
    </row>
    <row r="2494" spans="1:4" x14ac:dyDescent="0.3">
      <c r="A2494">
        <v>800023565</v>
      </c>
      <c r="B2494" t="s">
        <v>1137</v>
      </c>
      <c r="C2494" t="s">
        <v>973</v>
      </c>
      <c r="D2494" t="s">
        <v>1989</v>
      </c>
    </row>
    <row r="2495" spans="1:4" x14ac:dyDescent="0.3">
      <c r="A2495">
        <v>800042724</v>
      </c>
      <c r="B2495" t="s">
        <v>707</v>
      </c>
      <c r="C2495" t="s">
        <v>931</v>
      </c>
      <c r="D2495" t="s">
        <v>1917</v>
      </c>
    </row>
    <row r="2496" spans="1:4" x14ac:dyDescent="0.3">
      <c r="A2496">
        <v>800035411</v>
      </c>
      <c r="B2496" t="s">
        <v>1201</v>
      </c>
      <c r="C2496" t="s">
        <v>1069</v>
      </c>
      <c r="D2496" t="s">
        <v>2114</v>
      </c>
    </row>
    <row r="2497" spans="1:4" x14ac:dyDescent="0.3">
      <c r="A2497">
        <v>800005741</v>
      </c>
      <c r="B2497" t="s">
        <v>586</v>
      </c>
      <c r="C2497" t="s">
        <v>1069</v>
      </c>
      <c r="D2497" t="s">
        <v>1867</v>
      </c>
    </row>
    <row r="2498" spans="1:4" x14ac:dyDescent="0.3">
      <c r="A2498">
        <v>800006317</v>
      </c>
      <c r="B2498" t="s">
        <v>1451</v>
      </c>
      <c r="C2498" t="s">
        <v>873</v>
      </c>
      <c r="D2498" t="s">
        <v>2257</v>
      </c>
    </row>
    <row r="2499" spans="1:4" x14ac:dyDescent="0.3">
      <c r="A2499">
        <v>800006317</v>
      </c>
      <c r="B2499" t="s">
        <v>1451</v>
      </c>
      <c r="C2499" t="s">
        <v>1466</v>
      </c>
      <c r="D2499" t="s">
        <v>2257</v>
      </c>
    </row>
    <row r="2500" spans="1:4" x14ac:dyDescent="0.3">
      <c r="A2500">
        <v>800030624</v>
      </c>
      <c r="B2500" t="s">
        <v>1357</v>
      </c>
      <c r="C2500" t="s">
        <v>847</v>
      </c>
      <c r="D2500" t="s">
        <v>1976</v>
      </c>
    </row>
    <row r="2501" spans="1:4" x14ac:dyDescent="0.3">
      <c r="A2501">
        <v>800021464</v>
      </c>
      <c r="B2501" t="s">
        <v>905</v>
      </c>
      <c r="C2501" t="s">
        <v>928</v>
      </c>
      <c r="D2501" t="s">
        <v>1986</v>
      </c>
    </row>
    <row r="2502" spans="1:4" x14ac:dyDescent="0.3">
      <c r="A2502">
        <v>800040757</v>
      </c>
      <c r="B2502" t="s">
        <v>1425</v>
      </c>
      <c r="C2502" t="s">
        <v>873</v>
      </c>
      <c r="D2502" t="s">
        <v>2238</v>
      </c>
    </row>
    <row r="2503" spans="1:4" x14ac:dyDescent="0.3">
      <c r="A2503">
        <v>800016783</v>
      </c>
      <c r="B2503" t="s">
        <v>1147</v>
      </c>
      <c r="C2503" t="s">
        <v>988</v>
      </c>
      <c r="D2503" t="s">
        <v>1939</v>
      </c>
    </row>
    <row r="2504" spans="1:4" x14ac:dyDescent="0.3">
      <c r="A2504">
        <v>800016783</v>
      </c>
      <c r="B2504" t="s">
        <v>1147</v>
      </c>
      <c r="C2504" t="s">
        <v>924</v>
      </c>
      <c r="D2504" t="s">
        <v>1939</v>
      </c>
    </row>
    <row r="2505" spans="1:4" x14ac:dyDescent="0.3">
      <c r="A2505">
        <v>800030952</v>
      </c>
      <c r="B2505" t="s">
        <v>1294</v>
      </c>
      <c r="C2505" t="s">
        <v>831</v>
      </c>
      <c r="D2505" t="s">
        <v>2166</v>
      </c>
    </row>
    <row r="2506" spans="1:4" x14ac:dyDescent="0.3">
      <c r="A2506">
        <v>800030952</v>
      </c>
      <c r="B2506" t="s">
        <v>1294</v>
      </c>
      <c r="C2506" t="s">
        <v>635</v>
      </c>
      <c r="D2506" t="s">
        <v>2166</v>
      </c>
    </row>
    <row r="2507" spans="1:4" x14ac:dyDescent="0.3">
      <c r="A2507">
        <v>800047087</v>
      </c>
      <c r="B2507" t="s">
        <v>1467</v>
      </c>
      <c r="C2507" t="s">
        <v>873</v>
      </c>
      <c r="D2507" t="s">
        <v>2266</v>
      </c>
    </row>
    <row r="2508" spans="1:4" x14ac:dyDescent="0.3">
      <c r="A2508">
        <v>800000988</v>
      </c>
      <c r="B2508" t="s">
        <v>1468</v>
      </c>
      <c r="C2508" t="s">
        <v>944</v>
      </c>
      <c r="D2508" t="s">
        <v>1904</v>
      </c>
    </row>
    <row r="2509" spans="1:4" x14ac:dyDescent="0.3">
      <c r="A2509">
        <v>800030952</v>
      </c>
      <c r="B2509" t="s">
        <v>1294</v>
      </c>
      <c r="C2509" t="s">
        <v>839</v>
      </c>
      <c r="D2509" t="s">
        <v>2166</v>
      </c>
    </row>
    <row r="2510" spans="1:4" x14ac:dyDescent="0.3">
      <c r="A2510">
        <v>800048577</v>
      </c>
      <c r="B2510" t="s">
        <v>1215</v>
      </c>
      <c r="C2510" t="s">
        <v>1078</v>
      </c>
      <c r="D2510" t="s">
        <v>1901</v>
      </c>
    </row>
    <row r="2511" spans="1:4" x14ac:dyDescent="0.3">
      <c r="A2511">
        <v>800006198</v>
      </c>
      <c r="B2511" t="s">
        <v>1369</v>
      </c>
      <c r="C2511" t="s">
        <v>1078</v>
      </c>
      <c r="D2511" t="s">
        <v>1873</v>
      </c>
    </row>
    <row r="2512" spans="1:4" x14ac:dyDescent="0.3">
      <c r="A2512">
        <v>800016783</v>
      </c>
      <c r="B2512" t="s">
        <v>1147</v>
      </c>
      <c r="C2512" t="s">
        <v>723</v>
      </c>
      <c r="D2512" t="s">
        <v>1939</v>
      </c>
    </row>
    <row r="2513" spans="1:4" x14ac:dyDescent="0.3">
      <c r="A2513">
        <v>800045441</v>
      </c>
      <c r="B2513" t="s">
        <v>1469</v>
      </c>
      <c r="C2513" t="s">
        <v>872</v>
      </c>
      <c r="D2513" t="s">
        <v>2267</v>
      </c>
    </row>
    <row r="2514" spans="1:4" x14ac:dyDescent="0.3">
      <c r="A2514">
        <v>800045441</v>
      </c>
      <c r="B2514" t="s">
        <v>1469</v>
      </c>
      <c r="C2514" t="s">
        <v>736</v>
      </c>
      <c r="D2514" t="s">
        <v>2267</v>
      </c>
    </row>
    <row r="2515" spans="1:4" x14ac:dyDescent="0.3">
      <c r="A2515">
        <v>800018982</v>
      </c>
      <c r="B2515" t="s">
        <v>1250</v>
      </c>
      <c r="C2515" t="s">
        <v>1067</v>
      </c>
      <c r="D2515" t="s">
        <v>2140</v>
      </c>
    </row>
    <row r="2516" spans="1:4" x14ac:dyDescent="0.3">
      <c r="A2516">
        <v>800005713</v>
      </c>
      <c r="B2516" t="s">
        <v>1233</v>
      </c>
      <c r="C2516" t="s">
        <v>868</v>
      </c>
      <c r="D2516" t="s">
        <v>2090</v>
      </c>
    </row>
    <row r="2517" spans="1:4" x14ac:dyDescent="0.3">
      <c r="A2517">
        <v>800047107</v>
      </c>
      <c r="B2517" t="s">
        <v>1470</v>
      </c>
      <c r="C2517" t="s">
        <v>983</v>
      </c>
      <c r="D2517" t="s">
        <v>2211</v>
      </c>
    </row>
    <row r="2518" spans="1:4" x14ac:dyDescent="0.3">
      <c r="A2518">
        <v>800031137</v>
      </c>
      <c r="B2518" t="s">
        <v>1359</v>
      </c>
      <c r="C2518" t="s">
        <v>1019</v>
      </c>
      <c r="D2518" t="s">
        <v>2203</v>
      </c>
    </row>
    <row r="2519" spans="1:4" x14ac:dyDescent="0.3">
      <c r="A2519">
        <v>800000063</v>
      </c>
      <c r="B2519" t="s">
        <v>566</v>
      </c>
      <c r="C2519" t="s">
        <v>807</v>
      </c>
      <c r="D2519" t="s">
        <v>1855</v>
      </c>
    </row>
    <row r="2520" spans="1:4" x14ac:dyDescent="0.3">
      <c r="A2520">
        <v>800031042</v>
      </c>
      <c r="B2520" t="s">
        <v>1433</v>
      </c>
      <c r="C2520" t="s">
        <v>1471</v>
      </c>
      <c r="D2520" t="s">
        <v>2208</v>
      </c>
    </row>
    <row r="2521" spans="1:4" x14ac:dyDescent="0.3">
      <c r="A2521">
        <v>800040873</v>
      </c>
      <c r="B2521" t="s">
        <v>1361</v>
      </c>
      <c r="C2521" t="s">
        <v>913</v>
      </c>
      <c r="D2521" t="s">
        <v>2055</v>
      </c>
    </row>
    <row r="2522" spans="1:4" x14ac:dyDescent="0.3">
      <c r="A2522">
        <v>800045789</v>
      </c>
      <c r="B2522" t="s">
        <v>1472</v>
      </c>
      <c r="C2522" t="s">
        <v>738</v>
      </c>
      <c r="D2522" t="s">
        <v>2268</v>
      </c>
    </row>
    <row r="2523" spans="1:4" x14ac:dyDescent="0.3">
      <c r="A2523">
        <v>800016783</v>
      </c>
      <c r="B2523" t="s">
        <v>1147</v>
      </c>
      <c r="C2523" t="s">
        <v>872</v>
      </c>
      <c r="D2523" t="s">
        <v>1939</v>
      </c>
    </row>
    <row r="2524" spans="1:4" x14ac:dyDescent="0.3">
      <c r="A2524">
        <v>800042724</v>
      </c>
      <c r="B2524" t="s">
        <v>707</v>
      </c>
      <c r="C2524" t="s">
        <v>901</v>
      </c>
      <c r="D2524" t="s">
        <v>1917</v>
      </c>
    </row>
    <row r="2525" spans="1:4" x14ac:dyDescent="0.3">
      <c r="A2525">
        <v>800002553</v>
      </c>
      <c r="B2525" t="s">
        <v>1225</v>
      </c>
      <c r="C2525" t="s">
        <v>1078</v>
      </c>
      <c r="D2525" t="s">
        <v>1866</v>
      </c>
    </row>
    <row r="2526" spans="1:4" x14ac:dyDescent="0.3">
      <c r="A2526">
        <v>800006683</v>
      </c>
      <c r="B2526" t="s">
        <v>1343</v>
      </c>
      <c r="C2526" t="s">
        <v>710</v>
      </c>
      <c r="D2526" t="s">
        <v>2015</v>
      </c>
    </row>
    <row r="2527" spans="1:4" x14ac:dyDescent="0.3">
      <c r="A2527">
        <v>800031001</v>
      </c>
      <c r="B2527" t="s">
        <v>1358</v>
      </c>
      <c r="C2527" t="s">
        <v>967</v>
      </c>
      <c r="D2527" t="s">
        <v>2202</v>
      </c>
    </row>
    <row r="2528" spans="1:4" x14ac:dyDescent="0.3">
      <c r="A2528">
        <v>800031137</v>
      </c>
      <c r="B2528" t="s">
        <v>1359</v>
      </c>
      <c r="C2528" t="s">
        <v>663</v>
      </c>
      <c r="D2528" t="s">
        <v>2203</v>
      </c>
    </row>
    <row r="2529" spans="1:4" x14ac:dyDescent="0.3">
      <c r="A2529">
        <v>800027163</v>
      </c>
      <c r="B2529" t="s">
        <v>1131</v>
      </c>
      <c r="C2529" t="s">
        <v>807</v>
      </c>
      <c r="D2529" t="s">
        <v>2061</v>
      </c>
    </row>
    <row r="2530" spans="1:4" x14ac:dyDescent="0.3">
      <c r="A2530">
        <v>800031000</v>
      </c>
      <c r="B2530" t="s">
        <v>1358</v>
      </c>
      <c r="C2530" t="s">
        <v>873</v>
      </c>
      <c r="D2530" t="s">
        <v>2202</v>
      </c>
    </row>
    <row r="2531" spans="1:4" x14ac:dyDescent="0.3">
      <c r="A2531">
        <v>800002635</v>
      </c>
      <c r="B2531" t="s">
        <v>276</v>
      </c>
      <c r="C2531" t="s">
        <v>1009</v>
      </c>
      <c r="D2531" t="s">
        <v>2102</v>
      </c>
    </row>
    <row r="2532" spans="1:4" x14ac:dyDescent="0.3">
      <c r="A2532">
        <v>800046597</v>
      </c>
      <c r="B2532" t="s">
        <v>1473</v>
      </c>
      <c r="C2532" t="s">
        <v>841</v>
      </c>
      <c r="D2532" t="s">
        <v>2269</v>
      </c>
    </row>
    <row r="2533" spans="1:4" x14ac:dyDescent="0.3">
      <c r="A2533">
        <v>800031514</v>
      </c>
      <c r="B2533" t="s">
        <v>1362</v>
      </c>
      <c r="C2533" t="s">
        <v>929</v>
      </c>
      <c r="D2533" t="s">
        <v>2055</v>
      </c>
    </row>
    <row r="2534" spans="1:4" x14ac:dyDescent="0.3">
      <c r="A2534">
        <v>800031515</v>
      </c>
      <c r="B2534" t="s">
        <v>1362</v>
      </c>
      <c r="C2534" t="s">
        <v>776</v>
      </c>
      <c r="D2534" t="s">
        <v>2055</v>
      </c>
    </row>
    <row r="2535" spans="1:4" x14ac:dyDescent="0.3">
      <c r="A2535">
        <v>800027618</v>
      </c>
      <c r="B2535" t="s">
        <v>1246</v>
      </c>
      <c r="C2535" t="s">
        <v>645</v>
      </c>
      <c r="D2535" t="s">
        <v>2135</v>
      </c>
    </row>
    <row r="2536" spans="1:4" x14ac:dyDescent="0.3">
      <c r="A2536">
        <v>800000057</v>
      </c>
      <c r="B2536" t="s">
        <v>393</v>
      </c>
      <c r="C2536" t="s">
        <v>828</v>
      </c>
      <c r="D2536" t="s">
        <v>1915</v>
      </c>
    </row>
    <row r="2537" spans="1:4" x14ac:dyDescent="0.3">
      <c r="A2537">
        <v>800028458</v>
      </c>
      <c r="B2537" t="s">
        <v>707</v>
      </c>
      <c r="C2537" t="s">
        <v>868</v>
      </c>
      <c r="D2537" t="s">
        <v>1917</v>
      </c>
    </row>
    <row r="2538" spans="1:4" x14ac:dyDescent="0.3">
      <c r="A2538">
        <v>800040873</v>
      </c>
      <c r="B2538" t="s">
        <v>1361</v>
      </c>
      <c r="C2538" t="s">
        <v>616</v>
      </c>
      <c r="D2538" t="s">
        <v>2055</v>
      </c>
    </row>
    <row r="2539" spans="1:4" x14ac:dyDescent="0.3">
      <c r="A2539">
        <v>800046899</v>
      </c>
      <c r="B2539" t="s">
        <v>1244</v>
      </c>
      <c r="C2539" t="s">
        <v>913</v>
      </c>
      <c r="D2539" t="s">
        <v>2134</v>
      </c>
    </row>
    <row r="2540" spans="1:4" x14ac:dyDescent="0.3">
      <c r="A2540">
        <v>800006506</v>
      </c>
      <c r="B2540" t="s">
        <v>646</v>
      </c>
      <c r="C2540" t="s">
        <v>1471</v>
      </c>
      <c r="D2540" t="s">
        <v>1893</v>
      </c>
    </row>
    <row r="2541" spans="1:4" x14ac:dyDescent="0.3">
      <c r="A2541">
        <v>800004460</v>
      </c>
      <c r="B2541" t="s">
        <v>737</v>
      </c>
      <c r="C2541" t="s">
        <v>1067</v>
      </c>
      <c r="D2541" t="s">
        <v>1931</v>
      </c>
    </row>
    <row r="2542" spans="1:4" x14ac:dyDescent="0.3">
      <c r="A2542">
        <v>800006042</v>
      </c>
      <c r="B2542" t="s">
        <v>1238</v>
      </c>
      <c r="C2542" t="s">
        <v>706</v>
      </c>
      <c r="D2542" t="s">
        <v>1869</v>
      </c>
    </row>
    <row r="2543" spans="1:4" x14ac:dyDescent="0.3">
      <c r="A2543">
        <v>800035074</v>
      </c>
      <c r="B2543" t="s">
        <v>1220</v>
      </c>
      <c r="C2543" t="s">
        <v>772</v>
      </c>
      <c r="D2543" t="s">
        <v>2087</v>
      </c>
    </row>
    <row r="2544" spans="1:4" x14ac:dyDescent="0.3">
      <c r="A2544">
        <v>800031570</v>
      </c>
      <c r="B2544" t="s">
        <v>1295</v>
      </c>
      <c r="C2544" t="s">
        <v>635</v>
      </c>
      <c r="D2544" t="s">
        <v>2167</v>
      </c>
    </row>
    <row r="2545" spans="1:4" x14ac:dyDescent="0.3">
      <c r="A2545">
        <v>800030952</v>
      </c>
      <c r="B2545" t="s">
        <v>1294</v>
      </c>
      <c r="C2545" t="s">
        <v>683</v>
      </c>
      <c r="D2545" t="s">
        <v>2166</v>
      </c>
    </row>
    <row r="2546" spans="1:4" x14ac:dyDescent="0.3">
      <c r="A2546">
        <v>800045329</v>
      </c>
      <c r="B2546" t="s">
        <v>1474</v>
      </c>
      <c r="C2546" t="s">
        <v>810</v>
      </c>
      <c r="D2546" t="s">
        <v>2270</v>
      </c>
    </row>
    <row r="2547" spans="1:4" x14ac:dyDescent="0.3">
      <c r="A2547">
        <v>800047266</v>
      </c>
      <c r="B2547" t="s">
        <v>1475</v>
      </c>
      <c r="C2547" t="s">
        <v>779</v>
      </c>
      <c r="D2547" t="s">
        <v>2271</v>
      </c>
    </row>
    <row r="2548" spans="1:4" x14ac:dyDescent="0.3">
      <c r="A2548">
        <v>800042724</v>
      </c>
      <c r="B2548" t="s">
        <v>707</v>
      </c>
      <c r="C2548" t="s">
        <v>1068</v>
      </c>
      <c r="D2548" t="s">
        <v>1917</v>
      </c>
    </row>
    <row r="2549" spans="1:4" x14ac:dyDescent="0.3">
      <c r="A2549">
        <v>800003157</v>
      </c>
      <c r="B2549" t="s">
        <v>1389</v>
      </c>
      <c r="C2549" t="s">
        <v>1022</v>
      </c>
      <c r="D2549" t="s">
        <v>2218</v>
      </c>
    </row>
    <row r="2550" spans="1:4" x14ac:dyDescent="0.3">
      <c r="A2550">
        <v>800003820</v>
      </c>
      <c r="B2550" t="s">
        <v>507</v>
      </c>
      <c r="C2550" t="s">
        <v>645</v>
      </c>
      <c r="D2550" t="s">
        <v>2077</v>
      </c>
    </row>
    <row r="2551" spans="1:4" x14ac:dyDescent="0.3">
      <c r="A2551">
        <v>800031411</v>
      </c>
      <c r="B2551" t="s">
        <v>1365</v>
      </c>
      <c r="C2551" t="s">
        <v>873</v>
      </c>
      <c r="D2551" t="s">
        <v>2205</v>
      </c>
    </row>
    <row r="2552" spans="1:4" x14ac:dyDescent="0.3">
      <c r="A2552">
        <v>800031001</v>
      </c>
      <c r="B2552" t="s">
        <v>1358</v>
      </c>
      <c r="C2552" t="s">
        <v>913</v>
      </c>
      <c r="D2552" t="s">
        <v>2202</v>
      </c>
    </row>
    <row r="2553" spans="1:4" x14ac:dyDescent="0.3">
      <c r="A2553">
        <v>800042724</v>
      </c>
      <c r="B2553" t="s">
        <v>707</v>
      </c>
      <c r="C2553" t="s">
        <v>812</v>
      </c>
      <c r="D2553" t="s">
        <v>1917</v>
      </c>
    </row>
    <row r="2554" spans="1:4" x14ac:dyDescent="0.3">
      <c r="A2554">
        <v>800031515</v>
      </c>
      <c r="B2554" t="s">
        <v>1362</v>
      </c>
      <c r="C2554" t="s">
        <v>913</v>
      </c>
      <c r="D2554" t="s">
        <v>2055</v>
      </c>
    </row>
    <row r="2555" spans="1:4" x14ac:dyDescent="0.3">
      <c r="A2555">
        <v>800046038</v>
      </c>
      <c r="B2555" t="s">
        <v>1337</v>
      </c>
      <c r="C2555" t="s">
        <v>775</v>
      </c>
      <c r="D2555" t="s">
        <v>2194</v>
      </c>
    </row>
    <row r="2556" spans="1:4" x14ac:dyDescent="0.3">
      <c r="A2556">
        <v>800005918</v>
      </c>
      <c r="B2556" t="s">
        <v>694</v>
      </c>
      <c r="C2556" t="s">
        <v>648</v>
      </c>
      <c r="D2556" t="s">
        <v>1893</v>
      </c>
    </row>
    <row r="2557" spans="1:4" x14ac:dyDescent="0.3">
      <c r="A2557">
        <v>800025164</v>
      </c>
      <c r="B2557" t="s">
        <v>753</v>
      </c>
      <c r="C2557" t="s">
        <v>1012</v>
      </c>
      <c r="D2557" t="s">
        <v>1941</v>
      </c>
    </row>
    <row r="2558" spans="1:4" x14ac:dyDescent="0.3">
      <c r="A2558">
        <v>800023565</v>
      </c>
      <c r="B2558" t="s">
        <v>1137</v>
      </c>
      <c r="C2558" t="s">
        <v>843</v>
      </c>
      <c r="D2558" t="s">
        <v>1989</v>
      </c>
    </row>
    <row r="2559" spans="1:4" x14ac:dyDescent="0.3">
      <c r="A2559">
        <v>800005740</v>
      </c>
      <c r="B2559" t="s">
        <v>586</v>
      </c>
      <c r="C2559" t="s">
        <v>807</v>
      </c>
      <c r="D2559" t="s">
        <v>1867</v>
      </c>
    </row>
    <row r="2560" spans="1:4" x14ac:dyDescent="0.3">
      <c r="A2560">
        <v>800000814</v>
      </c>
      <c r="B2560" t="s">
        <v>1286</v>
      </c>
      <c r="C2560" t="s">
        <v>1073</v>
      </c>
      <c r="D2560" t="s">
        <v>2160</v>
      </c>
    </row>
    <row r="2561" spans="1:4" x14ac:dyDescent="0.3">
      <c r="A2561">
        <v>800000507</v>
      </c>
      <c r="B2561" t="s">
        <v>586</v>
      </c>
      <c r="C2561" t="s">
        <v>608</v>
      </c>
      <c r="D2561" t="s">
        <v>1867</v>
      </c>
    </row>
    <row r="2562" spans="1:4" x14ac:dyDescent="0.3">
      <c r="A2562">
        <v>800006557</v>
      </c>
      <c r="B2562" t="s">
        <v>1177</v>
      </c>
      <c r="C2562" t="s">
        <v>713</v>
      </c>
      <c r="D2562" t="s">
        <v>1897</v>
      </c>
    </row>
    <row r="2563" spans="1:4" x14ac:dyDescent="0.3">
      <c r="A2563">
        <v>800039498</v>
      </c>
      <c r="B2563" t="s">
        <v>966</v>
      </c>
      <c r="C2563" t="s">
        <v>814</v>
      </c>
      <c r="D2563" t="s">
        <v>2003</v>
      </c>
    </row>
    <row r="2564" spans="1:4" x14ac:dyDescent="0.3">
      <c r="A2564">
        <v>800005882</v>
      </c>
      <c r="B2564" t="s">
        <v>1217</v>
      </c>
      <c r="C2564" t="s">
        <v>817</v>
      </c>
      <c r="D2564" t="s">
        <v>2121</v>
      </c>
    </row>
    <row r="2565" spans="1:4" x14ac:dyDescent="0.3">
      <c r="A2565">
        <v>800030623</v>
      </c>
      <c r="B2565" t="s">
        <v>1360</v>
      </c>
      <c r="C2565" t="s">
        <v>931</v>
      </c>
      <c r="D2565" t="s">
        <v>1995</v>
      </c>
    </row>
    <row r="2566" spans="1:4" x14ac:dyDescent="0.3">
      <c r="A2566">
        <v>800030624</v>
      </c>
      <c r="B2566" t="s">
        <v>1357</v>
      </c>
      <c r="C2566" t="s">
        <v>974</v>
      </c>
      <c r="D2566" t="s">
        <v>1976</v>
      </c>
    </row>
    <row r="2567" spans="1:4" x14ac:dyDescent="0.3">
      <c r="A2567">
        <v>800031570</v>
      </c>
      <c r="B2567" t="s">
        <v>1295</v>
      </c>
      <c r="C2567" t="s">
        <v>978</v>
      </c>
      <c r="D2567" t="s">
        <v>2167</v>
      </c>
    </row>
    <row r="2568" spans="1:4" x14ac:dyDescent="0.3">
      <c r="A2568">
        <v>800038859</v>
      </c>
      <c r="B2568" t="s">
        <v>1272</v>
      </c>
      <c r="C2568" t="s">
        <v>817</v>
      </c>
      <c r="D2568" t="s">
        <v>2153</v>
      </c>
    </row>
    <row r="2569" spans="1:4" x14ac:dyDescent="0.3">
      <c r="A2569">
        <v>800031001</v>
      </c>
      <c r="B2569" t="s">
        <v>1358</v>
      </c>
      <c r="C2569" t="s">
        <v>1078</v>
      </c>
      <c r="D2569" t="s">
        <v>2202</v>
      </c>
    </row>
    <row r="2570" spans="1:4" x14ac:dyDescent="0.3">
      <c r="A2570">
        <v>800035411</v>
      </c>
      <c r="B2570" t="s">
        <v>1201</v>
      </c>
      <c r="C2570" t="s">
        <v>873</v>
      </c>
      <c r="D2570" t="s">
        <v>2114</v>
      </c>
    </row>
    <row r="2571" spans="1:4" x14ac:dyDescent="0.3">
      <c r="A2571">
        <v>800021464</v>
      </c>
      <c r="B2571" t="s">
        <v>905</v>
      </c>
      <c r="C2571" t="s">
        <v>1091</v>
      </c>
      <c r="D2571" t="s">
        <v>1986</v>
      </c>
    </row>
    <row r="2572" spans="1:4" x14ac:dyDescent="0.3">
      <c r="A2572">
        <v>800006389</v>
      </c>
      <c r="B2572" t="s">
        <v>1169</v>
      </c>
      <c r="C2572" t="s">
        <v>567</v>
      </c>
      <c r="D2572" t="s">
        <v>1916</v>
      </c>
    </row>
    <row r="2573" spans="1:4" x14ac:dyDescent="0.3">
      <c r="A2573">
        <v>800021464</v>
      </c>
      <c r="B2573" t="s">
        <v>905</v>
      </c>
      <c r="C2573" t="s">
        <v>589</v>
      </c>
      <c r="D2573" t="s">
        <v>1986</v>
      </c>
    </row>
    <row r="2574" spans="1:4" x14ac:dyDescent="0.3">
      <c r="A2574">
        <v>800021464</v>
      </c>
      <c r="B2574" t="s">
        <v>905</v>
      </c>
      <c r="C2574" t="s">
        <v>944</v>
      </c>
      <c r="D2574" t="s">
        <v>1986</v>
      </c>
    </row>
    <row r="2575" spans="1:4" x14ac:dyDescent="0.3">
      <c r="A2575">
        <v>800039498</v>
      </c>
      <c r="B2575" t="s">
        <v>966</v>
      </c>
      <c r="C2575" t="s">
        <v>918</v>
      </c>
      <c r="D2575" t="s">
        <v>2003</v>
      </c>
    </row>
    <row r="2576" spans="1:4" x14ac:dyDescent="0.3">
      <c r="A2576">
        <v>800033973</v>
      </c>
      <c r="B2576" t="s">
        <v>1476</v>
      </c>
      <c r="C2576" t="s">
        <v>918</v>
      </c>
      <c r="D2576" t="s">
        <v>2272</v>
      </c>
    </row>
    <row r="2577" spans="1:4" x14ac:dyDescent="0.3">
      <c r="A2577">
        <v>800021464</v>
      </c>
      <c r="B2577" t="s">
        <v>905</v>
      </c>
      <c r="C2577" t="s">
        <v>565</v>
      </c>
      <c r="D2577" t="s">
        <v>1986</v>
      </c>
    </row>
    <row r="2578" spans="1:4" x14ac:dyDescent="0.3">
      <c r="A2578">
        <v>800040766</v>
      </c>
      <c r="B2578" t="s">
        <v>1206</v>
      </c>
      <c r="C2578" t="s">
        <v>841</v>
      </c>
      <c r="D2578" t="s">
        <v>2116</v>
      </c>
    </row>
    <row r="2579" spans="1:4" x14ac:dyDescent="0.3">
      <c r="A2579">
        <v>800021464</v>
      </c>
      <c r="B2579" t="s">
        <v>905</v>
      </c>
      <c r="C2579" t="s">
        <v>932</v>
      </c>
      <c r="D2579" t="s">
        <v>1986</v>
      </c>
    </row>
    <row r="2580" spans="1:4" x14ac:dyDescent="0.3">
      <c r="A2580">
        <v>800021464</v>
      </c>
      <c r="B2580" t="s">
        <v>905</v>
      </c>
      <c r="C2580" t="s">
        <v>937</v>
      </c>
      <c r="D2580" t="s">
        <v>1986</v>
      </c>
    </row>
    <row r="2581" spans="1:4" x14ac:dyDescent="0.3">
      <c r="A2581">
        <v>800034346</v>
      </c>
      <c r="B2581" t="s">
        <v>1477</v>
      </c>
      <c r="C2581" t="s">
        <v>841</v>
      </c>
      <c r="D2581" t="s">
        <v>2273</v>
      </c>
    </row>
    <row r="2582" spans="1:4" x14ac:dyDescent="0.3">
      <c r="A2582">
        <v>800021464</v>
      </c>
      <c r="B2582" t="s">
        <v>905</v>
      </c>
      <c r="C2582" t="s">
        <v>631</v>
      </c>
      <c r="D2582" t="s">
        <v>1986</v>
      </c>
    </row>
    <row r="2583" spans="1:4" x14ac:dyDescent="0.3">
      <c r="A2583">
        <v>800021464</v>
      </c>
      <c r="B2583" t="s">
        <v>905</v>
      </c>
      <c r="C2583" t="s">
        <v>757</v>
      </c>
      <c r="D2583" t="s">
        <v>1986</v>
      </c>
    </row>
    <row r="2584" spans="1:4" x14ac:dyDescent="0.3">
      <c r="A2584">
        <v>800021464</v>
      </c>
      <c r="B2584" t="s">
        <v>905</v>
      </c>
      <c r="C2584" t="s">
        <v>831</v>
      </c>
      <c r="D2584" t="s">
        <v>1986</v>
      </c>
    </row>
    <row r="2585" spans="1:4" x14ac:dyDescent="0.3">
      <c r="A2585">
        <v>800035170</v>
      </c>
      <c r="B2585" t="s">
        <v>1292</v>
      </c>
      <c r="C2585" t="s">
        <v>794</v>
      </c>
      <c r="D2585" t="s">
        <v>2164</v>
      </c>
    </row>
    <row r="2586" spans="1:4" x14ac:dyDescent="0.3">
      <c r="A2586">
        <v>800032230</v>
      </c>
      <c r="B2586" t="s">
        <v>1478</v>
      </c>
      <c r="C2586" t="s">
        <v>763</v>
      </c>
      <c r="D2586" t="s">
        <v>2274</v>
      </c>
    </row>
    <row r="2587" spans="1:4" x14ac:dyDescent="0.3">
      <c r="A2587">
        <v>800021464</v>
      </c>
      <c r="B2587" t="s">
        <v>905</v>
      </c>
      <c r="C2587" t="s">
        <v>782</v>
      </c>
      <c r="D2587" t="s">
        <v>1986</v>
      </c>
    </row>
    <row r="2588" spans="1:4" x14ac:dyDescent="0.3">
      <c r="A2588">
        <v>800023857</v>
      </c>
      <c r="B2588" t="s">
        <v>1479</v>
      </c>
      <c r="C2588" t="s">
        <v>754</v>
      </c>
      <c r="D2588" t="s">
        <v>2275</v>
      </c>
    </row>
    <row r="2589" spans="1:4" x14ac:dyDescent="0.3">
      <c r="A2589">
        <v>800032933</v>
      </c>
      <c r="B2589" t="s">
        <v>1480</v>
      </c>
      <c r="C2589" t="s">
        <v>796</v>
      </c>
      <c r="D2589" t="s">
        <v>1959</v>
      </c>
    </row>
    <row r="2590" spans="1:4" x14ac:dyDescent="0.3">
      <c r="A2590">
        <v>800029167</v>
      </c>
      <c r="B2590" t="s">
        <v>1293</v>
      </c>
      <c r="C2590" t="s">
        <v>1481</v>
      </c>
      <c r="D2590" t="s">
        <v>2165</v>
      </c>
    </row>
    <row r="2591" spans="1:4" x14ac:dyDescent="0.3">
      <c r="A2591">
        <v>800029167</v>
      </c>
      <c r="B2591" t="s">
        <v>1293</v>
      </c>
      <c r="C2591" t="s">
        <v>1482</v>
      </c>
      <c r="D2591" t="s">
        <v>2165</v>
      </c>
    </row>
    <row r="2592" spans="1:4" x14ac:dyDescent="0.3">
      <c r="A2592">
        <v>800039498</v>
      </c>
      <c r="B2592" t="s">
        <v>966</v>
      </c>
      <c r="C2592" t="s">
        <v>754</v>
      </c>
      <c r="D2592" t="s">
        <v>2003</v>
      </c>
    </row>
    <row r="2593" spans="1:4" x14ac:dyDescent="0.3">
      <c r="A2593">
        <v>800021464</v>
      </c>
      <c r="B2593" t="s">
        <v>905</v>
      </c>
      <c r="C2593" t="s">
        <v>777</v>
      </c>
      <c r="D2593" t="s">
        <v>1986</v>
      </c>
    </row>
    <row r="2594" spans="1:4" x14ac:dyDescent="0.3">
      <c r="A2594">
        <v>800033664</v>
      </c>
      <c r="B2594" t="s">
        <v>1483</v>
      </c>
      <c r="C2594" t="s">
        <v>581</v>
      </c>
      <c r="D2594" t="s">
        <v>2276</v>
      </c>
    </row>
    <row r="2595" spans="1:4" x14ac:dyDescent="0.3">
      <c r="A2595">
        <v>800021464</v>
      </c>
      <c r="B2595" t="s">
        <v>905</v>
      </c>
      <c r="C2595" t="s">
        <v>780</v>
      </c>
      <c r="D2595" t="s">
        <v>1986</v>
      </c>
    </row>
    <row r="2596" spans="1:4" x14ac:dyDescent="0.3">
      <c r="A2596">
        <v>800032933</v>
      </c>
      <c r="B2596" t="s">
        <v>1480</v>
      </c>
      <c r="C2596" t="s">
        <v>822</v>
      </c>
      <c r="D2596" t="s">
        <v>1959</v>
      </c>
    </row>
    <row r="2597" spans="1:4" x14ac:dyDescent="0.3">
      <c r="A2597">
        <v>800031570</v>
      </c>
      <c r="B2597" t="s">
        <v>1295</v>
      </c>
      <c r="C2597" t="s">
        <v>1484</v>
      </c>
      <c r="D2597" t="s">
        <v>2167</v>
      </c>
    </row>
    <row r="2598" spans="1:4" x14ac:dyDescent="0.3">
      <c r="A2598">
        <v>800032240</v>
      </c>
      <c r="B2598" t="s">
        <v>1485</v>
      </c>
      <c r="C2598" t="s">
        <v>1079</v>
      </c>
      <c r="D2598" t="s">
        <v>2277</v>
      </c>
    </row>
    <row r="2599" spans="1:4" x14ac:dyDescent="0.3">
      <c r="A2599">
        <v>800007744</v>
      </c>
      <c r="B2599" t="s">
        <v>696</v>
      </c>
      <c r="C2599" t="s">
        <v>816</v>
      </c>
      <c r="D2599" t="s">
        <v>1912</v>
      </c>
    </row>
    <row r="2600" spans="1:4" x14ac:dyDescent="0.3">
      <c r="A2600">
        <v>800039498</v>
      </c>
      <c r="B2600" t="s">
        <v>966</v>
      </c>
      <c r="C2600" t="s">
        <v>816</v>
      </c>
      <c r="D2600" t="s">
        <v>2003</v>
      </c>
    </row>
    <row r="2601" spans="1:4" x14ac:dyDescent="0.3">
      <c r="A2601">
        <v>800035170</v>
      </c>
      <c r="B2601" t="s">
        <v>1292</v>
      </c>
      <c r="C2601" t="s">
        <v>758</v>
      </c>
      <c r="D2601" t="s">
        <v>2164</v>
      </c>
    </row>
    <row r="2602" spans="1:4" x14ac:dyDescent="0.3">
      <c r="A2602">
        <v>800021464</v>
      </c>
      <c r="B2602" t="s">
        <v>905</v>
      </c>
      <c r="C2602" t="s">
        <v>783</v>
      </c>
      <c r="D2602" t="s">
        <v>1986</v>
      </c>
    </row>
    <row r="2603" spans="1:4" x14ac:dyDescent="0.3">
      <c r="A2603">
        <v>800021464</v>
      </c>
      <c r="B2603" t="s">
        <v>905</v>
      </c>
      <c r="C2603" t="s">
        <v>601</v>
      </c>
      <c r="D2603" t="s">
        <v>1986</v>
      </c>
    </row>
    <row r="2604" spans="1:4" x14ac:dyDescent="0.3">
      <c r="A2604">
        <v>800033664</v>
      </c>
      <c r="B2604" t="s">
        <v>1483</v>
      </c>
      <c r="C2604" t="s">
        <v>644</v>
      </c>
      <c r="D2604" t="s">
        <v>2276</v>
      </c>
    </row>
    <row r="2605" spans="1:4" x14ac:dyDescent="0.3">
      <c r="A2605">
        <v>800032412</v>
      </c>
      <c r="B2605" t="s">
        <v>1486</v>
      </c>
      <c r="C2605" t="s">
        <v>780</v>
      </c>
      <c r="D2605" t="s">
        <v>2278</v>
      </c>
    </row>
    <row r="2606" spans="1:4" x14ac:dyDescent="0.3">
      <c r="A2606">
        <v>800029167</v>
      </c>
      <c r="B2606" t="s">
        <v>1293</v>
      </c>
      <c r="C2606" t="s">
        <v>823</v>
      </c>
      <c r="D2606" t="s">
        <v>2165</v>
      </c>
    </row>
    <row r="2607" spans="1:4" x14ac:dyDescent="0.3">
      <c r="A2607">
        <v>800029167</v>
      </c>
      <c r="B2607" t="s">
        <v>1293</v>
      </c>
      <c r="C2607" t="s">
        <v>1020</v>
      </c>
      <c r="D2607" t="s">
        <v>2165</v>
      </c>
    </row>
    <row r="2608" spans="1:4" x14ac:dyDescent="0.3">
      <c r="A2608">
        <v>800029167</v>
      </c>
      <c r="B2608" t="s">
        <v>1293</v>
      </c>
      <c r="C2608" t="s">
        <v>1111</v>
      </c>
      <c r="D2608" t="s">
        <v>2165</v>
      </c>
    </row>
    <row r="2609" spans="1:4" x14ac:dyDescent="0.3">
      <c r="A2609">
        <v>800023857</v>
      </c>
      <c r="B2609" t="s">
        <v>1479</v>
      </c>
      <c r="C2609" t="s">
        <v>585</v>
      </c>
      <c r="D2609" t="s">
        <v>2275</v>
      </c>
    </row>
    <row r="2610" spans="1:4" x14ac:dyDescent="0.3">
      <c r="A2610">
        <v>800021464</v>
      </c>
      <c r="B2610" t="s">
        <v>905</v>
      </c>
      <c r="C2610" t="s">
        <v>771</v>
      </c>
      <c r="D2610" t="s">
        <v>1986</v>
      </c>
    </row>
    <row r="2611" spans="1:4" x14ac:dyDescent="0.3">
      <c r="A2611">
        <v>800035170</v>
      </c>
      <c r="B2611" t="s">
        <v>1292</v>
      </c>
      <c r="C2611" t="s">
        <v>833</v>
      </c>
      <c r="D2611" t="s">
        <v>2164</v>
      </c>
    </row>
    <row r="2612" spans="1:4" x14ac:dyDescent="0.3">
      <c r="A2612">
        <v>800010072</v>
      </c>
      <c r="B2612" t="s">
        <v>1436</v>
      </c>
      <c r="C2612" t="s">
        <v>780</v>
      </c>
      <c r="D2612" t="s">
        <v>2246</v>
      </c>
    </row>
    <row r="2613" spans="1:4" x14ac:dyDescent="0.3">
      <c r="A2613">
        <v>800035170</v>
      </c>
      <c r="B2613" t="s">
        <v>1292</v>
      </c>
      <c r="C2613" t="s">
        <v>1303</v>
      </c>
      <c r="D2613" t="s">
        <v>2164</v>
      </c>
    </row>
    <row r="2614" spans="1:4" x14ac:dyDescent="0.3">
      <c r="A2614">
        <v>800032369</v>
      </c>
      <c r="B2614" t="s">
        <v>1487</v>
      </c>
      <c r="C2614" t="s">
        <v>774</v>
      </c>
      <c r="D2614" t="s">
        <v>2279</v>
      </c>
    </row>
    <row r="2615" spans="1:4" x14ac:dyDescent="0.3">
      <c r="A2615">
        <v>800035170</v>
      </c>
      <c r="B2615" t="s">
        <v>1292</v>
      </c>
      <c r="C2615" t="s">
        <v>780</v>
      </c>
      <c r="D2615" t="s">
        <v>2164</v>
      </c>
    </row>
    <row r="2616" spans="1:4" x14ac:dyDescent="0.3">
      <c r="A2616">
        <v>800030952</v>
      </c>
      <c r="B2616" t="s">
        <v>1294</v>
      </c>
      <c r="C2616" t="s">
        <v>864</v>
      </c>
      <c r="D2616" t="s">
        <v>2166</v>
      </c>
    </row>
    <row r="2617" spans="1:4" x14ac:dyDescent="0.3">
      <c r="A2617">
        <v>800021464</v>
      </c>
      <c r="B2617" t="s">
        <v>905</v>
      </c>
      <c r="C2617" t="s">
        <v>766</v>
      </c>
      <c r="D2617" t="s">
        <v>1986</v>
      </c>
    </row>
    <row r="2618" spans="1:4" x14ac:dyDescent="0.3">
      <c r="A2618">
        <v>800023857</v>
      </c>
      <c r="B2618" t="s">
        <v>1479</v>
      </c>
      <c r="C2618" t="s">
        <v>828</v>
      </c>
      <c r="D2618" t="s">
        <v>2275</v>
      </c>
    </row>
    <row r="2619" spans="1:4" x14ac:dyDescent="0.3">
      <c r="A2619">
        <v>800035170</v>
      </c>
      <c r="B2619" t="s">
        <v>1292</v>
      </c>
      <c r="C2619" t="s">
        <v>816</v>
      </c>
      <c r="D2619" t="s">
        <v>2164</v>
      </c>
    </row>
    <row r="2620" spans="1:4" x14ac:dyDescent="0.3">
      <c r="A2620">
        <v>800021464</v>
      </c>
      <c r="B2620" t="s">
        <v>905</v>
      </c>
      <c r="C2620" t="s">
        <v>772</v>
      </c>
      <c r="D2620" t="s">
        <v>1986</v>
      </c>
    </row>
    <row r="2621" spans="1:4" x14ac:dyDescent="0.3">
      <c r="A2621">
        <v>800021464</v>
      </c>
      <c r="B2621" t="s">
        <v>905</v>
      </c>
      <c r="C2621" t="s">
        <v>754</v>
      </c>
      <c r="D2621" t="s">
        <v>1986</v>
      </c>
    </row>
    <row r="2622" spans="1:4" x14ac:dyDescent="0.3">
      <c r="A2622">
        <v>800035170</v>
      </c>
      <c r="B2622" t="s">
        <v>1292</v>
      </c>
      <c r="C2622" t="s">
        <v>891</v>
      </c>
      <c r="D2622" t="s">
        <v>2164</v>
      </c>
    </row>
    <row r="2623" spans="1:4" x14ac:dyDescent="0.3">
      <c r="A2623">
        <v>800032422</v>
      </c>
      <c r="B2623" t="s">
        <v>1488</v>
      </c>
      <c r="C2623" t="s">
        <v>828</v>
      </c>
      <c r="D2623" t="s">
        <v>2280</v>
      </c>
    </row>
    <row r="2624" spans="1:4" x14ac:dyDescent="0.3">
      <c r="A2624">
        <v>800032272</v>
      </c>
      <c r="B2624" t="s">
        <v>1316</v>
      </c>
      <c r="C2624" t="s">
        <v>783</v>
      </c>
      <c r="D2624" t="s">
        <v>1893</v>
      </c>
    </row>
    <row r="2625" spans="1:4" x14ac:dyDescent="0.3">
      <c r="A2625">
        <v>800039498</v>
      </c>
      <c r="B2625" t="s">
        <v>966</v>
      </c>
      <c r="C2625" t="s">
        <v>783</v>
      </c>
      <c r="D2625" t="s">
        <v>2003</v>
      </c>
    </row>
    <row r="2626" spans="1:4" x14ac:dyDescent="0.3">
      <c r="A2626">
        <v>800039498</v>
      </c>
      <c r="B2626" t="s">
        <v>966</v>
      </c>
      <c r="C2626" t="s">
        <v>570</v>
      </c>
      <c r="D2626" t="s">
        <v>2003</v>
      </c>
    </row>
    <row r="2627" spans="1:4" x14ac:dyDescent="0.3">
      <c r="A2627">
        <v>800039498</v>
      </c>
      <c r="B2627" t="s">
        <v>966</v>
      </c>
      <c r="C2627" t="s">
        <v>780</v>
      </c>
      <c r="D2627" t="s">
        <v>2003</v>
      </c>
    </row>
    <row r="2628" spans="1:4" x14ac:dyDescent="0.3">
      <c r="A2628">
        <v>800039498</v>
      </c>
      <c r="B2628" t="s">
        <v>966</v>
      </c>
      <c r="C2628" t="s">
        <v>645</v>
      </c>
      <c r="D2628" t="s">
        <v>2003</v>
      </c>
    </row>
    <row r="2629" spans="1:4" x14ac:dyDescent="0.3">
      <c r="A2629">
        <v>800039498</v>
      </c>
      <c r="B2629" t="s">
        <v>966</v>
      </c>
      <c r="C2629" t="s">
        <v>1057</v>
      </c>
      <c r="D2629" t="s">
        <v>2003</v>
      </c>
    </row>
    <row r="2630" spans="1:4" x14ac:dyDescent="0.3">
      <c r="A2630">
        <v>800030464</v>
      </c>
      <c r="B2630" t="s">
        <v>1489</v>
      </c>
      <c r="C2630" t="s">
        <v>763</v>
      </c>
      <c r="D2630" t="s">
        <v>2281</v>
      </c>
    </row>
    <row r="2631" spans="1:4" x14ac:dyDescent="0.3">
      <c r="A2631">
        <v>800007744</v>
      </c>
      <c r="B2631" t="s">
        <v>696</v>
      </c>
      <c r="C2631" t="s">
        <v>773</v>
      </c>
      <c r="D2631" t="s">
        <v>1912</v>
      </c>
    </row>
    <row r="2632" spans="1:4" x14ac:dyDescent="0.3">
      <c r="A2632">
        <v>800030952</v>
      </c>
      <c r="B2632" t="s">
        <v>1294</v>
      </c>
      <c r="C2632" t="s">
        <v>925</v>
      </c>
      <c r="D2632" t="s">
        <v>2166</v>
      </c>
    </row>
    <row r="2633" spans="1:4" x14ac:dyDescent="0.3">
      <c r="A2633">
        <v>800021464</v>
      </c>
      <c r="B2633" t="s">
        <v>905</v>
      </c>
      <c r="C2633" t="s">
        <v>773</v>
      </c>
      <c r="D2633" t="s">
        <v>1986</v>
      </c>
    </row>
    <row r="2634" spans="1:4" x14ac:dyDescent="0.3">
      <c r="A2634">
        <v>800030737</v>
      </c>
      <c r="B2634" t="s">
        <v>1300</v>
      </c>
      <c r="C2634" t="s">
        <v>834</v>
      </c>
      <c r="D2634" t="s">
        <v>1909</v>
      </c>
    </row>
    <row r="2635" spans="1:4" x14ac:dyDescent="0.3">
      <c r="A2635">
        <v>800030737</v>
      </c>
      <c r="B2635" t="s">
        <v>1300</v>
      </c>
      <c r="C2635" t="s">
        <v>778</v>
      </c>
      <c r="D2635" t="s">
        <v>1909</v>
      </c>
    </row>
    <row r="2636" spans="1:4" x14ac:dyDescent="0.3">
      <c r="A2636">
        <v>800031683</v>
      </c>
      <c r="B2636" t="s">
        <v>1305</v>
      </c>
      <c r="C2636" t="s">
        <v>833</v>
      </c>
      <c r="D2636" t="s">
        <v>2172</v>
      </c>
    </row>
    <row r="2637" spans="1:4" x14ac:dyDescent="0.3">
      <c r="A2637">
        <v>800029167</v>
      </c>
      <c r="B2637" t="s">
        <v>1293</v>
      </c>
      <c r="C2637" t="s">
        <v>991</v>
      </c>
      <c r="D2637" t="s">
        <v>2165</v>
      </c>
    </row>
    <row r="2638" spans="1:4" x14ac:dyDescent="0.3">
      <c r="A2638">
        <v>800021464</v>
      </c>
      <c r="B2638" t="s">
        <v>905</v>
      </c>
      <c r="C2638" t="s">
        <v>787</v>
      </c>
      <c r="D2638" t="s">
        <v>1986</v>
      </c>
    </row>
    <row r="2639" spans="1:4" x14ac:dyDescent="0.3">
      <c r="A2639">
        <v>800032320</v>
      </c>
      <c r="B2639" t="s">
        <v>1490</v>
      </c>
      <c r="C2639" t="s">
        <v>779</v>
      </c>
      <c r="D2639" t="s">
        <v>2282</v>
      </c>
    </row>
    <row r="2640" spans="1:4" x14ac:dyDescent="0.3">
      <c r="A2640">
        <v>800029167</v>
      </c>
      <c r="B2640" t="s">
        <v>1293</v>
      </c>
      <c r="C2640" t="s">
        <v>1491</v>
      </c>
      <c r="D2640" t="s">
        <v>2165</v>
      </c>
    </row>
    <row r="2641" spans="1:4" x14ac:dyDescent="0.3">
      <c r="A2641">
        <v>800029167</v>
      </c>
      <c r="B2641" t="s">
        <v>1293</v>
      </c>
      <c r="C2641" t="s">
        <v>822</v>
      </c>
      <c r="D2641" t="s">
        <v>2165</v>
      </c>
    </row>
    <row r="2642" spans="1:4" x14ac:dyDescent="0.3">
      <c r="A2642">
        <v>800035170</v>
      </c>
      <c r="B2642" t="s">
        <v>1292</v>
      </c>
      <c r="C2642" t="s">
        <v>1050</v>
      </c>
      <c r="D2642" t="s">
        <v>2164</v>
      </c>
    </row>
    <row r="2643" spans="1:4" x14ac:dyDescent="0.3">
      <c r="A2643">
        <v>800039498</v>
      </c>
      <c r="B2643" t="s">
        <v>966</v>
      </c>
      <c r="C2643" t="s">
        <v>585</v>
      </c>
      <c r="D2643" t="s">
        <v>2003</v>
      </c>
    </row>
    <row r="2644" spans="1:4" x14ac:dyDescent="0.3">
      <c r="A2644">
        <v>800021464</v>
      </c>
      <c r="B2644" t="s">
        <v>905</v>
      </c>
      <c r="C2644" t="s">
        <v>847</v>
      </c>
      <c r="D2644" t="s">
        <v>1986</v>
      </c>
    </row>
    <row r="2645" spans="1:4" x14ac:dyDescent="0.3">
      <c r="A2645">
        <v>800021464</v>
      </c>
      <c r="B2645" t="s">
        <v>905</v>
      </c>
      <c r="C2645" t="s">
        <v>1422</v>
      </c>
      <c r="D2645" t="s">
        <v>1986</v>
      </c>
    </row>
    <row r="2646" spans="1:4" x14ac:dyDescent="0.3">
      <c r="A2646">
        <v>800002863</v>
      </c>
      <c r="B2646" t="s">
        <v>1254</v>
      </c>
      <c r="C2646" t="s">
        <v>844</v>
      </c>
      <c r="D2646" t="s">
        <v>2143</v>
      </c>
    </row>
    <row r="2647" spans="1:4" x14ac:dyDescent="0.3">
      <c r="A2647">
        <v>800007714</v>
      </c>
      <c r="B2647" t="s">
        <v>681</v>
      </c>
      <c r="C2647" t="s">
        <v>932</v>
      </c>
      <c r="D2647" t="s">
        <v>1907</v>
      </c>
    </row>
    <row r="2648" spans="1:4" x14ac:dyDescent="0.3">
      <c r="A2648">
        <v>800031693</v>
      </c>
      <c r="B2648" t="s">
        <v>1492</v>
      </c>
      <c r="C2648" t="s">
        <v>1009</v>
      </c>
      <c r="D2648" t="s">
        <v>2283</v>
      </c>
    </row>
    <row r="2649" spans="1:4" x14ac:dyDescent="0.3">
      <c r="A2649">
        <v>800031515</v>
      </c>
      <c r="B2649" t="s">
        <v>1362</v>
      </c>
      <c r="C2649" t="s">
        <v>798</v>
      </c>
      <c r="D2649" t="s">
        <v>2055</v>
      </c>
    </row>
    <row r="2650" spans="1:4" x14ac:dyDescent="0.3">
      <c r="A2650">
        <v>800029167</v>
      </c>
      <c r="B2650" t="s">
        <v>1293</v>
      </c>
      <c r="C2650" t="s">
        <v>1493</v>
      </c>
      <c r="D2650" t="s">
        <v>2165</v>
      </c>
    </row>
    <row r="2651" spans="1:4" x14ac:dyDescent="0.3">
      <c r="A2651">
        <v>800021464</v>
      </c>
      <c r="B2651" t="s">
        <v>905</v>
      </c>
      <c r="C2651" t="s">
        <v>953</v>
      </c>
      <c r="D2651" t="s">
        <v>1986</v>
      </c>
    </row>
    <row r="2652" spans="1:4" x14ac:dyDescent="0.3">
      <c r="A2652">
        <v>800035170</v>
      </c>
      <c r="B2652" t="s">
        <v>1292</v>
      </c>
      <c r="C2652" t="s">
        <v>775</v>
      </c>
      <c r="D2652" t="s">
        <v>2164</v>
      </c>
    </row>
    <row r="2653" spans="1:4" x14ac:dyDescent="0.3">
      <c r="A2653">
        <v>800040152</v>
      </c>
      <c r="B2653" t="s">
        <v>1368</v>
      </c>
      <c r="C2653" t="s">
        <v>933</v>
      </c>
      <c r="D2653" t="s">
        <v>2207</v>
      </c>
    </row>
    <row r="2654" spans="1:4" x14ac:dyDescent="0.3">
      <c r="A2654">
        <v>800039498</v>
      </c>
      <c r="B2654" t="s">
        <v>966</v>
      </c>
      <c r="C2654" t="s">
        <v>631</v>
      </c>
      <c r="D2654" t="s">
        <v>2003</v>
      </c>
    </row>
    <row r="2655" spans="1:4" x14ac:dyDescent="0.3">
      <c r="A2655">
        <v>800032880</v>
      </c>
      <c r="B2655" t="s">
        <v>1494</v>
      </c>
      <c r="C2655" t="s">
        <v>972</v>
      </c>
      <c r="D2655" t="s">
        <v>2284</v>
      </c>
    </row>
    <row r="2656" spans="1:4" x14ac:dyDescent="0.3">
      <c r="A2656">
        <v>800035170</v>
      </c>
      <c r="B2656" t="s">
        <v>1292</v>
      </c>
      <c r="C2656" t="s">
        <v>1020</v>
      </c>
      <c r="D2656" t="s">
        <v>2164</v>
      </c>
    </row>
    <row r="2657" spans="1:4" x14ac:dyDescent="0.3">
      <c r="A2657">
        <v>800039498</v>
      </c>
      <c r="B2657" t="s">
        <v>966</v>
      </c>
      <c r="C2657" t="s">
        <v>972</v>
      </c>
      <c r="D2657" t="s">
        <v>2003</v>
      </c>
    </row>
    <row r="2658" spans="1:4" x14ac:dyDescent="0.3">
      <c r="A2658">
        <v>800032794</v>
      </c>
      <c r="B2658" t="s">
        <v>1377</v>
      </c>
      <c r="C2658" t="s">
        <v>779</v>
      </c>
      <c r="D2658" t="s">
        <v>1866</v>
      </c>
    </row>
    <row r="2659" spans="1:4" x14ac:dyDescent="0.3">
      <c r="A2659">
        <v>800021464</v>
      </c>
      <c r="B2659" t="s">
        <v>905</v>
      </c>
      <c r="C2659" t="s">
        <v>720</v>
      </c>
      <c r="D2659" t="s">
        <v>1986</v>
      </c>
    </row>
    <row r="2660" spans="1:4" x14ac:dyDescent="0.3">
      <c r="A2660">
        <v>800021464</v>
      </c>
      <c r="B2660" t="s">
        <v>905</v>
      </c>
      <c r="C2660" t="s">
        <v>963</v>
      </c>
      <c r="D2660" t="s">
        <v>1986</v>
      </c>
    </row>
    <row r="2661" spans="1:4" x14ac:dyDescent="0.3">
      <c r="A2661">
        <v>800021464</v>
      </c>
      <c r="B2661" t="s">
        <v>905</v>
      </c>
      <c r="C2661" t="s">
        <v>1303</v>
      </c>
      <c r="D2661" t="s">
        <v>1986</v>
      </c>
    </row>
    <row r="2662" spans="1:4" x14ac:dyDescent="0.3">
      <c r="A2662">
        <v>800039498</v>
      </c>
      <c r="B2662" t="s">
        <v>966</v>
      </c>
      <c r="C2662" t="s">
        <v>907</v>
      </c>
      <c r="D2662" t="s">
        <v>2003</v>
      </c>
    </row>
    <row r="2663" spans="1:4" x14ac:dyDescent="0.3">
      <c r="A2663">
        <v>800021464</v>
      </c>
      <c r="B2663" t="s">
        <v>905</v>
      </c>
      <c r="C2663" t="s">
        <v>710</v>
      </c>
      <c r="D2663" t="s">
        <v>1986</v>
      </c>
    </row>
    <row r="2664" spans="1:4" x14ac:dyDescent="0.3">
      <c r="A2664">
        <v>800035170</v>
      </c>
      <c r="B2664" t="s">
        <v>1292</v>
      </c>
      <c r="C2664" t="s">
        <v>645</v>
      </c>
      <c r="D2664" t="s">
        <v>2164</v>
      </c>
    </row>
    <row r="2665" spans="1:4" x14ac:dyDescent="0.3">
      <c r="A2665">
        <v>800035170</v>
      </c>
      <c r="B2665" t="s">
        <v>1292</v>
      </c>
      <c r="C2665" t="s">
        <v>578</v>
      </c>
      <c r="D2665" t="s">
        <v>2164</v>
      </c>
    </row>
    <row r="2666" spans="1:4" x14ac:dyDescent="0.3">
      <c r="A2666">
        <v>800018982</v>
      </c>
      <c r="B2666" t="s">
        <v>1250</v>
      </c>
      <c r="C2666" t="s">
        <v>1091</v>
      </c>
      <c r="D2666" t="s">
        <v>2140</v>
      </c>
    </row>
    <row r="2667" spans="1:4" x14ac:dyDescent="0.3">
      <c r="A2667">
        <v>800035170</v>
      </c>
      <c r="B2667" t="s">
        <v>1292</v>
      </c>
      <c r="C2667" t="s">
        <v>907</v>
      </c>
      <c r="D2667" t="s">
        <v>2164</v>
      </c>
    </row>
    <row r="2668" spans="1:4" x14ac:dyDescent="0.3">
      <c r="A2668">
        <v>800035170</v>
      </c>
      <c r="B2668" t="s">
        <v>1292</v>
      </c>
      <c r="C2668" t="s">
        <v>887</v>
      </c>
      <c r="D2668" t="s">
        <v>2164</v>
      </c>
    </row>
    <row r="2669" spans="1:4" x14ac:dyDescent="0.3">
      <c r="A2669">
        <v>800046778</v>
      </c>
      <c r="B2669" t="s">
        <v>960</v>
      </c>
      <c r="C2669" t="s">
        <v>932</v>
      </c>
      <c r="D2669" t="s">
        <v>1873</v>
      </c>
    </row>
    <row r="2670" spans="1:4" x14ac:dyDescent="0.3">
      <c r="A2670">
        <v>800021464</v>
      </c>
      <c r="B2670" t="s">
        <v>905</v>
      </c>
      <c r="C2670" t="s">
        <v>964</v>
      </c>
      <c r="D2670" t="s">
        <v>1986</v>
      </c>
    </row>
    <row r="2671" spans="1:4" x14ac:dyDescent="0.3">
      <c r="A2671">
        <v>800035170</v>
      </c>
      <c r="B2671" t="s">
        <v>1292</v>
      </c>
      <c r="C2671" t="s">
        <v>948</v>
      </c>
      <c r="D2671" t="s">
        <v>2164</v>
      </c>
    </row>
    <row r="2672" spans="1:4" x14ac:dyDescent="0.3">
      <c r="A2672">
        <v>800031515</v>
      </c>
      <c r="B2672" t="s">
        <v>1362</v>
      </c>
      <c r="C2672" t="s">
        <v>754</v>
      </c>
      <c r="D2672" t="s">
        <v>2055</v>
      </c>
    </row>
    <row r="2673" spans="1:4" x14ac:dyDescent="0.3">
      <c r="A2673">
        <v>800021464</v>
      </c>
      <c r="B2673" t="s">
        <v>905</v>
      </c>
      <c r="C2673" t="s">
        <v>912</v>
      </c>
      <c r="D2673" t="s">
        <v>1986</v>
      </c>
    </row>
    <row r="2674" spans="1:4" x14ac:dyDescent="0.3">
      <c r="A2674">
        <v>800000063</v>
      </c>
      <c r="B2674" t="s">
        <v>566</v>
      </c>
      <c r="C2674" t="s">
        <v>1363</v>
      </c>
      <c r="D2674" t="s">
        <v>1855</v>
      </c>
    </row>
    <row r="2675" spans="1:4" x14ac:dyDescent="0.3">
      <c r="A2675">
        <v>800039498</v>
      </c>
      <c r="B2675" t="s">
        <v>966</v>
      </c>
      <c r="C2675" t="s">
        <v>779</v>
      </c>
      <c r="D2675" t="s">
        <v>2003</v>
      </c>
    </row>
    <row r="2676" spans="1:4" x14ac:dyDescent="0.3">
      <c r="A2676">
        <v>800021464</v>
      </c>
      <c r="B2676" t="s">
        <v>905</v>
      </c>
      <c r="C2676" t="s">
        <v>656</v>
      </c>
      <c r="D2676" t="s">
        <v>1986</v>
      </c>
    </row>
    <row r="2677" spans="1:4" x14ac:dyDescent="0.3">
      <c r="A2677">
        <v>800021464</v>
      </c>
      <c r="B2677" t="s">
        <v>905</v>
      </c>
      <c r="C2677" t="s">
        <v>701</v>
      </c>
      <c r="D2677" t="s">
        <v>1986</v>
      </c>
    </row>
    <row r="2678" spans="1:4" x14ac:dyDescent="0.3">
      <c r="A2678">
        <v>800021464</v>
      </c>
      <c r="B2678" t="s">
        <v>905</v>
      </c>
      <c r="C2678" t="s">
        <v>774</v>
      </c>
      <c r="D2678" t="s">
        <v>1986</v>
      </c>
    </row>
    <row r="2679" spans="1:4" x14ac:dyDescent="0.3">
      <c r="A2679">
        <v>800010072</v>
      </c>
      <c r="B2679" t="s">
        <v>1436</v>
      </c>
      <c r="C2679" t="s">
        <v>578</v>
      </c>
      <c r="D2679" t="s">
        <v>2246</v>
      </c>
    </row>
    <row r="2680" spans="1:4" x14ac:dyDescent="0.3">
      <c r="A2680">
        <v>800020328</v>
      </c>
      <c r="B2680" t="s">
        <v>1495</v>
      </c>
      <c r="C2680" t="s">
        <v>962</v>
      </c>
      <c r="D2680" t="s">
        <v>2243</v>
      </c>
    </row>
    <row r="2681" spans="1:4" x14ac:dyDescent="0.3">
      <c r="A2681">
        <v>800036355</v>
      </c>
      <c r="B2681" t="s">
        <v>1496</v>
      </c>
      <c r="C2681" t="s">
        <v>891</v>
      </c>
      <c r="D2681" t="s">
        <v>2285</v>
      </c>
    </row>
    <row r="2682" spans="1:4" x14ac:dyDescent="0.3">
      <c r="A2682">
        <v>800021464</v>
      </c>
      <c r="B2682" t="s">
        <v>905</v>
      </c>
      <c r="C2682" t="s">
        <v>1000</v>
      </c>
      <c r="D2682" t="s">
        <v>1986</v>
      </c>
    </row>
    <row r="2683" spans="1:4" x14ac:dyDescent="0.3">
      <c r="A2683">
        <v>800002863</v>
      </c>
      <c r="B2683" t="s">
        <v>1254</v>
      </c>
      <c r="C2683" t="s">
        <v>723</v>
      </c>
      <c r="D2683" t="s">
        <v>2143</v>
      </c>
    </row>
    <row r="2684" spans="1:4" x14ac:dyDescent="0.3">
      <c r="A2684">
        <v>800020304</v>
      </c>
      <c r="B2684" t="s">
        <v>1497</v>
      </c>
      <c r="C2684" t="s">
        <v>928</v>
      </c>
      <c r="D2684" t="s">
        <v>2286</v>
      </c>
    </row>
    <row r="2685" spans="1:4" x14ac:dyDescent="0.3">
      <c r="A2685">
        <v>800002735</v>
      </c>
      <c r="B2685" t="s">
        <v>1256</v>
      </c>
      <c r="C2685" t="s">
        <v>1025</v>
      </c>
      <c r="D2685" t="s">
        <v>1873</v>
      </c>
    </row>
    <row r="2686" spans="1:4" x14ac:dyDescent="0.3">
      <c r="A2686">
        <v>800021464</v>
      </c>
      <c r="B2686" t="s">
        <v>905</v>
      </c>
      <c r="C2686" t="s">
        <v>936</v>
      </c>
      <c r="D2686" t="s">
        <v>1986</v>
      </c>
    </row>
    <row r="2687" spans="1:4" x14ac:dyDescent="0.3">
      <c r="A2687">
        <v>800006408</v>
      </c>
      <c r="B2687" t="s">
        <v>1191</v>
      </c>
      <c r="C2687" t="s">
        <v>997</v>
      </c>
      <c r="D2687" t="s">
        <v>2015</v>
      </c>
    </row>
    <row r="2688" spans="1:4" x14ac:dyDescent="0.3">
      <c r="A2688">
        <v>800007744</v>
      </c>
      <c r="B2688" t="s">
        <v>696</v>
      </c>
      <c r="C2688" t="s">
        <v>901</v>
      </c>
      <c r="D2688" t="s">
        <v>1912</v>
      </c>
    </row>
    <row r="2689" spans="1:4" x14ac:dyDescent="0.3">
      <c r="A2689">
        <v>800006599</v>
      </c>
      <c r="B2689" t="s">
        <v>1150</v>
      </c>
      <c r="C2689" t="s">
        <v>631</v>
      </c>
      <c r="D2689" t="s">
        <v>1900</v>
      </c>
    </row>
    <row r="2690" spans="1:4" x14ac:dyDescent="0.3">
      <c r="A2690">
        <v>800035170</v>
      </c>
      <c r="B2690" t="s">
        <v>1292</v>
      </c>
      <c r="C2690" t="s">
        <v>854</v>
      </c>
      <c r="D2690" t="s">
        <v>2164</v>
      </c>
    </row>
    <row r="2691" spans="1:4" x14ac:dyDescent="0.3">
      <c r="A2691">
        <v>800035170</v>
      </c>
      <c r="B2691" t="s">
        <v>1292</v>
      </c>
      <c r="C2691" t="s">
        <v>790</v>
      </c>
      <c r="D2691" t="s">
        <v>2164</v>
      </c>
    </row>
    <row r="2692" spans="1:4" x14ac:dyDescent="0.3">
      <c r="A2692">
        <v>800031515</v>
      </c>
      <c r="B2692" t="s">
        <v>1362</v>
      </c>
      <c r="C2692" t="s">
        <v>800</v>
      </c>
      <c r="D2692" t="s">
        <v>2055</v>
      </c>
    </row>
    <row r="2693" spans="1:4" x14ac:dyDescent="0.3">
      <c r="A2693">
        <v>800021464</v>
      </c>
      <c r="B2693" t="s">
        <v>905</v>
      </c>
      <c r="C2693" t="s">
        <v>935</v>
      </c>
      <c r="D2693" t="s">
        <v>1986</v>
      </c>
    </row>
    <row r="2694" spans="1:4" x14ac:dyDescent="0.3">
      <c r="A2694">
        <v>800035170</v>
      </c>
      <c r="B2694" t="s">
        <v>1292</v>
      </c>
      <c r="C2694" t="s">
        <v>847</v>
      </c>
      <c r="D2694" t="s">
        <v>2164</v>
      </c>
    </row>
    <row r="2695" spans="1:4" x14ac:dyDescent="0.3">
      <c r="A2695">
        <v>800023565</v>
      </c>
      <c r="B2695" t="s">
        <v>1137</v>
      </c>
      <c r="C2695" t="s">
        <v>1020</v>
      </c>
      <c r="D2695" t="s">
        <v>1989</v>
      </c>
    </row>
    <row r="2696" spans="1:4" x14ac:dyDescent="0.3">
      <c r="A2696">
        <v>800015324</v>
      </c>
      <c r="B2696" t="s">
        <v>1498</v>
      </c>
      <c r="C2696" t="s">
        <v>953</v>
      </c>
      <c r="D2696" t="s">
        <v>2287</v>
      </c>
    </row>
    <row r="2697" spans="1:4" x14ac:dyDescent="0.3">
      <c r="A2697">
        <v>800034605</v>
      </c>
      <c r="B2697" t="s">
        <v>1209</v>
      </c>
      <c r="C2697" t="s">
        <v>719</v>
      </c>
      <c r="D2697" t="s">
        <v>1893</v>
      </c>
    </row>
    <row r="2698" spans="1:4" x14ac:dyDescent="0.3">
      <c r="A2698">
        <v>800010072</v>
      </c>
      <c r="B2698" t="s">
        <v>1436</v>
      </c>
      <c r="C2698" t="s">
        <v>671</v>
      </c>
      <c r="D2698" t="s">
        <v>2246</v>
      </c>
    </row>
    <row r="2699" spans="1:4" x14ac:dyDescent="0.3">
      <c r="A2699">
        <v>800035170</v>
      </c>
      <c r="B2699" t="s">
        <v>1292</v>
      </c>
      <c r="C2699" t="s">
        <v>955</v>
      </c>
      <c r="D2699" t="s">
        <v>2164</v>
      </c>
    </row>
    <row r="2700" spans="1:4" x14ac:dyDescent="0.3">
      <c r="A2700">
        <v>800021464</v>
      </c>
      <c r="B2700" t="s">
        <v>905</v>
      </c>
      <c r="C2700" t="s">
        <v>581</v>
      </c>
      <c r="D2700" t="s">
        <v>1986</v>
      </c>
    </row>
    <row r="2701" spans="1:4" x14ac:dyDescent="0.3">
      <c r="A2701">
        <v>800021464</v>
      </c>
      <c r="B2701" t="s">
        <v>905</v>
      </c>
      <c r="C2701" t="s">
        <v>637</v>
      </c>
      <c r="D2701" t="s">
        <v>1986</v>
      </c>
    </row>
    <row r="2702" spans="1:4" x14ac:dyDescent="0.3">
      <c r="A2702">
        <v>800031515</v>
      </c>
      <c r="B2702" t="s">
        <v>1362</v>
      </c>
      <c r="C2702" t="s">
        <v>661</v>
      </c>
      <c r="D2702" t="s">
        <v>2055</v>
      </c>
    </row>
    <row r="2703" spans="1:4" x14ac:dyDescent="0.3">
      <c r="A2703">
        <v>800021464</v>
      </c>
      <c r="B2703" t="s">
        <v>905</v>
      </c>
      <c r="C2703" t="s">
        <v>986</v>
      </c>
      <c r="D2703" t="s">
        <v>1986</v>
      </c>
    </row>
    <row r="2704" spans="1:4" x14ac:dyDescent="0.3">
      <c r="A2704">
        <v>800020304</v>
      </c>
      <c r="B2704" t="s">
        <v>1497</v>
      </c>
      <c r="C2704" t="s">
        <v>578</v>
      </c>
      <c r="D2704" t="s">
        <v>2286</v>
      </c>
    </row>
    <row r="2705" spans="1:4" x14ac:dyDescent="0.3">
      <c r="A2705">
        <v>800021464</v>
      </c>
      <c r="B2705" t="s">
        <v>905</v>
      </c>
      <c r="C2705" t="s">
        <v>719</v>
      </c>
      <c r="D2705" t="s">
        <v>1986</v>
      </c>
    </row>
    <row r="2706" spans="1:4" x14ac:dyDescent="0.3">
      <c r="A2706">
        <v>800021464</v>
      </c>
      <c r="B2706" t="s">
        <v>905</v>
      </c>
      <c r="C2706" t="s">
        <v>1437</v>
      </c>
      <c r="D2706" t="s">
        <v>1986</v>
      </c>
    </row>
    <row r="2707" spans="1:4" x14ac:dyDescent="0.3">
      <c r="A2707">
        <v>800021464</v>
      </c>
      <c r="B2707" t="s">
        <v>905</v>
      </c>
      <c r="C2707" t="s">
        <v>659</v>
      </c>
      <c r="D2707" t="s">
        <v>1986</v>
      </c>
    </row>
    <row r="2708" spans="1:4" x14ac:dyDescent="0.3">
      <c r="A2708">
        <v>800029167</v>
      </c>
      <c r="B2708" t="s">
        <v>1293</v>
      </c>
      <c r="C2708" t="s">
        <v>800</v>
      </c>
      <c r="D2708" t="s">
        <v>2165</v>
      </c>
    </row>
    <row r="2709" spans="1:4" x14ac:dyDescent="0.3">
      <c r="A2709">
        <v>800021464</v>
      </c>
      <c r="B2709" t="s">
        <v>905</v>
      </c>
      <c r="C2709" t="s">
        <v>997</v>
      </c>
      <c r="D2709" t="s">
        <v>1986</v>
      </c>
    </row>
    <row r="2710" spans="1:4" x14ac:dyDescent="0.3">
      <c r="A2710">
        <v>800021464</v>
      </c>
      <c r="B2710" t="s">
        <v>905</v>
      </c>
      <c r="C2710" t="s">
        <v>1090</v>
      </c>
      <c r="D2710" t="s">
        <v>1986</v>
      </c>
    </row>
    <row r="2711" spans="1:4" x14ac:dyDescent="0.3">
      <c r="A2711">
        <v>800021464</v>
      </c>
      <c r="B2711" t="s">
        <v>905</v>
      </c>
      <c r="C2711" t="s">
        <v>608</v>
      </c>
      <c r="D2711" t="s">
        <v>1986</v>
      </c>
    </row>
    <row r="2712" spans="1:4" x14ac:dyDescent="0.3">
      <c r="A2712">
        <v>800031515</v>
      </c>
      <c r="B2712" t="s">
        <v>1362</v>
      </c>
      <c r="C2712" t="s">
        <v>1051</v>
      </c>
      <c r="D2712" t="s">
        <v>2055</v>
      </c>
    </row>
    <row r="2713" spans="1:4" x14ac:dyDescent="0.3">
      <c r="A2713">
        <v>800039498</v>
      </c>
      <c r="B2713" t="s">
        <v>966</v>
      </c>
      <c r="C2713" t="s">
        <v>635</v>
      </c>
      <c r="D2713" t="s">
        <v>2003</v>
      </c>
    </row>
    <row r="2714" spans="1:4" x14ac:dyDescent="0.3">
      <c r="A2714">
        <v>800035170</v>
      </c>
      <c r="B2714" t="s">
        <v>1292</v>
      </c>
      <c r="C2714" t="s">
        <v>828</v>
      </c>
      <c r="D2714" t="s">
        <v>2164</v>
      </c>
    </row>
    <row r="2715" spans="1:4" x14ac:dyDescent="0.3">
      <c r="A2715">
        <v>800020304</v>
      </c>
      <c r="B2715" t="s">
        <v>1497</v>
      </c>
      <c r="C2715" t="s">
        <v>779</v>
      </c>
      <c r="D2715" t="s">
        <v>2286</v>
      </c>
    </row>
    <row r="2716" spans="1:4" x14ac:dyDescent="0.3">
      <c r="A2716">
        <v>800031044</v>
      </c>
      <c r="B2716" t="s">
        <v>1499</v>
      </c>
      <c r="C2716" t="s">
        <v>938</v>
      </c>
      <c r="D2716" t="s">
        <v>2035</v>
      </c>
    </row>
    <row r="2717" spans="1:4" x14ac:dyDescent="0.3">
      <c r="A2717">
        <v>800042471</v>
      </c>
      <c r="B2717" t="s">
        <v>1500</v>
      </c>
      <c r="C2717" t="s">
        <v>928</v>
      </c>
      <c r="D2717" t="s">
        <v>2288</v>
      </c>
    </row>
    <row r="2718" spans="1:4" x14ac:dyDescent="0.3">
      <c r="A2718">
        <v>800021464</v>
      </c>
      <c r="B2718" t="s">
        <v>905</v>
      </c>
      <c r="C2718" t="s">
        <v>616</v>
      </c>
      <c r="D2718" t="s">
        <v>1986</v>
      </c>
    </row>
    <row r="2719" spans="1:4" x14ac:dyDescent="0.3">
      <c r="A2719">
        <v>800021464</v>
      </c>
      <c r="B2719" t="s">
        <v>905</v>
      </c>
      <c r="C2719" t="s">
        <v>1356</v>
      </c>
      <c r="D2719" t="s">
        <v>1986</v>
      </c>
    </row>
    <row r="2720" spans="1:4" x14ac:dyDescent="0.3">
      <c r="A2720">
        <v>800042720</v>
      </c>
      <c r="B2720" t="s">
        <v>1501</v>
      </c>
      <c r="C2720" t="s">
        <v>792</v>
      </c>
      <c r="D2720" t="s">
        <v>2289</v>
      </c>
    </row>
    <row r="2721" spans="1:4" x14ac:dyDescent="0.3">
      <c r="A2721">
        <v>800031514</v>
      </c>
      <c r="B2721" t="s">
        <v>1362</v>
      </c>
      <c r="C2721" t="s">
        <v>775</v>
      </c>
      <c r="D2721" t="s">
        <v>2055</v>
      </c>
    </row>
    <row r="2722" spans="1:4" x14ac:dyDescent="0.3">
      <c r="A2722">
        <v>800031515</v>
      </c>
      <c r="B2722" t="s">
        <v>1362</v>
      </c>
      <c r="C2722" t="s">
        <v>792</v>
      </c>
      <c r="D2722" t="s">
        <v>2055</v>
      </c>
    </row>
    <row r="2723" spans="1:4" x14ac:dyDescent="0.3">
      <c r="A2723">
        <v>800002635</v>
      </c>
      <c r="B2723" t="s">
        <v>276</v>
      </c>
      <c r="C2723" t="s">
        <v>635</v>
      </c>
      <c r="D2723" t="s">
        <v>2102</v>
      </c>
    </row>
    <row r="2724" spans="1:4" x14ac:dyDescent="0.3">
      <c r="A2724">
        <v>800000063</v>
      </c>
      <c r="B2724" t="s">
        <v>566</v>
      </c>
      <c r="C2724" t="s">
        <v>1008</v>
      </c>
      <c r="D2724" t="s">
        <v>1855</v>
      </c>
    </row>
    <row r="2725" spans="1:4" x14ac:dyDescent="0.3">
      <c r="A2725">
        <v>800031515</v>
      </c>
      <c r="B2725" t="s">
        <v>1362</v>
      </c>
      <c r="C2725" t="s">
        <v>775</v>
      </c>
      <c r="D2725" t="s">
        <v>2055</v>
      </c>
    </row>
    <row r="2726" spans="1:4" x14ac:dyDescent="0.3">
      <c r="A2726">
        <v>800042724</v>
      </c>
      <c r="B2726" t="s">
        <v>707</v>
      </c>
      <c r="C2726" t="s">
        <v>599</v>
      </c>
      <c r="D2726" t="s">
        <v>1917</v>
      </c>
    </row>
    <row r="2727" spans="1:4" x14ac:dyDescent="0.3">
      <c r="A2727">
        <v>800021464</v>
      </c>
      <c r="B2727" t="s">
        <v>905</v>
      </c>
      <c r="C2727" t="s">
        <v>948</v>
      </c>
      <c r="D2727" t="s">
        <v>1986</v>
      </c>
    </row>
    <row r="2728" spans="1:4" x14ac:dyDescent="0.3">
      <c r="A2728">
        <v>800031515</v>
      </c>
      <c r="B2728" t="s">
        <v>1362</v>
      </c>
      <c r="C2728" t="s">
        <v>599</v>
      </c>
      <c r="D2728" t="s">
        <v>2055</v>
      </c>
    </row>
    <row r="2729" spans="1:4" x14ac:dyDescent="0.3">
      <c r="A2729">
        <v>800042813</v>
      </c>
      <c r="B2729" t="s">
        <v>1502</v>
      </c>
      <c r="C2729" t="s">
        <v>1370</v>
      </c>
      <c r="D2729" t="s">
        <v>2290</v>
      </c>
    </row>
    <row r="2730" spans="1:4" x14ac:dyDescent="0.3">
      <c r="A2730">
        <v>800000063</v>
      </c>
      <c r="B2730" t="s">
        <v>566</v>
      </c>
      <c r="C2730" t="s">
        <v>642</v>
      </c>
      <c r="D2730" t="s">
        <v>1855</v>
      </c>
    </row>
    <row r="2731" spans="1:4" x14ac:dyDescent="0.3">
      <c r="A2731">
        <v>800040817</v>
      </c>
      <c r="B2731" t="s">
        <v>1503</v>
      </c>
      <c r="C2731" t="s">
        <v>1009</v>
      </c>
      <c r="D2731" t="s">
        <v>1995</v>
      </c>
    </row>
    <row r="2732" spans="1:4" x14ac:dyDescent="0.3">
      <c r="A2732">
        <v>800029167</v>
      </c>
      <c r="B2732" t="s">
        <v>1293</v>
      </c>
      <c r="C2732" t="s">
        <v>924</v>
      </c>
      <c r="D2732" t="s">
        <v>2165</v>
      </c>
    </row>
    <row r="2733" spans="1:4" x14ac:dyDescent="0.3">
      <c r="A2733">
        <v>800042610</v>
      </c>
      <c r="B2733" t="s">
        <v>1504</v>
      </c>
      <c r="C2733" t="s">
        <v>964</v>
      </c>
      <c r="D2733" t="s">
        <v>2291</v>
      </c>
    </row>
    <row r="2734" spans="1:4" x14ac:dyDescent="0.3">
      <c r="A2734">
        <v>800031301</v>
      </c>
      <c r="B2734" t="s">
        <v>982</v>
      </c>
      <c r="C2734" t="s">
        <v>866</v>
      </c>
      <c r="D2734" t="s">
        <v>1873</v>
      </c>
    </row>
    <row r="2735" spans="1:4" x14ac:dyDescent="0.3">
      <c r="A2735">
        <v>800000063</v>
      </c>
      <c r="B2735" t="s">
        <v>566</v>
      </c>
      <c r="C2735" t="s">
        <v>971</v>
      </c>
      <c r="D2735" t="s">
        <v>1855</v>
      </c>
    </row>
    <row r="2736" spans="1:4" x14ac:dyDescent="0.3">
      <c r="A2736">
        <v>800006118</v>
      </c>
      <c r="B2736" t="s">
        <v>1379</v>
      </c>
      <c r="C2736" t="s">
        <v>941</v>
      </c>
      <c r="D2736" t="s">
        <v>1994</v>
      </c>
    </row>
    <row r="2737" spans="1:4" x14ac:dyDescent="0.3">
      <c r="A2737">
        <v>800031340</v>
      </c>
      <c r="B2737" t="s">
        <v>569</v>
      </c>
      <c r="C2737" t="s">
        <v>567</v>
      </c>
      <c r="D2737" t="s">
        <v>1857</v>
      </c>
    </row>
    <row r="2738" spans="1:4" x14ac:dyDescent="0.3">
      <c r="A2738">
        <v>800039498</v>
      </c>
      <c r="B2738" t="s">
        <v>966</v>
      </c>
      <c r="C2738" t="s">
        <v>1437</v>
      </c>
      <c r="D2738" t="s">
        <v>2003</v>
      </c>
    </row>
    <row r="2739" spans="1:4" x14ac:dyDescent="0.3">
      <c r="A2739">
        <v>800006557</v>
      </c>
      <c r="B2739" t="s">
        <v>1177</v>
      </c>
      <c r="C2739" t="s">
        <v>1079</v>
      </c>
      <c r="D2739" t="s">
        <v>1897</v>
      </c>
    </row>
    <row r="2740" spans="1:4" x14ac:dyDescent="0.3">
      <c r="A2740">
        <v>800048770</v>
      </c>
      <c r="B2740" t="s">
        <v>1505</v>
      </c>
      <c r="C2740" t="s">
        <v>929</v>
      </c>
      <c r="D2740" t="s">
        <v>2292</v>
      </c>
    </row>
    <row r="2741" spans="1:4" x14ac:dyDescent="0.3">
      <c r="A2741">
        <v>800021464</v>
      </c>
      <c r="B2741" t="s">
        <v>905</v>
      </c>
      <c r="C2741" t="s">
        <v>1011</v>
      </c>
      <c r="D2741" t="s">
        <v>1986</v>
      </c>
    </row>
    <row r="2742" spans="1:4" x14ac:dyDescent="0.3">
      <c r="A2742">
        <v>800021464</v>
      </c>
      <c r="B2742" t="s">
        <v>905</v>
      </c>
      <c r="C2742" t="s">
        <v>931</v>
      </c>
      <c r="D2742" t="s">
        <v>1986</v>
      </c>
    </row>
    <row r="2743" spans="1:4" x14ac:dyDescent="0.3">
      <c r="A2743">
        <v>800033665</v>
      </c>
      <c r="B2743" t="s">
        <v>1160</v>
      </c>
      <c r="C2743" t="s">
        <v>570</v>
      </c>
      <c r="D2743" t="s">
        <v>2085</v>
      </c>
    </row>
    <row r="2744" spans="1:4" x14ac:dyDescent="0.3">
      <c r="A2744">
        <v>800025164</v>
      </c>
      <c r="B2744" t="s">
        <v>753</v>
      </c>
      <c r="C2744" t="s">
        <v>929</v>
      </c>
      <c r="D2744" t="s">
        <v>1941</v>
      </c>
    </row>
    <row r="2745" spans="1:4" x14ac:dyDescent="0.3">
      <c r="A2745">
        <v>800029167</v>
      </c>
      <c r="B2745" t="s">
        <v>1293</v>
      </c>
      <c r="C2745" t="s">
        <v>755</v>
      </c>
      <c r="D2745" t="s">
        <v>2165</v>
      </c>
    </row>
    <row r="2746" spans="1:4" x14ac:dyDescent="0.3">
      <c r="A2746">
        <v>800034605</v>
      </c>
      <c r="B2746" t="s">
        <v>1209</v>
      </c>
      <c r="C2746" t="s">
        <v>909</v>
      </c>
      <c r="D2746" t="s">
        <v>1893</v>
      </c>
    </row>
    <row r="2747" spans="1:4" x14ac:dyDescent="0.3">
      <c r="A2747">
        <v>800021464</v>
      </c>
      <c r="B2747" t="s">
        <v>905</v>
      </c>
      <c r="C2747" t="s">
        <v>906</v>
      </c>
      <c r="D2747" t="s">
        <v>1986</v>
      </c>
    </row>
    <row r="2748" spans="1:4" x14ac:dyDescent="0.3">
      <c r="A2748">
        <v>800021464</v>
      </c>
      <c r="B2748" t="s">
        <v>905</v>
      </c>
      <c r="C2748" t="s">
        <v>661</v>
      </c>
      <c r="D2748" t="s">
        <v>1986</v>
      </c>
    </row>
    <row r="2749" spans="1:4" x14ac:dyDescent="0.3">
      <c r="A2749">
        <v>800044479</v>
      </c>
      <c r="B2749" t="s">
        <v>496</v>
      </c>
      <c r="C2749" t="s">
        <v>682</v>
      </c>
      <c r="D2749" t="s">
        <v>1903</v>
      </c>
    </row>
    <row r="2750" spans="1:4" x14ac:dyDescent="0.3">
      <c r="A2750">
        <v>800006199</v>
      </c>
      <c r="B2750" t="s">
        <v>593</v>
      </c>
      <c r="C2750" t="s">
        <v>1033</v>
      </c>
      <c r="D2750" t="s">
        <v>1871</v>
      </c>
    </row>
    <row r="2751" spans="1:4" x14ac:dyDescent="0.3">
      <c r="A2751">
        <v>800000063</v>
      </c>
      <c r="B2751" t="s">
        <v>566</v>
      </c>
      <c r="C2751" t="s">
        <v>622</v>
      </c>
      <c r="D2751" t="s">
        <v>1855</v>
      </c>
    </row>
    <row r="2752" spans="1:4" x14ac:dyDescent="0.3">
      <c r="A2752">
        <v>800000059</v>
      </c>
      <c r="B2752" t="s">
        <v>393</v>
      </c>
      <c r="C2752" t="s">
        <v>1506</v>
      </c>
      <c r="D2752" t="s">
        <v>1915</v>
      </c>
    </row>
    <row r="2753" spans="1:4" x14ac:dyDescent="0.3">
      <c r="A2753">
        <v>800000094</v>
      </c>
      <c r="B2753" t="s">
        <v>568</v>
      </c>
      <c r="C2753" t="s">
        <v>628</v>
      </c>
      <c r="D2753" t="s">
        <v>1856</v>
      </c>
    </row>
    <row r="2754" spans="1:4" x14ac:dyDescent="0.3">
      <c r="A2754">
        <v>800006463</v>
      </c>
      <c r="B2754" t="s">
        <v>621</v>
      </c>
      <c r="C2754" t="s">
        <v>964</v>
      </c>
      <c r="D2754" t="s">
        <v>1884</v>
      </c>
    </row>
    <row r="2755" spans="1:4" x14ac:dyDescent="0.3">
      <c r="A2755">
        <v>800034589</v>
      </c>
      <c r="B2755" t="s">
        <v>1507</v>
      </c>
      <c r="C2755" t="s">
        <v>654</v>
      </c>
      <c r="D2755" t="s">
        <v>2293</v>
      </c>
    </row>
    <row r="2756" spans="1:4" x14ac:dyDescent="0.3">
      <c r="A2756">
        <v>800000063</v>
      </c>
      <c r="B2756" t="s">
        <v>566</v>
      </c>
      <c r="C2756" t="s">
        <v>954</v>
      </c>
      <c r="D2756" t="s">
        <v>1855</v>
      </c>
    </row>
    <row r="2757" spans="1:4" x14ac:dyDescent="0.3">
      <c r="A2757">
        <v>800000063</v>
      </c>
      <c r="B2757" t="s">
        <v>566</v>
      </c>
      <c r="C2757" t="s">
        <v>1034</v>
      </c>
      <c r="D2757" t="s">
        <v>1855</v>
      </c>
    </row>
    <row r="2758" spans="1:4" x14ac:dyDescent="0.3">
      <c r="A2758">
        <v>800000063</v>
      </c>
      <c r="B2758" t="s">
        <v>566</v>
      </c>
      <c r="C2758" t="s">
        <v>581</v>
      </c>
      <c r="D2758" t="s">
        <v>1855</v>
      </c>
    </row>
    <row r="2759" spans="1:4" x14ac:dyDescent="0.3">
      <c r="A2759">
        <v>800000063</v>
      </c>
      <c r="B2759" t="s">
        <v>566</v>
      </c>
      <c r="C2759" t="s">
        <v>1028</v>
      </c>
      <c r="D2759" t="s">
        <v>1855</v>
      </c>
    </row>
    <row r="2760" spans="1:4" x14ac:dyDescent="0.3">
      <c r="A2760">
        <v>800035763</v>
      </c>
      <c r="B2760" t="s">
        <v>1508</v>
      </c>
      <c r="C2760" t="s">
        <v>611</v>
      </c>
      <c r="D2760" t="s">
        <v>2294</v>
      </c>
    </row>
    <row r="2761" spans="1:4" x14ac:dyDescent="0.3">
      <c r="A2761">
        <v>800000063</v>
      </c>
      <c r="B2761" t="s">
        <v>566</v>
      </c>
      <c r="C2761" t="s">
        <v>667</v>
      </c>
      <c r="D2761" t="s">
        <v>1855</v>
      </c>
    </row>
    <row r="2762" spans="1:4" x14ac:dyDescent="0.3">
      <c r="A2762">
        <v>800030323</v>
      </c>
      <c r="B2762" t="s">
        <v>1277</v>
      </c>
      <c r="C2762" t="s">
        <v>988</v>
      </c>
      <c r="D2762" t="s">
        <v>2156</v>
      </c>
    </row>
    <row r="2763" spans="1:4" x14ac:dyDescent="0.3">
      <c r="A2763">
        <v>800023857</v>
      </c>
      <c r="B2763" t="s">
        <v>1479</v>
      </c>
      <c r="C2763" t="s">
        <v>839</v>
      </c>
      <c r="D2763" t="s">
        <v>2275</v>
      </c>
    </row>
    <row r="2764" spans="1:4" x14ac:dyDescent="0.3">
      <c r="A2764">
        <v>800035170</v>
      </c>
      <c r="B2764" t="s">
        <v>1292</v>
      </c>
      <c r="C2764" t="s">
        <v>663</v>
      </c>
      <c r="D2764" t="s">
        <v>2164</v>
      </c>
    </row>
    <row r="2765" spans="1:4" x14ac:dyDescent="0.3">
      <c r="A2765">
        <v>800035170</v>
      </c>
      <c r="B2765" t="s">
        <v>1292</v>
      </c>
      <c r="C2765" t="s">
        <v>864</v>
      </c>
      <c r="D2765" t="s">
        <v>2164</v>
      </c>
    </row>
    <row r="2766" spans="1:4" x14ac:dyDescent="0.3">
      <c r="A2766">
        <v>800021464</v>
      </c>
      <c r="B2766" t="s">
        <v>905</v>
      </c>
      <c r="C2766" t="s">
        <v>1509</v>
      </c>
      <c r="D2766" t="s">
        <v>1986</v>
      </c>
    </row>
    <row r="2767" spans="1:4" x14ac:dyDescent="0.3">
      <c r="A2767">
        <v>800039498</v>
      </c>
      <c r="B2767" t="s">
        <v>966</v>
      </c>
      <c r="C2767" t="s">
        <v>701</v>
      </c>
      <c r="D2767" t="s">
        <v>2003</v>
      </c>
    </row>
    <row r="2768" spans="1:4" x14ac:dyDescent="0.3">
      <c r="A2768">
        <v>800029167</v>
      </c>
      <c r="B2768" t="s">
        <v>1293</v>
      </c>
      <c r="C2768" t="s">
        <v>783</v>
      </c>
      <c r="D2768" t="s">
        <v>2165</v>
      </c>
    </row>
    <row r="2769" spans="1:4" x14ac:dyDescent="0.3">
      <c r="A2769">
        <v>800031810</v>
      </c>
      <c r="B2769" t="s">
        <v>1299</v>
      </c>
      <c r="C2769" t="s">
        <v>775</v>
      </c>
      <c r="D2769" t="s">
        <v>2170</v>
      </c>
    </row>
    <row r="2770" spans="1:4" x14ac:dyDescent="0.3">
      <c r="A2770">
        <v>800031810</v>
      </c>
      <c r="B2770" t="s">
        <v>1299</v>
      </c>
      <c r="C2770" t="s">
        <v>817</v>
      </c>
      <c r="D2770" t="s">
        <v>2170</v>
      </c>
    </row>
    <row r="2771" spans="1:4" x14ac:dyDescent="0.3">
      <c r="A2771">
        <v>800039498</v>
      </c>
      <c r="B2771" t="s">
        <v>966</v>
      </c>
      <c r="C2771" t="s">
        <v>777</v>
      </c>
      <c r="D2771" t="s">
        <v>2003</v>
      </c>
    </row>
    <row r="2772" spans="1:4" x14ac:dyDescent="0.3">
      <c r="A2772">
        <v>800044653</v>
      </c>
      <c r="B2772" t="s">
        <v>1510</v>
      </c>
      <c r="C2772" t="s">
        <v>891</v>
      </c>
      <c r="D2772" t="s">
        <v>2295</v>
      </c>
    </row>
    <row r="2773" spans="1:4" x14ac:dyDescent="0.3">
      <c r="A2773">
        <v>800029167</v>
      </c>
      <c r="B2773" t="s">
        <v>1293</v>
      </c>
      <c r="C2773" t="s">
        <v>891</v>
      </c>
      <c r="D2773" t="s">
        <v>2165</v>
      </c>
    </row>
    <row r="2774" spans="1:4" x14ac:dyDescent="0.3">
      <c r="A2774">
        <v>800039498</v>
      </c>
      <c r="B2774" t="s">
        <v>966</v>
      </c>
      <c r="C2774" t="s">
        <v>1079</v>
      </c>
      <c r="D2774" t="s">
        <v>2003</v>
      </c>
    </row>
    <row r="2775" spans="1:4" x14ac:dyDescent="0.3">
      <c r="A2775">
        <v>800006683</v>
      </c>
      <c r="B2775" t="s">
        <v>1343</v>
      </c>
      <c r="C2775" t="s">
        <v>775</v>
      </c>
      <c r="D2775" t="s">
        <v>2015</v>
      </c>
    </row>
    <row r="2776" spans="1:4" x14ac:dyDescent="0.3">
      <c r="A2776">
        <v>800039498</v>
      </c>
      <c r="B2776" t="s">
        <v>966</v>
      </c>
      <c r="C2776" t="s">
        <v>1303</v>
      </c>
      <c r="D2776" t="s">
        <v>2003</v>
      </c>
    </row>
    <row r="2777" spans="1:4" x14ac:dyDescent="0.3">
      <c r="A2777">
        <v>800021464</v>
      </c>
      <c r="B2777" t="s">
        <v>905</v>
      </c>
      <c r="C2777" t="s">
        <v>767</v>
      </c>
      <c r="D2777" t="s">
        <v>1986</v>
      </c>
    </row>
    <row r="2778" spans="1:4" x14ac:dyDescent="0.3">
      <c r="A2778">
        <v>800030952</v>
      </c>
      <c r="B2778" t="s">
        <v>1294</v>
      </c>
      <c r="C2778" t="s">
        <v>1066</v>
      </c>
      <c r="D2778" t="s">
        <v>2166</v>
      </c>
    </row>
    <row r="2779" spans="1:4" x14ac:dyDescent="0.3">
      <c r="A2779">
        <v>800039498</v>
      </c>
      <c r="B2779" t="s">
        <v>966</v>
      </c>
      <c r="C2779" t="s">
        <v>796</v>
      </c>
      <c r="D2779" t="s">
        <v>2003</v>
      </c>
    </row>
    <row r="2780" spans="1:4" x14ac:dyDescent="0.3">
      <c r="A2780">
        <v>800035170</v>
      </c>
      <c r="B2780" t="s">
        <v>1292</v>
      </c>
      <c r="C2780" t="s">
        <v>783</v>
      </c>
      <c r="D2780" t="s">
        <v>2164</v>
      </c>
    </row>
    <row r="2781" spans="1:4" x14ac:dyDescent="0.3">
      <c r="A2781">
        <v>800035170</v>
      </c>
      <c r="B2781" t="s">
        <v>1292</v>
      </c>
      <c r="C2781" t="s">
        <v>644</v>
      </c>
      <c r="D2781" t="s">
        <v>2164</v>
      </c>
    </row>
    <row r="2782" spans="1:4" x14ac:dyDescent="0.3">
      <c r="A2782">
        <v>800032422</v>
      </c>
      <c r="B2782" t="s">
        <v>1488</v>
      </c>
      <c r="C2782" t="s">
        <v>780</v>
      </c>
      <c r="D2782" t="s">
        <v>2280</v>
      </c>
    </row>
    <row r="2783" spans="1:4" x14ac:dyDescent="0.3">
      <c r="A2783">
        <v>800043335</v>
      </c>
      <c r="B2783" t="s">
        <v>1511</v>
      </c>
      <c r="C2783" t="s">
        <v>780</v>
      </c>
      <c r="D2783" t="s">
        <v>2080</v>
      </c>
    </row>
    <row r="2784" spans="1:4" x14ac:dyDescent="0.3">
      <c r="A2784">
        <v>800006408</v>
      </c>
      <c r="B2784" t="s">
        <v>1191</v>
      </c>
      <c r="C2784" t="s">
        <v>804</v>
      </c>
      <c r="D2784" t="s">
        <v>2015</v>
      </c>
    </row>
    <row r="2785" spans="1:4" x14ac:dyDescent="0.3">
      <c r="A2785">
        <v>800035170</v>
      </c>
      <c r="B2785" t="s">
        <v>1292</v>
      </c>
      <c r="C2785" t="s">
        <v>774</v>
      </c>
      <c r="D2785" t="s">
        <v>2164</v>
      </c>
    </row>
    <row r="2786" spans="1:4" x14ac:dyDescent="0.3">
      <c r="A2786">
        <v>800039498</v>
      </c>
      <c r="B2786" t="s">
        <v>966</v>
      </c>
      <c r="C2786" t="s">
        <v>760</v>
      </c>
      <c r="D2786" t="s">
        <v>2003</v>
      </c>
    </row>
    <row r="2787" spans="1:4" x14ac:dyDescent="0.3">
      <c r="A2787">
        <v>800029167</v>
      </c>
      <c r="B2787" t="s">
        <v>1293</v>
      </c>
      <c r="C2787" t="s">
        <v>1437</v>
      </c>
      <c r="D2787" t="s">
        <v>2165</v>
      </c>
    </row>
    <row r="2788" spans="1:4" x14ac:dyDescent="0.3">
      <c r="A2788">
        <v>800042483</v>
      </c>
      <c r="B2788" t="s">
        <v>1512</v>
      </c>
      <c r="C2788" t="s">
        <v>1050</v>
      </c>
      <c r="D2788" t="s">
        <v>2296</v>
      </c>
    </row>
    <row r="2789" spans="1:4" x14ac:dyDescent="0.3">
      <c r="A2789">
        <v>800005870</v>
      </c>
      <c r="B2789" t="s">
        <v>1133</v>
      </c>
      <c r="C2789" t="s">
        <v>833</v>
      </c>
      <c r="D2789" t="s">
        <v>2062</v>
      </c>
    </row>
    <row r="2790" spans="1:4" x14ac:dyDescent="0.3">
      <c r="A2790">
        <v>800043435</v>
      </c>
      <c r="B2790" t="s">
        <v>1513</v>
      </c>
      <c r="C2790" t="s">
        <v>796</v>
      </c>
      <c r="D2790" t="s">
        <v>2297</v>
      </c>
    </row>
    <row r="2791" spans="1:4" x14ac:dyDescent="0.3">
      <c r="A2791">
        <v>800039498</v>
      </c>
      <c r="B2791" t="s">
        <v>966</v>
      </c>
      <c r="C2791" t="s">
        <v>787</v>
      </c>
      <c r="D2791" t="s">
        <v>2003</v>
      </c>
    </row>
    <row r="2792" spans="1:4" x14ac:dyDescent="0.3">
      <c r="A2792">
        <v>800033665</v>
      </c>
      <c r="B2792" t="s">
        <v>1160</v>
      </c>
      <c r="C2792" t="s">
        <v>585</v>
      </c>
      <c r="D2792" t="s">
        <v>2085</v>
      </c>
    </row>
    <row r="2793" spans="1:4" x14ac:dyDescent="0.3">
      <c r="A2793">
        <v>800029167</v>
      </c>
      <c r="B2793" t="s">
        <v>1293</v>
      </c>
      <c r="C2793" t="s">
        <v>776</v>
      </c>
      <c r="D2793" t="s">
        <v>2165</v>
      </c>
    </row>
    <row r="2794" spans="1:4" x14ac:dyDescent="0.3">
      <c r="A2794">
        <v>800043665</v>
      </c>
      <c r="B2794" t="s">
        <v>1514</v>
      </c>
      <c r="C2794" t="s">
        <v>783</v>
      </c>
      <c r="D2794" t="s">
        <v>2298</v>
      </c>
    </row>
    <row r="2795" spans="1:4" x14ac:dyDescent="0.3">
      <c r="A2795">
        <v>800029991</v>
      </c>
      <c r="B2795" t="s">
        <v>753</v>
      </c>
      <c r="C2795" t="s">
        <v>822</v>
      </c>
      <c r="D2795" t="s">
        <v>1941</v>
      </c>
    </row>
    <row r="2796" spans="1:4" x14ac:dyDescent="0.3">
      <c r="A2796">
        <v>800029167</v>
      </c>
      <c r="B2796" t="s">
        <v>1293</v>
      </c>
      <c r="C2796" t="s">
        <v>929</v>
      </c>
      <c r="D2796" t="s">
        <v>2165</v>
      </c>
    </row>
    <row r="2797" spans="1:4" x14ac:dyDescent="0.3">
      <c r="A2797">
        <v>800006335</v>
      </c>
      <c r="B2797" t="s">
        <v>353</v>
      </c>
      <c r="C2797" t="s">
        <v>1515</v>
      </c>
      <c r="D2797" t="s">
        <v>2082</v>
      </c>
    </row>
    <row r="2798" spans="1:4" x14ac:dyDescent="0.3">
      <c r="A2798">
        <v>800029167</v>
      </c>
      <c r="B2798" t="s">
        <v>1293</v>
      </c>
      <c r="C2798" t="s">
        <v>864</v>
      </c>
      <c r="D2798" t="s">
        <v>2165</v>
      </c>
    </row>
    <row r="2799" spans="1:4" x14ac:dyDescent="0.3">
      <c r="A2799">
        <v>800021464</v>
      </c>
      <c r="B2799" t="s">
        <v>905</v>
      </c>
      <c r="C2799" t="s">
        <v>820</v>
      </c>
      <c r="D2799" t="s">
        <v>1986</v>
      </c>
    </row>
    <row r="2800" spans="1:4" x14ac:dyDescent="0.3">
      <c r="A2800">
        <v>800039498</v>
      </c>
      <c r="B2800" t="s">
        <v>966</v>
      </c>
      <c r="C2800" t="s">
        <v>822</v>
      </c>
      <c r="D2800" t="s">
        <v>2003</v>
      </c>
    </row>
    <row r="2801" spans="1:4" x14ac:dyDescent="0.3">
      <c r="A2801">
        <v>800042617</v>
      </c>
      <c r="B2801" t="s">
        <v>1375</v>
      </c>
      <c r="C2801" t="s">
        <v>779</v>
      </c>
      <c r="D2801" t="s">
        <v>2210</v>
      </c>
    </row>
    <row r="2802" spans="1:4" x14ac:dyDescent="0.3">
      <c r="A2802">
        <v>800023857</v>
      </c>
      <c r="B2802" t="s">
        <v>1479</v>
      </c>
      <c r="C2802" t="s">
        <v>760</v>
      </c>
      <c r="D2802" t="s">
        <v>2275</v>
      </c>
    </row>
    <row r="2803" spans="1:4" x14ac:dyDescent="0.3">
      <c r="A2803">
        <v>800023857</v>
      </c>
      <c r="B2803" t="s">
        <v>1479</v>
      </c>
      <c r="C2803" t="s">
        <v>774</v>
      </c>
      <c r="D2803" t="s">
        <v>2275</v>
      </c>
    </row>
    <row r="2804" spans="1:4" x14ac:dyDescent="0.3">
      <c r="A2804">
        <v>800048589</v>
      </c>
      <c r="B2804" t="s">
        <v>1516</v>
      </c>
      <c r="C2804" t="s">
        <v>796</v>
      </c>
      <c r="D2804" t="s">
        <v>2299</v>
      </c>
    </row>
    <row r="2805" spans="1:4" x14ac:dyDescent="0.3">
      <c r="A2805">
        <v>800006612</v>
      </c>
      <c r="B2805" t="s">
        <v>499</v>
      </c>
      <c r="C2805" t="s">
        <v>789</v>
      </c>
      <c r="D2805" t="s">
        <v>2073</v>
      </c>
    </row>
    <row r="2806" spans="1:4" x14ac:dyDescent="0.3">
      <c r="A2806">
        <v>800023857</v>
      </c>
      <c r="B2806" t="s">
        <v>1479</v>
      </c>
      <c r="C2806" t="s">
        <v>755</v>
      </c>
      <c r="D2806" t="s">
        <v>2275</v>
      </c>
    </row>
    <row r="2807" spans="1:4" x14ac:dyDescent="0.3">
      <c r="A2807">
        <v>800000063</v>
      </c>
      <c r="B2807" t="s">
        <v>566</v>
      </c>
      <c r="C2807" t="s">
        <v>671</v>
      </c>
      <c r="D2807" t="s">
        <v>1855</v>
      </c>
    </row>
    <row r="2808" spans="1:4" x14ac:dyDescent="0.3">
      <c r="A2808">
        <v>800043435</v>
      </c>
      <c r="B2808" t="s">
        <v>1513</v>
      </c>
      <c r="C2808" t="s">
        <v>645</v>
      </c>
      <c r="D2808" t="s">
        <v>2297</v>
      </c>
    </row>
    <row r="2809" spans="1:4" x14ac:dyDescent="0.3">
      <c r="A2809">
        <v>800043435</v>
      </c>
      <c r="B2809" t="s">
        <v>1513</v>
      </c>
      <c r="C2809" t="s">
        <v>792</v>
      </c>
      <c r="D2809" t="s">
        <v>2297</v>
      </c>
    </row>
    <row r="2810" spans="1:4" x14ac:dyDescent="0.3">
      <c r="A2810">
        <v>800030952</v>
      </c>
      <c r="B2810" t="s">
        <v>1294</v>
      </c>
      <c r="C2810" t="s">
        <v>933</v>
      </c>
      <c r="D2810" t="s">
        <v>2166</v>
      </c>
    </row>
    <row r="2811" spans="1:4" x14ac:dyDescent="0.3">
      <c r="A2811">
        <v>800035170</v>
      </c>
      <c r="B2811" t="s">
        <v>1292</v>
      </c>
      <c r="C2811" t="s">
        <v>820</v>
      </c>
      <c r="D2811" t="s">
        <v>2164</v>
      </c>
    </row>
    <row r="2812" spans="1:4" x14ac:dyDescent="0.3">
      <c r="A2812">
        <v>800021464</v>
      </c>
      <c r="B2812" t="s">
        <v>905</v>
      </c>
      <c r="C2812" t="s">
        <v>760</v>
      </c>
      <c r="D2812" t="s">
        <v>1986</v>
      </c>
    </row>
    <row r="2813" spans="1:4" x14ac:dyDescent="0.3">
      <c r="A2813">
        <v>800030952</v>
      </c>
      <c r="B2813" t="s">
        <v>1294</v>
      </c>
      <c r="C2813" t="s">
        <v>599</v>
      </c>
      <c r="D2813" t="s">
        <v>2166</v>
      </c>
    </row>
    <row r="2814" spans="1:4" x14ac:dyDescent="0.3">
      <c r="A2814">
        <v>800046038</v>
      </c>
      <c r="B2814" t="s">
        <v>1337</v>
      </c>
      <c r="C2814" t="s">
        <v>1079</v>
      </c>
      <c r="D2814" t="s">
        <v>2194</v>
      </c>
    </row>
    <row r="2815" spans="1:4" x14ac:dyDescent="0.3">
      <c r="A2815">
        <v>800029167</v>
      </c>
      <c r="B2815" t="s">
        <v>1293</v>
      </c>
      <c r="C2815" t="s">
        <v>1068</v>
      </c>
      <c r="D2815" t="s">
        <v>2165</v>
      </c>
    </row>
    <row r="2816" spans="1:4" x14ac:dyDescent="0.3">
      <c r="A2816">
        <v>800030952</v>
      </c>
      <c r="B2816" t="s">
        <v>1294</v>
      </c>
      <c r="C2816" t="s">
        <v>891</v>
      </c>
      <c r="D2816" t="s">
        <v>2166</v>
      </c>
    </row>
    <row r="2817" spans="1:4" x14ac:dyDescent="0.3">
      <c r="A2817">
        <v>800042582</v>
      </c>
      <c r="B2817" t="s">
        <v>1517</v>
      </c>
      <c r="C2817" t="s">
        <v>744</v>
      </c>
      <c r="D2817" t="s">
        <v>2300</v>
      </c>
    </row>
    <row r="2818" spans="1:4" x14ac:dyDescent="0.3">
      <c r="A2818">
        <v>800030807</v>
      </c>
      <c r="B2818" t="s">
        <v>1518</v>
      </c>
      <c r="C2818" t="s">
        <v>1062</v>
      </c>
      <c r="D2818" t="s">
        <v>2301</v>
      </c>
    </row>
    <row r="2819" spans="1:4" x14ac:dyDescent="0.3">
      <c r="A2819">
        <v>800041875</v>
      </c>
      <c r="B2819" t="s">
        <v>1519</v>
      </c>
      <c r="C2819" t="s">
        <v>744</v>
      </c>
      <c r="D2819" t="s">
        <v>2302</v>
      </c>
    </row>
    <row r="2820" spans="1:4" x14ac:dyDescent="0.3">
      <c r="A2820">
        <v>800029775</v>
      </c>
      <c r="B2820" t="s">
        <v>1520</v>
      </c>
      <c r="C2820" t="s">
        <v>1038</v>
      </c>
      <c r="D2820" t="s">
        <v>1883</v>
      </c>
    </row>
    <row r="2821" spans="1:4" x14ac:dyDescent="0.3">
      <c r="A2821">
        <v>800000063</v>
      </c>
      <c r="B2821" t="s">
        <v>566</v>
      </c>
      <c r="C2821" t="s">
        <v>991</v>
      </c>
      <c r="D2821" t="s">
        <v>1855</v>
      </c>
    </row>
    <row r="2822" spans="1:4" x14ac:dyDescent="0.3">
      <c r="A2822">
        <v>800016259</v>
      </c>
      <c r="B2822" t="s">
        <v>1521</v>
      </c>
      <c r="C2822" t="s">
        <v>690</v>
      </c>
      <c r="D2822" t="s">
        <v>2303</v>
      </c>
    </row>
    <row r="2823" spans="1:4" x14ac:dyDescent="0.3">
      <c r="A2823">
        <v>800030094</v>
      </c>
      <c r="B2823" t="s">
        <v>1302</v>
      </c>
      <c r="C2823" t="s">
        <v>631</v>
      </c>
      <c r="D2823" t="s">
        <v>2171</v>
      </c>
    </row>
    <row r="2824" spans="1:4" x14ac:dyDescent="0.3">
      <c r="A2824">
        <v>800007754</v>
      </c>
      <c r="B2824" t="s">
        <v>1429</v>
      </c>
      <c r="C2824" t="s">
        <v>631</v>
      </c>
      <c r="D2824" t="s">
        <v>1911</v>
      </c>
    </row>
    <row r="2825" spans="1:4" x14ac:dyDescent="0.3">
      <c r="A2825">
        <v>800031838</v>
      </c>
      <c r="B2825" t="s">
        <v>1522</v>
      </c>
      <c r="C2825" t="s">
        <v>1523</v>
      </c>
      <c r="D2825" t="s">
        <v>2304</v>
      </c>
    </row>
    <row r="2826" spans="1:4" x14ac:dyDescent="0.3">
      <c r="A2826">
        <v>800018791</v>
      </c>
      <c r="B2826" t="s">
        <v>1524</v>
      </c>
      <c r="C2826" t="s">
        <v>744</v>
      </c>
      <c r="D2826" t="s">
        <v>2305</v>
      </c>
    </row>
    <row r="2827" spans="1:4" x14ac:dyDescent="0.3">
      <c r="A2827">
        <v>800017853</v>
      </c>
      <c r="B2827" t="s">
        <v>1525</v>
      </c>
      <c r="C2827" t="s">
        <v>1523</v>
      </c>
      <c r="D2827" t="s">
        <v>2306</v>
      </c>
    </row>
    <row r="2828" spans="1:4" x14ac:dyDescent="0.3">
      <c r="A2828">
        <v>800006626</v>
      </c>
      <c r="B2828" t="s">
        <v>1517</v>
      </c>
      <c r="C2828" t="s">
        <v>744</v>
      </c>
      <c r="D2828" t="s">
        <v>2300</v>
      </c>
    </row>
    <row r="2829" spans="1:4" x14ac:dyDescent="0.3">
      <c r="A2829">
        <v>800040697</v>
      </c>
      <c r="B2829" t="s">
        <v>1429</v>
      </c>
      <c r="C2829" t="s">
        <v>1041</v>
      </c>
      <c r="D2829" t="s">
        <v>1911</v>
      </c>
    </row>
    <row r="2830" spans="1:4" x14ac:dyDescent="0.3">
      <c r="A2830">
        <v>800007754</v>
      </c>
      <c r="B2830" t="s">
        <v>1429</v>
      </c>
      <c r="C2830" t="s">
        <v>1003</v>
      </c>
      <c r="D2830" t="s">
        <v>1911</v>
      </c>
    </row>
    <row r="2831" spans="1:4" x14ac:dyDescent="0.3">
      <c r="A2831">
        <v>800040697</v>
      </c>
      <c r="B2831" t="s">
        <v>1429</v>
      </c>
      <c r="C2831" t="s">
        <v>920</v>
      </c>
      <c r="D2831" t="s">
        <v>1911</v>
      </c>
    </row>
    <row r="2832" spans="1:4" x14ac:dyDescent="0.3">
      <c r="A2832">
        <v>800007754</v>
      </c>
      <c r="B2832" t="s">
        <v>1429</v>
      </c>
      <c r="C2832" t="s">
        <v>817</v>
      </c>
      <c r="D2832" t="s">
        <v>1911</v>
      </c>
    </row>
    <row r="2833" spans="1:4" x14ac:dyDescent="0.3">
      <c r="A2833">
        <v>800001423</v>
      </c>
      <c r="B2833" t="s">
        <v>1013</v>
      </c>
      <c r="C2833" t="s">
        <v>920</v>
      </c>
      <c r="D2833" t="s">
        <v>1911</v>
      </c>
    </row>
    <row r="2834" spans="1:4" x14ac:dyDescent="0.3">
      <c r="A2834">
        <v>800001423</v>
      </c>
      <c r="B2834" t="s">
        <v>1013</v>
      </c>
      <c r="C2834" t="s">
        <v>631</v>
      </c>
      <c r="D2834" t="s">
        <v>1911</v>
      </c>
    </row>
    <row r="2835" spans="1:4" x14ac:dyDescent="0.3">
      <c r="A2835">
        <v>800000063</v>
      </c>
      <c r="B2835" t="s">
        <v>566</v>
      </c>
      <c r="C2835" t="s">
        <v>911</v>
      </c>
      <c r="D2835" t="s">
        <v>1855</v>
      </c>
    </row>
    <row r="2836" spans="1:4" x14ac:dyDescent="0.3">
      <c r="A2836">
        <v>800003688</v>
      </c>
      <c r="B2836" t="s">
        <v>1526</v>
      </c>
      <c r="C2836" t="s">
        <v>631</v>
      </c>
      <c r="D2836" t="s">
        <v>2307</v>
      </c>
    </row>
    <row r="2837" spans="1:4" x14ac:dyDescent="0.3">
      <c r="A2837">
        <v>800046395</v>
      </c>
      <c r="B2837" t="s">
        <v>1527</v>
      </c>
      <c r="C2837" t="s">
        <v>631</v>
      </c>
      <c r="D2837" t="s">
        <v>2308</v>
      </c>
    </row>
    <row r="2838" spans="1:4" x14ac:dyDescent="0.3">
      <c r="A2838">
        <v>800003688</v>
      </c>
      <c r="B2838" t="s">
        <v>1526</v>
      </c>
      <c r="C2838" t="s">
        <v>817</v>
      </c>
      <c r="D2838" t="s">
        <v>2307</v>
      </c>
    </row>
    <row r="2839" spans="1:4" x14ac:dyDescent="0.3">
      <c r="A2839">
        <v>800029527</v>
      </c>
      <c r="B2839" t="s">
        <v>1279</v>
      </c>
      <c r="C2839" t="s">
        <v>631</v>
      </c>
      <c r="D2839" t="s">
        <v>1900</v>
      </c>
    </row>
    <row r="2840" spans="1:4" x14ac:dyDescent="0.3">
      <c r="A2840">
        <v>800006492</v>
      </c>
      <c r="B2840" t="s">
        <v>1230</v>
      </c>
      <c r="C2840" t="s">
        <v>631</v>
      </c>
      <c r="D2840" t="s">
        <v>2127</v>
      </c>
    </row>
    <row r="2841" spans="1:4" x14ac:dyDescent="0.3">
      <c r="A2841">
        <v>800001423</v>
      </c>
      <c r="B2841" t="s">
        <v>1013</v>
      </c>
      <c r="C2841" t="s">
        <v>1057</v>
      </c>
      <c r="D2841" t="s">
        <v>1911</v>
      </c>
    </row>
    <row r="2842" spans="1:4" x14ac:dyDescent="0.3">
      <c r="A2842">
        <v>800000026</v>
      </c>
      <c r="B2842" t="s">
        <v>697</v>
      </c>
      <c r="C2842" t="s">
        <v>1043</v>
      </c>
      <c r="D2842" t="s">
        <v>1913</v>
      </c>
    </row>
    <row r="2843" spans="1:4" x14ac:dyDescent="0.3">
      <c r="A2843">
        <v>800036681</v>
      </c>
      <c r="B2843" t="s">
        <v>697</v>
      </c>
      <c r="C2843" t="s">
        <v>1043</v>
      </c>
      <c r="D2843" t="s">
        <v>1913</v>
      </c>
    </row>
    <row r="2844" spans="1:4" x14ac:dyDescent="0.3">
      <c r="A2844">
        <v>800000026</v>
      </c>
      <c r="B2844" t="s">
        <v>697</v>
      </c>
      <c r="C2844" t="s">
        <v>698</v>
      </c>
      <c r="D2844" t="s">
        <v>1913</v>
      </c>
    </row>
    <row r="2845" spans="1:4" x14ac:dyDescent="0.3">
      <c r="A2845">
        <v>800000026</v>
      </c>
      <c r="B2845" t="s">
        <v>697</v>
      </c>
      <c r="C2845" t="s">
        <v>718</v>
      </c>
      <c r="D2845" t="s">
        <v>1913</v>
      </c>
    </row>
    <row r="2846" spans="1:4" x14ac:dyDescent="0.3">
      <c r="A2846">
        <v>800006683</v>
      </c>
      <c r="B2846" t="s">
        <v>1343</v>
      </c>
      <c r="C2846" t="s">
        <v>589</v>
      </c>
      <c r="D2846" t="s">
        <v>2015</v>
      </c>
    </row>
    <row r="2847" spans="1:4" x14ac:dyDescent="0.3">
      <c r="A2847">
        <v>800042485</v>
      </c>
      <c r="B2847" t="s">
        <v>1528</v>
      </c>
      <c r="C2847" t="s">
        <v>1047</v>
      </c>
      <c r="D2847" t="s">
        <v>2028</v>
      </c>
    </row>
    <row r="2848" spans="1:4" x14ac:dyDescent="0.3">
      <c r="A2848">
        <v>800006214</v>
      </c>
      <c r="B2848" t="s">
        <v>1126</v>
      </c>
      <c r="C2848" t="s">
        <v>601</v>
      </c>
      <c r="D2848" t="s">
        <v>2056</v>
      </c>
    </row>
    <row r="2849" spans="1:4" x14ac:dyDescent="0.3">
      <c r="A2849">
        <v>800000054</v>
      </c>
      <c r="B2849" t="s">
        <v>753</v>
      </c>
      <c r="C2849" t="s">
        <v>826</v>
      </c>
      <c r="D2849" t="s">
        <v>1941</v>
      </c>
    </row>
    <row r="2850" spans="1:4" x14ac:dyDescent="0.3">
      <c r="A2850">
        <v>800000063</v>
      </c>
      <c r="B2850" t="s">
        <v>566</v>
      </c>
      <c r="C2850" t="s">
        <v>782</v>
      </c>
      <c r="D2850" t="s">
        <v>1855</v>
      </c>
    </row>
    <row r="2851" spans="1:4" x14ac:dyDescent="0.3">
      <c r="A2851">
        <v>800007744</v>
      </c>
      <c r="B2851" t="s">
        <v>696</v>
      </c>
      <c r="C2851" t="s">
        <v>777</v>
      </c>
      <c r="D2851" t="s">
        <v>1912</v>
      </c>
    </row>
    <row r="2852" spans="1:4" x14ac:dyDescent="0.3">
      <c r="A2852">
        <v>800000063</v>
      </c>
      <c r="B2852" t="s">
        <v>566</v>
      </c>
      <c r="C2852" t="s">
        <v>1309</v>
      </c>
      <c r="D2852" t="s">
        <v>1855</v>
      </c>
    </row>
    <row r="2853" spans="1:4" x14ac:dyDescent="0.3">
      <c r="A2853">
        <v>800000063</v>
      </c>
      <c r="B2853" t="s">
        <v>566</v>
      </c>
      <c r="C2853" t="s">
        <v>754</v>
      </c>
      <c r="D2853" t="s">
        <v>1855</v>
      </c>
    </row>
    <row r="2854" spans="1:4" x14ac:dyDescent="0.3">
      <c r="A2854">
        <v>800032020</v>
      </c>
      <c r="B2854" t="s">
        <v>1455</v>
      </c>
      <c r="C2854" t="s">
        <v>780</v>
      </c>
      <c r="D2854" t="s">
        <v>1989</v>
      </c>
    </row>
    <row r="2855" spans="1:4" x14ac:dyDescent="0.3">
      <c r="A2855">
        <v>800000063</v>
      </c>
      <c r="B2855" t="s">
        <v>566</v>
      </c>
      <c r="C2855" t="s">
        <v>1079</v>
      </c>
      <c r="D2855" t="s">
        <v>1855</v>
      </c>
    </row>
    <row r="2856" spans="1:4" x14ac:dyDescent="0.3">
      <c r="A2856">
        <v>800000063</v>
      </c>
      <c r="B2856" t="s">
        <v>566</v>
      </c>
      <c r="C2856" t="s">
        <v>1491</v>
      </c>
      <c r="D2856" t="s">
        <v>1855</v>
      </c>
    </row>
    <row r="2857" spans="1:4" x14ac:dyDescent="0.3">
      <c r="A2857">
        <v>800032369</v>
      </c>
      <c r="B2857" t="s">
        <v>1487</v>
      </c>
      <c r="C2857" t="s">
        <v>771</v>
      </c>
      <c r="D2857" t="s">
        <v>2279</v>
      </c>
    </row>
    <row r="2858" spans="1:4" x14ac:dyDescent="0.3">
      <c r="A2858">
        <v>800000063</v>
      </c>
      <c r="B2858" t="s">
        <v>566</v>
      </c>
      <c r="C2858" t="s">
        <v>784</v>
      </c>
      <c r="D2858" t="s">
        <v>1855</v>
      </c>
    </row>
    <row r="2859" spans="1:4" x14ac:dyDescent="0.3">
      <c r="A2859">
        <v>800044652</v>
      </c>
      <c r="B2859" t="s">
        <v>1319</v>
      </c>
      <c r="C2859" t="s">
        <v>774</v>
      </c>
      <c r="D2859" t="s">
        <v>2180</v>
      </c>
    </row>
    <row r="2860" spans="1:4" x14ac:dyDescent="0.3">
      <c r="A2860">
        <v>800029167</v>
      </c>
      <c r="B2860" t="s">
        <v>1293</v>
      </c>
      <c r="C2860" t="s">
        <v>1529</v>
      </c>
      <c r="D2860" t="s">
        <v>2165</v>
      </c>
    </row>
    <row r="2861" spans="1:4" x14ac:dyDescent="0.3">
      <c r="A2861">
        <v>800002987</v>
      </c>
      <c r="B2861" t="s">
        <v>1440</v>
      </c>
      <c r="C2861" t="s">
        <v>765</v>
      </c>
      <c r="D2861" t="s">
        <v>2090</v>
      </c>
    </row>
    <row r="2862" spans="1:4" x14ac:dyDescent="0.3">
      <c r="A2862">
        <v>800031683</v>
      </c>
      <c r="B2862" t="s">
        <v>1305</v>
      </c>
      <c r="C2862" t="s">
        <v>706</v>
      </c>
      <c r="D2862" t="s">
        <v>2172</v>
      </c>
    </row>
    <row r="2863" spans="1:4" x14ac:dyDescent="0.3">
      <c r="A2863">
        <v>800029167</v>
      </c>
      <c r="B2863" t="s">
        <v>1293</v>
      </c>
      <c r="C2863" t="s">
        <v>570</v>
      </c>
      <c r="D2863" t="s">
        <v>2165</v>
      </c>
    </row>
    <row r="2864" spans="1:4" x14ac:dyDescent="0.3">
      <c r="A2864">
        <v>800044654</v>
      </c>
      <c r="B2864" t="s">
        <v>1530</v>
      </c>
      <c r="C2864" t="s">
        <v>760</v>
      </c>
      <c r="D2864" t="s">
        <v>2309</v>
      </c>
    </row>
    <row r="2865" spans="1:4" x14ac:dyDescent="0.3">
      <c r="A2865">
        <v>800044652</v>
      </c>
      <c r="B2865" t="s">
        <v>1319</v>
      </c>
      <c r="C2865" t="s">
        <v>755</v>
      </c>
      <c r="D2865" t="s">
        <v>2180</v>
      </c>
    </row>
    <row r="2866" spans="1:4" x14ac:dyDescent="0.3">
      <c r="A2866">
        <v>800039498</v>
      </c>
      <c r="B2866" t="s">
        <v>966</v>
      </c>
      <c r="C2866" t="s">
        <v>774</v>
      </c>
      <c r="D2866" t="s">
        <v>2003</v>
      </c>
    </row>
    <row r="2867" spans="1:4" x14ac:dyDescent="0.3">
      <c r="A2867">
        <v>800027617</v>
      </c>
      <c r="B2867" t="s">
        <v>1531</v>
      </c>
      <c r="C2867" t="s">
        <v>775</v>
      </c>
      <c r="D2867" t="s">
        <v>2310</v>
      </c>
    </row>
    <row r="2868" spans="1:4" x14ac:dyDescent="0.3">
      <c r="A2868">
        <v>800020213</v>
      </c>
      <c r="B2868" t="s">
        <v>1532</v>
      </c>
      <c r="C2868" t="s">
        <v>644</v>
      </c>
      <c r="D2868" t="s">
        <v>2311</v>
      </c>
    </row>
    <row r="2869" spans="1:4" x14ac:dyDescent="0.3">
      <c r="A2869">
        <v>800045091</v>
      </c>
      <c r="B2869" t="s">
        <v>625</v>
      </c>
      <c r="C2869" t="s">
        <v>1367</v>
      </c>
      <c r="D2869" t="s">
        <v>1886</v>
      </c>
    </row>
    <row r="2870" spans="1:4" x14ac:dyDescent="0.3">
      <c r="A2870">
        <v>800006598</v>
      </c>
      <c r="B2870" t="s">
        <v>1150</v>
      </c>
      <c r="C2870" t="s">
        <v>738</v>
      </c>
      <c r="D2870" t="s">
        <v>1900</v>
      </c>
    </row>
    <row r="2871" spans="1:4" x14ac:dyDescent="0.3">
      <c r="A2871">
        <v>800041992</v>
      </c>
      <c r="B2871" t="s">
        <v>1168</v>
      </c>
      <c r="C2871" t="s">
        <v>1057</v>
      </c>
      <c r="D2871" t="s">
        <v>2090</v>
      </c>
    </row>
    <row r="2872" spans="1:4" x14ac:dyDescent="0.3">
      <c r="A2872">
        <v>800023936</v>
      </c>
      <c r="B2872" t="s">
        <v>960</v>
      </c>
      <c r="C2872" t="s">
        <v>718</v>
      </c>
      <c r="D2872" t="s">
        <v>1873</v>
      </c>
    </row>
    <row r="2873" spans="1:4" x14ac:dyDescent="0.3">
      <c r="A2873">
        <v>800017153</v>
      </c>
      <c r="B2873" t="s">
        <v>1533</v>
      </c>
      <c r="C2873" t="s">
        <v>744</v>
      </c>
      <c r="D2873" t="s">
        <v>2302</v>
      </c>
    </row>
    <row r="2874" spans="1:4" x14ac:dyDescent="0.3">
      <c r="A2874">
        <v>800030807</v>
      </c>
      <c r="B2874" t="s">
        <v>1518</v>
      </c>
      <c r="C2874" t="s">
        <v>1534</v>
      </c>
      <c r="D2874" t="s">
        <v>2301</v>
      </c>
    </row>
    <row r="2875" spans="1:4" x14ac:dyDescent="0.3">
      <c r="A2875">
        <v>800030807</v>
      </c>
      <c r="B2875" t="s">
        <v>1518</v>
      </c>
      <c r="C2875" t="s">
        <v>744</v>
      </c>
      <c r="D2875" t="s">
        <v>2301</v>
      </c>
    </row>
    <row r="2876" spans="1:4" x14ac:dyDescent="0.3">
      <c r="A2876">
        <v>800031000</v>
      </c>
      <c r="B2876" t="s">
        <v>1358</v>
      </c>
      <c r="C2876" t="s">
        <v>931</v>
      </c>
      <c r="D2876" t="s">
        <v>2202</v>
      </c>
    </row>
    <row r="2877" spans="1:4" x14ac:dyDescent="0.3">
      <c r="A2877">
        <v>800017853</v>
      </c>
      <c r="B2877" t="s">
        <v>1525</v>
      </c>
      <c r="C2877" t="s">
        <v>1062</v>
      </c>
      <c r="D2877" t="s">
        <v>2306</v>
      </c>
    </row>
    <row r="2878" spans="1:4" x14ac:dyDescent="0.3">
      <c r="A2878">
        <v>800002414</v>
      </c>
      <c r="B2878" t="s">
        <v>1535</v>
      </c>
      <c r="C2878" t="s">
        <v>613</v>
      </c>
      <c r="D2878" t="s">
        <v>2312</v>
      </c>
    </row>
    <row r="2879" spans="1:4" x14ac:dyDescent="0.3">
      <c r="A2879">
        <v>800017374</v>
      </c>
      <c r="B2879" t="s">
        <v>1344</v>
      </c>
      <c r="C2879" t="s">
        <v>624</v>
      </c>
      <c r="D2879" t="s">
        <v>1866</v>
      </c>
    </row>
    <row r="2880" spans="1:4" x14ac:dyDescent="0.3">
      <c r="A2880">
        <v>800044212</v>
      </c>
      <c r="B2880" t="s">
        <v>1536</v>
      </c>
      <c r="C2880" t="s">
        <v>851</v>
      </c>
      <c r="D2880" t="s">
        <v>1973</v>
      </c>
    </row>
    <row r="2881" spans="1:4" x14ac:dyDescent="0.3">
      <c r="A2881">
        <v>800033814</v>
      </c>
      <c r="B2881" t="s">
        <v>1537</v>
      </c>
      <c r="C2881" t="s">
        <v>1020</v>
      </c>
      <c r="D2881" t="s">
        <v>2313</v>
      </c>
    </row>
    <row r="2882" spans="1:4" x14ac:dyDescent="0.3">
      <c r="A2882">
        <v>800039748</v>
      </c>
      <c r="B2882" t="s">
        <v>1538</v>
      </c>
      <c r="C2882" t="s">
        <v>953</v>
      </c>
      <c r="D2882" t="s">
        <v>2226</v>
      </c>
    </row>
    <row r="2883" spans="1:4" x14ac:dyDescent="0.3">
      <c r="A2883">
        <v>800045144</v>
      </c>
      <c r="B2883" t="s">
        <v>1199</v>
      </c>
      <c r="C2883" t="s">
        <v>983</v>
      </c>
      <c r="D2883" t="s">
        <v>2112</v>
      </c>
    </row>
    <row r="2884" spans="1:4" x14ac:dyDescent="0.3">
      <c r="A2884">
        <v>800035170</v>
      </c>
      <c r="B2884" t="s">
        <v>1292</v>
      </c>
      <c r="C2884" t="s">
        <v>773</v>
      </c>
      <c r="D2884" t="s">
        <v>2164</v>
      </c>
    </row>
    <row r="2885" spans="1:4" x14ac:dyDescent="0.3">
      <c r="A2885">
        <v>800033664</v>
      </c>
      <c r="B2885" t="s">
        <v>1483</v>
      </c>
      <c r="C2885" t="s">
        <v>837</v>
      </c>
      <c r="D2885" t="s">
        <v>2276</v>
      </c>
    </row>
    <row r="2886" spans="1:4" x14ac:dyDescent="0.3">
      <c r="A2886">
        <v>800023857</v>
      </c>
      <c r="B2886" t="s">
        <v>1479</v>
      </c>
      <c r="C2886" t="s">
        <v>758</v>
      </c>
      <c r="D2886" t="s">
        <v>2275</v>
      </c>
    </row>
    <row r="2887" spans="1:4" x14ac:dyDescent="0.3">
      <c r="A2887">
        <v>800035170</v>
      </c>
      <c r="B2887" t="s">
        <v>1292</v>
      </c>
      <c r="C2887" t="s">
        <v>572</v>
      </c>
      <c r="D2887" t="s">
        <v>2164</v>
      </c>
    </row>
    <row r="2888" spans="1:4" x14ac:dyDescent="0.3">
      <c r="A2888">
        <v>800033663</v>
      </c>
      <c r="B2888" t="s">
        <v>1539</v>
      </c>
      <c r="C2888" t="s">
        <v>933</v>
      </c>
      <c r="D2888" t="s">
        <v>2314</v>
      </c>
    </row>
    <row r="2889" spans="1:4" x14ac:dyDescent="0.3">
      <c r="A2889">
        <v>800006273</v>
      </c>
      <c r="B2889" t="s">
        <v>1188</v>
      </c>
      <c r="C2889" t="s">
        <v>869</v>
      </c>
      <c r="D2889" t="s">
        <v>2093</v>
      </c>
    </row>
    <row r="2890" spans="1:4" x14ac:dyDescent="0.3">
      <c r="A2890">
        <v>800003752</v>
      </c>
      <c r="B2890" t="s">
        <v>614</v>
      </c>
      <c r="C2890" t="s">
        <v>723</v>
      </c>
      <c r="D2890" t="s">
        <v>1880</v>
      </c>
    </row>
    <row r="2891" spans="1:4" x14ac:dyDescent="0.3">
      <c r="A2891">
        <v>800002588</v>
      </c>
      <c r="B2891" t="s">
        <v>1245</v>
      </c>
      <c r="C2891" t="s">
        <v>587</v>
      </c>
      <c r="D2891" t="s">
        <v>1883</v>
      </c>
    </row>
    <row r="2892" spans="1:4" x14ac:dyDescent="0.3">
      <c r="A2892">
        <v>800044479</v>
      </c>
      <c r="B2892" t="s">
        <v>496</v>
      </c>
      <c r="C2892" t="s">
        <v>1540</v>
      </c>
      <c r="D2892" t="s">
        <v>1903</v>
      </c>
    </row>
    <row r="2893" spans="1:4" x14ac:dyDescent="0.3">
      <c r="A2893">
        <v>800021459</v>
      </c>
      <c r="B2893" t="s">
        <v>1541</v>
      </c>
      <c r="C2893" t="s">
        <v>1542</v>
      </c>
      <c r="D2893" t="s">
        <v>2315</v>
      </c>
    </row>
    <row r="2894" spans="1:4" x14ac:dyDescent="0.3">
      <c r="A2894">
        <v>800017374</v>
      </c>
      <c r="B2894" t="s">
        <v>1344</v>
      </c>
      <c r="C2894" t="s">
        <v>565</v>
      </c>
      <c r="D2894" t="s">
        <v>1866</v>
      </c>
    </row>
    <row r="2895" spans="1:4" x14ac:dyDescent="0.3">
      <c r="A2895">
        <v>800002588</v>
      </c>
      <c r="B2895" t="s">
        <v>1245</v>
      </c>
      <c r="C2895" t="s">
        <v>856</v>
      </c>
      <c r="D2895" t="s">
        <v>1883</v>
      </c>
    </row>
    <row r="2896" spans="1:4" x14ac:dyDescent="0.3">
      <c r="A2896">
        <v>800006408</v>
      </c>
      <c r="B2896" t="s">
        <v>1191</v>
      </c>
      <c r="C2896" t="s">
        <v>654</v>
      </c>
      <c r="D2896" t="s">
        <v>2015</v>
      </c>
    </row>
    <row r="2897" spans="1:4" x14ac:dyDescent="0.3">
      <c r="A2897">
        <v>800009488</v>
      </c>
      <c r="B2897" t="s">
        <v>669</v>
      </c>
      <c r="C2897" t="s">
        <v>1033</v>
      </c>
      <c r="D2897" t="s">
        <v>1898</v>
      </c>
    </row>
    <row r="2898" spans="1:4" x14ac:dyDescent="0.3">
      <c r="A2898">
        <v>800016859</v>
      </c>
      <c r="B2898" t="s">
        <v>1226</v>
      </c>
      <c r="C2898" t="s">
        <v>654</v>
      </c>
      <c r="D2898" t="s">
        <v>1869</v>
      </c>
    </row>
    <row r="2899" spans="1:4" x14ac:dyDescent="0.3">
      <c r="A2899">
        <v>800002588</v>
      </c>
      <c r="B2899" t="s">
        <v>1245</v>
      </c>
      <c r="C2899" t="s">
        <v>1543</v>
      </c>
      <c r="D2899" t="s">
        <v>1883</v>
      </c>
    </row>
    <row r="2900" spans="1:4" x14ac:dyDescent="0.3">
      <c r="A2900">
        <v>800023200</v>
      </c>
      <c r="B2900" t="s">
        <v>1269</v>
      </c>
      <c r="C2900" t="s">
        <v>735</v>
      </c>
      <c r="D2900" t="s">
        <v>2150</v>
      </c>
    </row>
    <row r="2901" spans="1:4" x14ac:dyDescent="0.3">
      <c r="A2901">
        <v>800016708</v>
      </c>
      <c r="B2901" t="s">
        <v>627</v>
      </c>
      <c r="C2901" t="s">
        <v>1542</v>
      </c>
      <c r="D2901" t="s">
        <v>1887</v>
      </c>
    </row>
    <row r="2902" spans="1:4" x14ac:dyDescent="0.3">
      <c r="A2902">
        <v>800023200</v>
      </c>
      <c r="B2902" t="s">
        <v>1269</v>
      </c>
      <c r="C2902" t="s">
        <v>726</v>
      </c>
      <c r="D2902" t="s">
        <v>2150</v>
      </c>
    </row>
    <row r="2903" spans="1:4" x14ac:dyDescent="0.3">
      <c r="A2903">
        <v>800043188</v>
      </c>
      <c r="B2903" t="s">
        <v>1275</v>
      </c>
      <c r="C2903" t="s">
        <v>677</v>
      </c>
      <c r="D2903" t="s">
        <v>2154</v>
      </c>
    </row>
    <row r="2904" spans="1:4" x14ac:dyDescent="0.3">
      <c r="A2904">
        <v>800014397</v>
      </c>
      <c r="B2904" t="s">
        <v>1544</v>
      </c>
      <c r="C2904" t="s">
        <v>618</v>
      </c>
      <c r="D2904" t="s">
        <v>2316</v>
      </c>
    </row>
    <row r="2905" spans="1:4" x14ac:dyDescent="0.3">
      <c r="A2905">
        <v>800000063</v>
      </c>
      <c r="B2905" t="s">
        <v>566</v>
      </c>
      <c r="C2905" t="s">
        <v>831</v>
      </c>
      <c r="D2905" t="s">
        <v>1855</v>
      </c>
    </row>
    <row r="2906" spans="1:4" x14ac:dyDescent="0.3">
      <c r="A2906">
        <v>800006454</v>
      </c>
      <c r="B2906" t="s">
        <v>1288</v>
      </c>
      <c r="C2906" t="s">
        <v>645</v>
      </c>
      <c r="D2906" t="s">
        <v>2162</v>
      </c>
    </row>
    <row r="2907" spans="1:4" x14ac:dyDescent="0.3">
      <c r="A2907">
        <v>800006454</v>
      </c>
      <c r="B2907" t="s">
        <v>1288</v>
      </c>
      <c r="C2907" t="s">
        <v>624</v>
      </c>
      <c r="D2907" t="s">
        <v>2162</v>
      </c>
    </row>
    <row r="2908" spans="1:4" x14ac:dyDescent="0.3">
      <c r="A2908">
        <v>800033973</v>
      </c>
      <c r="B2908" t="s">
        <v>1476</v>
      </c>
      <c r="C2908" t="s">
        <v>1373</v>
      </c>
      <c r="D2908" t="s">
        <v>2272</v>
      </c>
    </row>
    <row r="2909" spans="1:4" x14ac:dyDescent="0.3">
      <c r="A2909">
        <v>800012571</v>
      </c>
      <c r="B2909" t="s">
        <v>1545</v>
      </c>
      <c r="C2909" t="s">
        <v>1062</v>
      </c>
      <c r="D2909" t="s">
        <v>1936</v>
      </c>
    </row>
    <row r="2910" spans="1:4" x14ac:dyDescent="0.3">
      <c r="A2910">
        <v>800041110</v>
      </c>
      <c r="B2910" t="s">
        <v>1545</v>
      </c>
      <c r="C2910" t="s">
        <v>1062</v>
      </c>
      <c r="D2910" t="s">
        <v>1936</v>
      </c>
    </row>
    <row r="2911" spans="1:4" x14ac:dyDescent="0.3">
      <c r="A2911">
        <v>800021464</v>
      </c>
      <c r="B2911" t="s">
        <v>905</v>
      </c>
      <c r="C2911" t="s">
        <v>1079</v>
      </c>
      <c r="D2911" t="s">
        <v>1986</v>
      </c>
    </row>
    <row r="2912" spans="1:4" x14ac:dyDescent="0.3">
      <c r="A2912">
        <v>800048129</v>
      </c>
      <c r="B2912" t="s">
        <v>579</v>
      </c>
      <c r="C2912" t="s">
        <v>570</v>
      </c>
      <c r="D2912" t="s">
        <v>1863</v>
      </c>
    </row>
    <row r="2913" spans="1:4" x14ac:dyDescent="0.3">
      <c r="A2913">
        <v>800046898</v>
      </c>
      <c r="B2913" t="s">
        <v>1244</v>
      </c>
      <c r="C2913" t="s">
        <v>645</v>
      </c>
      <c r="D2913" t="s">
        <v>2134</v>
      </c>
    </row>
    <row r="2914" spans="1:4" x14ac:dyDescent="0.3">
      <c r="A2914">
        <v>800007968</v>
      </c>
      <c r="B2914" t="s">
        <v>1345</v>
      </c>
      <c r="C2914" t="s">
        <v>613</v>
      </c>
      <c r="D2914" t="s">
        <v>2199</v>
      </c>
    </row>
    <row r="2915" spans="1:4" x14ac:dyDescent="0.3">
      <c r="A2915">
        <v>800007968</v>
      </c>
      <c r="B2915" t="s">
        <v>1345</v>
      </c>
      <c r="C2915" t="s">
        <v>624</v>
      </c>
      <c r="D2915" t="s">
        <v>2199</v>
      </c>
    </row>
    <row r="2916" spans="1:4" x14ac:dyDescent="0.3">
      <c r="A2916">
        <v>800007968</v>
      </c>
      <c r="B2916" t="s">
        <v>1345</v>
      </c>
      <c r="C2916" t="s">
        <v>632</v>
      </c>
      <c r="D2916" t="s">
        <v>2199</v>
      </c>
    </row>
    <row r="2917" spans="1:4" x14ac:dyDescent="0.3">
      <c r="A2917">
        <v>800007968</v>
      </c>
      <c r="B2917" t="s">
        <v>1345</v>
      </c>
      <c r="C2917" t="s">
        <v>1273</v>
      </c>
      <c r="D2917" t="s">
        <v>2199</v>
      </c>
    </row>
    <row r="2918" spans="1:4" x14ac:dyDescent="0.3">
      <c r="A2918">
        <v>800007968</v>
      </c>
      <c r="B2918" t="s">
        <v>1345</v>
      </c>
      <c r="C2918" t="s">
        <v>653</v>
      </c>
      <c r="D2918" t="s">
        <v>2199</v>
      </c>
    </row>
    <row r="2919" spans="1:4" x14ac:dyDescent="0.3">
      <c r="A2919">
        <v>800007968</v>
      </c>
      <c r="B2919" t="s">
        <v>1345</v>
      </c>
      <c r="C2919" t="s">
        <v>628</v>
      </c>
      <c r="D2919" t="s">
        <v>2199</v>
      </c>
    </row>
    <row r="2920" spans="1:4" x14ac:dyDescent="0.3">
      <c r="A2920">
        <v>800007968</v>
      </c>
      <c r="B2920" t="s">
        <v>1345</v>
      </c>
      <c r="C2920" t="s">
        <v>1189</v>
      </c>
      <c r="D2920" t="s">
        <v>2199</v>
      </c>
    </row>
    <row r="2921" spans="1:4" x14ac:dyDescent="0.3">
      <c r="A2921">
        <v>800007968</v>
      </c>
      <c r="B2921" t="s">
        <v>1345</v>
      </c>
      <c r="C2921" t="s">
        <v>855</v>
      </c>
      <c r="D2921" t="s">
        <v>2199</v>
      </c>
    </row>
    <row r="2922" spans="1:4" x14ac:dyDescent="0.3">
      <c r="A2922">
        <v>800035170</v>
      </c>
      <c r="B2922" t="s">
        <v>1292</v>
      </c>
      <c r="C2922" t="s">
        <v>585</v>
      </c>
      <c r="D2922" t="s">
        <v>2164</v>
      </c>
    </row>
    <row r="2923" spans="1:4" x14ac:dyDescent="0.3">
      <c r="A2923">
        <v>800039498</v>
      </c>
      <c r="B2923" t="s">
        <v>966</v>
      </c>
      <c r="C2923" t="s">
        <v>953</v>
      </c>
      <c r="D2923" t="s">
        <v>2003</v>
      </c>
    </row>
    <row r="2924" spans="1:4" x14ac:dyDescent="0.3">
      <c r="A2924">
        <v>800022513</v>
      </c>
      <c r="B2924" t="s">
        <v>361</v>
      </c>
      <c r="C2924" t="s">
        <v>983</v>
      </c>
      <c r="D2924" t="s">
        <v>1873</v>
      </c>
    </row>
    <row r="2925" spans="1:4" x14ac:dyDescent="0.3">
      <c r="A2925">
        <v>800046698</v>
      </c>
      <c r="B2925" t="s">
        <v>960</v>
      </c>
      <c r="C2925" t="s">
        <v>760</v>
      </c>
      <c r="D2925" t="s">
        <v>1873</v>
      </c>
    </row>
    <row r="2926" spans="1:4" x14ac:dyDescent="0.3">
      <c r="A2926">
        <v>800010072</v>
      </c>
      <c r="B2926" t="s">
        <v>1436</v>
      </c>
      <c r="C2926" t="s">
        <v>763</v>
      </c>
      <c r="D2926" t="s">
        <v>2246</v>
      </c>
    </row>
    <row r="2927" spans="1:4" x14ac:dyDescent="0.3">
      <c r="A2927">
        <v>800005810</v>
      </c>
      <c r="B2927" t="s">
        <v>679</v>
      </c>
      <c r="C2927" t="s">
        <v>837</v>
      </c>
      <c r="D2927" t="s">
        <v>1864</v>
      </c>
    </row>
    <row r="2928" spans="1:4" x14ac:dyDescent="0.3">
      <c r="A2928">
        <v>800010072</v>
      </c>
      <c r="B2928" t="s">
        <v>1436</v>
      </c>
      <c r="C2928" t="s">
        <v>644</v>
      </c>
      <c r="D2928" t="s">
        <v>2246</v>
      </c>
    </row>
    <row r="2929" spans="1:4" x14ac:dyDescent="0.3">
      <c r="A2929">
        <v>800032794</v>
      </c>
      <c r="B2929" t="s">
        <v>1377</v>
      </c>
      <c r="C2929" t="s">
        <v>758</v>
      </c>
      <c r="D2929" t="s">
        <v>1866</v>
      </c>
    </row>
    <row r="2930" spans="1:4" x14ac:dyDescent="0.3">
      <c r="A2930">
        <v>800010072</v>
      </c>
      <c r="B2930" t="s">
        <v>1436</v>
      </c>
      <c r="C2930" t="s">
        <v>899</v>
      </c>
      <c r="D2930" t="s">
        <v>2246</v>
      </c>
    </row>
    <row r="2931" spans="1:4" x14ac:dyDescent="0.3">
      <c r="A2931">
        <v>800021464</v>
      </c>
      <c r="B2931" t="s">
        <v>905</v>
      </c>
      <c r="C2931" t="s">
        <v>911</v>
      </c>
      <c r="D2931" t="s">
        <v>1986</v>
      </c>
    </row>
    <row r="2932" spans="1:4" x14ac:dyDescent="0.3">
      <c r="A2932">
        <v>800007968</v>
      </c>
      <c r="B2932" t="s">
        <v>1345</v>
      </c>
      <c r="C2932" t="s">
        <v>869</v>
      </c>
      <c r="D2932" t="s">
        <v>2199</v>
      </c>
    </row>
    <row r="2933" spans="1:4" x14ac:dyDescent="0.3">
      <c r="A2933">
        <v>800007968</v>
      </c>
      <c r="B2933" t="s">
        <v>1345</v>
      </c>
      <c r="C2933" t="s">
        <v>723</v>
      </c>
      <c r="D2933" t="s">
        <v>2199</v>
      </c>
    </row>
    <row r="2934" spans="1:4" x14ac:dyDescent="0.3">
      <c r="A2934">
        <v>800007968</v>
      </c>
      <c r="B2934" t="s">
        <v>1345</v>
      </c>
      <c r="C2934" t="s">
        <v>587</v>
      </c>
      <c r="D2934" t="s">
        <v>2199</v>
      </c>
    </row>
    <row r="2935" spans="1:4" x14ac:dyDescent="0.3">
      <c r="A2935">
        <v>800007968</v>
      </c>
      <c r="B2935" t="s">
        <v>1345</v>
      </c>
      <c r="C2935" t="s">
        <v>1540</v>
      </c>
      <c r="D2935" t="s">
        <v>2199</v>
      </c>
    </row>
    <row r="2936" spans="1:4" x14ac:dyDescent="0.3">
      <c r="A2936">
        <v>800007968</v>
      </c>
      <c r="B2936" t="s">
        <v>1345</v>
      </c>
      <c r="C2936" t="s">
        <v>1542</v>
      </c>
      <c r="D2936" t="s">
        <v>2199</v>
      </c>
    </row>
    <row r="2937" spans="1:4" x14ac:dyDescent="0.3">
      <c r="A2937">
        <v>800007968</v>
      </c>
      <c r="B2937" t="s">
        <v>1345</v>
      </c>
      <c r="C2937" t="s">
        <v>565</v>
      </c>
      <c r="D2937" t="s">
        <v>2199</v>
      </c>
    </row>
    <row r="2938" spans="1:4" x14ac:dyDescent="0.3">
      <c r="A2938">
        <v>800007968</v>
      </c>
      <c r="B2938" t="s">
        <v>1345</v>
      </c>
      <c r="C2938" t="s">
        <v>856</v>
      </c>
      <c r="D2938" t="s">
        <v>2199</v>
      </c>
    </row>
    <row r="2939" spans="1:4" x14ac:dyDescent="0.3">
      <c r="A2939">
        <v>800007968</v>
      </c>
      <c r="B2939" t="s">
        <v>1345</v>
      </c>
      <c r="C2939" t="s">
        <v>654</v>
      </c>
      <c r="D2939" t="s">
        <v>2199</v>
      </c>
    </row>
    <row r="2940" spans="1:4" x14ac:dyDescent="0.3">
      <c r="A2940">
        <v>800007968</v>
      </c>
      <c r="B2940" t="s">
        <v>1345</v>
      </c>
      <c r="C2940" t="s">
        <v>1030</v>
      </c>
      <c r="D2940" t="s">
        <v>2199</v>
      </c>
    </row>
    <row r="2941" spans="1:4" x14ac:dyDescent="0.3">
      <c r="A2941">
        <v>800010072</v>
      </c>
      <c r="B2941" t="s">
        <v>1436</v>
      </c>
      <c r="C2941" t="s">
        <v>851</v>
      </c>
      <c r="D2941" t="s">
        <v>2246</v>
      </c>
    </row>
    <row r="2942" spans="1:4" x14ac:dyDescent="0.3">
      <c r="A2942">
        <v>800007968</v>
      </c>
      <c r="B2942" t="s">
        <v>1345</v>
      </c>
      <c r="C2942" t="s">
        <v>1033</v>
      </c>
      <c r="D2942" t="s">
        <v>2199</v>
      </c>
    </row>
    <row r="2943" spans="1:4" x14ac:dyDescent="0.3">
      <c r="A2943">
        <v>800007968</v>
      </c>
      <c r="B2943" t="s">
        <v>1345</v>
      </c>
      <c r="C2943" t="s">
        <v>1543</v>
      </c>
      <c r="D2943" t="s">
        <v>2199</v>
      </c>
    </row>
    <row r="2944" spans="1:4" x14ac:dyDescent="0.3">
      <c r="A2944">
        <v>800007968</v>
      </c>
      <c r="B2944" t="s">
        <v>1345</v>
      </c>
      <c r="C2944" t="s">
        <v>735</v>
      </c>
      <c r="D2944" t="s">
        <v>2199</v>
      </c>
    </row>
    <row r="2945" spans="1:4" x14ac:dyDescent="0.3">
      <c r="A2945">
        <v>800007968</v>
      </c>
      <c r="B2945" t="s">
        <v>1345</v>
      </c>
      <c r="C2945" t="s">
        <v>665</v>
      </c>
      <c r="D2945" t="s">
        <v>2199</v>
      </c>
    </row>
    <row r="2946" spans="1:4" x14ac:dyDescent="0.3">
      <c r="A2946">
        <v>800007968</v>
      </c>
      <c r="B2946" t="s">
        <v>1345</v>
      </c>
      <c r="C2946" t="s">
        <v>726</v>
      </c>
      <c r="D2946" t="s">
        <v>2199</v>
      </c>
    </row>
    <row r="2947" spans="1:4" x14ac:dyDescent="0.3">
      <c r="A2947">
        <v>800007968</v>
      </c>
      <c r="B2947" t="s">
        <v>1345</v>
      </c>
      <c r="C2947" t="s">
        <v>677</v>
      </c>
      <c r="D2947" t="s">
        <v>2199</v>
      </c>
    </row>
    <row r="2948" spans="1:4" x14ac:dyDescent="0.3">
      <c r="A2948">
        <v>800007968</v>
      </c>
      <c r="B2948" t="s">
        <v>1345</v>
      </c>
      <c r="C2948" t="s">
        <v>618</v>
      </c>
      <c r="D2948" t="s">
        <v>2199</v>
      </c>
    </row>
    <row r="2949" spans="1:4" x14ac:dyDescent="0.3">
      <c r="A2949">
        <v>800030094</v>
      </c>
      <c r="B2949" t="s">
        <v>1302</v>
      </c>
      <c r="C2949" t="s">
        <v>911</v>
      </c>
      <c r="D2949" t="s">
        <v>2171</v>
      </c>
    </row>
    <row r="2950" spans="1:4" x14ac:dyDescent="0.3">
      <c r="A2950">
        <v>800030094</v>
      </c>
      <c r="B2950" t="s">
        <v>1302</v>
      </c>
      <c r="C2950" t="s">
        <v>817</v>
      </c>
      <c r="D2950" t="s">
        <v>2171</v>
      </c>
    </row>
    <row r="2951" spans="1:4" x14ac:dyDescent="0.3">
      <c r="A2951">
        <v>800030094</v>
      </c>
      <c r="B2951" t="s">
        <v>1302</v>
      </c>
      <c r="C2951" t="s">
        <v>831</v>
      </c>
      <c r="D2951" t="s">
        <v>2171</v>
      </c>
    </row>
    <row r="2952" spans="1:4" x14ac:dyDescent="0.3">
      <c r="A2952">
        <v>800006330</v>
      </c>
      <c r="B2952" t="s">
        <v>1122</v>
      </c>
      <c r="C2952" t="s">
        <v>782</v>
      </c>
      <c r="D2952" t="s">
        <v>2054</v>
      </c>
    </row>
    <row r="2953" spans="1:4" x14ac:dyDescent="0.3">
      <c r="A2953">
        <v>800029167</v>
      </c>
      <c r="B2953" t="s">
        <v>1293</v>
      </c>
      <c r="C2953" t="s">
        <v>635</v>
      </c>
      <c r="D2953" t="s">
        <v>2165</v>
      </c>
    </row>
    <row r="2954" spans="1:4" x14ac:dyDescent="0.3">
      <c r="A2954">
        <v>800006526</v>
      </c>
      <c r="B2954" t="s">
        <v>1059</v>
      </c>
      <c r="C2954" t="s">
        <v>782</v>
      </c>
      <c r="D2954" t="s">
        <v>2035</v>
      </c>
    </row>
    <row r="2955" spans="1:4" x14ac:dyDescent="0.3">
      <c r="A2955">
        <v>800030952</v>
      </c>
      <c r="B2955" t="s">
        <v>1294</v>
      </c>
      <c r="C2955" t="s">
        <v>570</v>
      </c>
      <c r="D2955" t="s">
        <v>2166</v>
      </c>
    </row>
    <row r="2956" spans="1:4" x14ac:dyDescent="0.3">
      <c r="A2956">
        <v>800000063</v>
      </c>
      <c r="B2956" t="s">
        <v>566</v>
      </c>
      <c r="C2956" t="s">
        <v>597</v>
      </c>
      <c r="D2956" t="s">
        <v>1855</v>
      </c>
    </row>
    <row r="2957" spans="1:4" x14ac:dyDescent="0.3">
      <c r="A2957">
        <v>800016660</v>
      </c>
      <c r="B2957" t="s">
        <v>1546</v>
      </c>
      <c r="C2957" t="s">
        <v>567</v>
      </c>
      <c r="D2957" t="s">
        <v>2317</v>
      </c>
    </row>
    <row r="2958" spans="1:4" x14ac:dyDescent="0.3">
      <c r="A2958">
        <v>800000063</v>
      </c>
      <c r="B2958" t="s">
        <v>566</v>
      </c>
      <c r="C2958" t="s">
        <v>1547</v>
      </c>
      <c r="D2958" t="s">
        <v>1855</v>
      </c>
    </row>
    <row r="2959" spans="1:4" x14ac:dyDescent="0.3">
      <c r="A2959">
        <v>800000063</v>
      </c>
      <c r="B2959" t="s">
        <v>566</v>
      </c>
      <c r="C2959" t="s">
        <v>1548</v>
      </c>
      <c r="D2959" t="s">
        <v>1855</v>
      </c>
    </row>
    <row r="2960" spans="1:4" x14ac:dyDescent="0.3">
      <c r="A2960">
        <v>800000063</v>
      </c>
      <c r="B2960" t="s">
        <v>566</v>
      </c>
      <c r="C2960" t="s">
        <v>1543</v>
      </c>
      <c r="D2960" t="s">
        <v>1855</v>
      </c>
    </row>
    <row r="2961" spans="1:4" x14ac:dyDescent="0.3">
      <c r="A2961">
        <v>800003531</v>
      </c>
      <c r="B2961" t="s">
        <v>1549</v>
      </c>
      <c r="C2961" t="s">
        <v>855</v>
      </c>
      <c r="D2961" t="s">
        <v>2145</v>
      </c>
    </row>
    <row r="2962" spans="1:4" x14ac:dyDescent="0.3">
      <c r="A2962">
        <v>800039498</v>
      </c>
      <c r="B2962" t="s">
        <v>966</v>
      </c>
      <c r="C2962" t="s">
        <v>855</v>
      </c>
      <c r="D2962" t="s">
        <v>2003</v>
      </c>
    </row>
    <row r="2963" spans="1:4" x14ac:dyDescent="0.3">
      <c r="A2963">
        <v>800003573</v>
      </c>
      <c r="B2963" t="s">
        <v>1550</v>
      </c>
      <c r="C2963" t="s">
        <v>628</v>
      </c>
      <c r="D2963" t="s">
        <v>2318</v>
      </c>
    </row>
    <row r="2964" spans="1:4" x14ac:dyDescent="0.3">
      <c r="A2964">
        <v>800000063</v>
      </c>
      <c r="B2964" t="s">
        <v>566</v>
      </c>
      <c r="C2964" t="s">
        <v>852</v>
      </c>
      <c r="D2964" t="s">
        <v>1855</v>
      </c>
    </row>
    <row r="2965" spans="1:4" x14ac:dyDescent="0.3">
      <c r="A2965">
        <v>800006408</v>
      </c>
      <c r="B2965" t="s">
        <v>1191</v>
      </c>
      <c r="C2965" t="s">
        <v>667</v>
      </c>
      <c r="D2965" t="s">
        <v>2015</v>
      </c>
    </row>
    <row r="2966" spans="1:4" x14ac:dyDescent="0.3">
      <c r="A2966">
        <v>800000063</v>
      </c>
      <c r="B2966" t="s">
        <v>566</v>
      </c>
      <c r="C2966" t="s">
        <v>602</v>
      </c>
      <c r="D2966" t="s">
        <v>1855</v>
      </c>
    </row>
    <row r="2967" spans="1:4" x14ac:dyDescent="0.3">
      <c r="A2967">
        <v>800042863</v>
      </c>
      <c r="B2967" t="s">
        <v>1204</v>
      </c>
      <c r="C2967" t="s">
        <v>602</v>
      </c>
      <c r="D2967" t="s">
        <v>1873</v>
      </c>
    </row>
    <row r="2968" spans="1:4" x14ac:dyDescent="0.3">
      <c r="A2968">
        <v>800039498</v>
      </c>
      <c r="B2968" t="s">
        <v>966</v>
      </c>
      <c r="C2968" t="s">
        <v>618</v>
      </c>
      <c r="D2968" t="s">
        <v>2003</v>
      </c>
    </row>
    <row r="2969" spans="1:4" x14ac:dyDescent="0.3">
      <c r="A2969">
        <v>800002553</v>
      </c>
      <c r="B2969" t="s">
        <v>1225</v>
      </c>
      <c r="C2969" t="s">
        <v>853</v>
      </c>
      <c r="D2969" t="s">
        <v>1866</v>
      </c>
    </row>
    <row r="2970" spans="1:4" x14ac:dyDescent="0.3">
      <c r="A2970">
        <v>800023200</v>
      </c>
      <c r="B2970" t="s">
        <v>1269</v>
      </c>
      <c r="C2970" t="s">
        <v>637</v>
      </c>
      <c r="D2970" t="s">
        <v>2150</v>
      </c>
    </row>
    <row r="2971" spans="1:4" x14ac:dyDescent="0.3">
      <c r="A2971">
        <v>800025660</v>
      </c>
      <c r="B2971" t="s">
        <v>968</v>
      </c>
      <c r="C2971" t="s">
        <v>641</v>
      </c>
      <c r="D2971" t="s">
        <v>2004</v>
      </c>
    </row>
    <row r="2972" spans="1:4" x14ac:dyDescent="0.3">
      <c r="A2972">
        <v>800033665</v>
      </c>
      <c r="B2972" t="s">
        <v>1160</v>
      </c>
      <c r="C2972" t="s">
        <v>1347</v>
      </c>
      <c r="D2972" t="s">
        <v>2085</v>
      </c>
    </row>
    <row r="2973" spans="1:4" x14ac:dyDescent="0.3">
      <c r="A2973">
        <v>800000063</v>
      </c>
      <c r="B2973" t="s">
        <v>566</v>
      </c>
      <c r="C2973" t="s">
        <v>1347</v>
      </c>
      <c r="D2973" t="s">
        <v>1855</v>
      </c>
    </row>
    <row r="2974" spans="1:4" x14ac:dyDescent="0.3">
      <c r="A2974">
        <v>800000063</v>
      </c>
      <c r="B2974" t="s">
        <v>566</v>
      </c>
      <c r="C2974" t="s">
        <v>1011</v>
      </c>
      <c r="D2974" t="s">
        <v>1855</v>
      </c>
    </row>
    <row r="2975" spans="1:4" x14ac:dyDescent="0.3">
      <c r="A2975">
        <v>800000063</v>
      </c>
      <c r="B2975" t="s">
        <v>566</v>
      </c>
      <c r="C2975" t="s">
        <v>723</v>
      </c>
      <c r="D2975" t="s">
        <v>1855</v>
      </c>
    </row>
    <row r="2976" spans="1:4" x14ac:dyDescent="0.3">
      <c r="A2976">
        <v>800006463</v>
      </c>
      <c r="B2976" t="s">
        <v>621</v>
      </c>
      <c r="C2976" t="s">
        <v>1542</v>
      </c>
      <c r="D2976" t="s">
        <v>1884</v>
      </c>
    </row>
    <row r="2977" spans="1:4" x14ac:dyDescent="0.3">
      <c r="A2977">
        <v>800000015</v>
      </c>
      <c r="B2977" t="s">
        <v>672</v>
      </c>
      <c r="C2977" t="s">
        <v>682</v>
      </c>
      <c r="D2977" t="s">
        <v>1904</v>
      </c>
    </row>
    <row r="2978" spans="1:4" x14ac:dyDescent="0.3">
      <c r="A2978">
        <v>800000063</v>
      </c>
      <c r="B2978" t="s">
        <v>566</v>
      </c>
      <c r="C2978" t="s">
        <v>682</v>
      </c>
      <c r="D2978" t="s">
        <v>1855</v>
      </c>
    </row>
    <row r="2979" spans="1:4" x14ac:dyDescent="0.3">
      <c r="A2979">
        <v>800025660</v>
      </c>
      <c r="B2979" t="s">
        <v>968</v>
      </c>
      <c r="C2979" t="s">
        <v>660</v>
      </c>
      <c r="D2979" t="s">
        <v>2004</v>
      </c>
    </row>
    <row r="2980" spans="1:4" x14ac:dyDescent="0.3">
      <c r="A2980">
        <v>800000063</v>
      </c>
      <c r="B2980" t="s">
        <v>566</v>
      </c>
      <c r="C2980" t="s">
        <v>1033</v>
      </c>
      <c r="D2980" t="s">
        <v>1855</v>
      </c>
    </row>
    <row r="2981" spans="1:4" x14ac:dyDescent="0.3">
      <c r="A2981">
        <v>800000063</v>
      </c>
      <c r="B2981" t="s">
        <v>566</v>
      </c>
      <c r="C2981" t="s">
        <v>1540</v>
      </c>
      <c r="D2981" t="s">
        <v>1855</v>
      </c>
    </row>
    <row r="2982" spans="1:4" x14ac:dyDescent="0.3">
      <c r="A2982">
        <v>800006295</v>
      </c>
      <c r="B2982" t="s">
        <v>639</v>
      </c>
      <c r="C2982" t="s">
        <v>1540</v>
      </c>
      <c r="D2982" t="s">
        <v>1892</v>
      </c>
    </row>
    <row r="2983" spans="1:4" x14ac:dyDescent="0.3">
      <c r="A2983">
        <v>800000063</v>
      </c>
      <c r="B2983" t="s">
        <v>566</v>
      </c>
      <c r="C2983" t="s">
        <v>653</v>
      </c>
      <c r="D2983" t="s">
        <v>1855</v>
      </c>
    </row>
    <row r="2984" spans="1:4" x14ac:dyDescent="0.3">
      <c r="A2984">
        <v>800025660</v>
      </c>
      <c r="B2984" t="s">
        <v>968</v>
      </c>
      <c r="C2984" t="s">
        <v>1506</v>
      </c>
      <c r="D2984" t="s">
        <v>2004</v>
      </c>
    </row>
    <row r="2985" spans="1:4" x14ac:dyDescent="0.3">
      <c r="A2985">
        <v>800000063</v>
      </c>
      <c r="B2985" t="s">
        <v>566</v>
      </c>
      <c r="C2985" t="s">
        <v>1551</v>
      </c>
      <c r="D2985" t="s">
        <v>1855</v>
      </c>
    </row>
    <row r="2986" spans="1:4" x14ac:dyDescent="0.3">
      <c r="A2986">
        <v>800039498</v>
      </c>
      <c r="B2986" t="s">
        <v>966</v>
      </c>
      <c r="C2986" t="s">
        <v>1543</v>
      </c>
      <c r="D2986" t="s">
        <v>2003</v>
      </c>
    </row>
    <row r="2987" spans="1:4" x14ac:dyDescent="0.3">
      <c r="A2987">
        <v>800025660</v>
      </c>
      <c r="B2987" t="s">
        <v>968</v>
      </c>
      <c r="C2987" t="s">
        <v>719</v>
      </c>
      <c r="D2987" t="s">
        <v>2004</v>
      </c>
    </row>
    <row r="2988" spans="1:4" x14ac:dyDescent="0.3">
      <c r="A2988">
        <v>800039498</v>
      </c>
      <c r="B2988" t="s">
        <v>966</v>
      </c>
      <c r="C2988" t="s">
        <v>954</v>
      </c>
      <c r="D2988" t="s">
        <v>2003</v>
      </c>
    </row>
    <row r="2989" spans="1:4" x14ac:dyDescent="0.3">
      <c r="A2989">
        <v>800000063</v>
      </c>
      <c r="B2989" t="s">
        <v>566</v>
      </c>
      <c r="C2989" t="s">
        <v>1071</v>
      </c>
      <c r="D2989" t="s">
        <v>1855</v>
      </c>
    </row>
    <row r="2990" spans="1:4" x14ac:dyDescent="0.3">
      <c r="A2990">
        <v>800000063</v>
      </c>
      <c r="B2990" t="s">
        <v>566</v>
      </c>
      <c r="C2990" t="s">
        <v>1552</v>
      </c>
      <c r="D2990" t="s">
        <v>1855</v>
      </c>
    </row>
    <row r="2991" spans="1:4" x14ac:dyDescent="0.3">
      <c r="A2991">
        <v>800042863</v>
      </c>
      <c r="B2991" t="s">
        <v>1204</v>
      </c>
      <c r="C2991" t="s">
        <v>856</v>
      </c>
      <c r="D2991" t="s">
        <v>1873</v>
      </c>
    </row>
    <row r="2992" spans="1:4" x14ac:dyDescent="0.3">
      <c r="A2992">
        <v>800039498</v>
      </c>
      <c r="B2992" t="s">
        <v>966</v>
      </c>
      <c r="C2992" t="s">
        <v>1011</v>
      </c>
      <c r="D2992" t="s">
        <v>2003</v>
      </c>
    </row>
    <row r="2993" spans="1:4" x14ac:dyDescent="0.3">
      <c r="A2993">
        <v>800002414</v>
      </c>
      <c r="B2993" t="s">
        <v>1535</v>
      </c>
      <c r="C2993" t="s">
        <v>609</v>
      </c>
      <c r="D2993" t="s">
        <v>2312</v>
      </c>
    </row>
    <row r="2994" spans="1:4" x14ac:dyDescent="0.3">
      <c r="A2994">
        <v>800025660</v>
      </c>
      <c r="B2994" t="s">
        <v>968</v>
      </c>
      <c r="C2994" t="s">
        <v>1552</v>
      </c>
      <c r="D2994" t="s">
        <v>2004</v>
      </c>
    </row>
    <row r="2995" spans="1:4" x14ac:dyDescent="0.3">
      <c r="A2995">
        <v>800030703</v>
      </c>
      <c r="B2995" t="s">
        <v>397</v>
      </c>
      <c r="C2995" t="s">
        <v>1033</v>
      </c>
      <c r="D2995" t="s">
        <v>1860</v>
      </c>
    </row>
    <row r="2996" spans="1:4" x14ac:dyDescent="0.3">
      <c r="A2996">
        <v>800003531</v>
      </c>
      <c r="B2996" t="s">
        <v>1549</v>
      </c>
      <c r="C2996" t="s">
        <v>1031</v>
      </c>
      <c r="D2996" t="s">
        <v>2145</v>
      </c>
    </row>
    <row r="2997" spans="1:4" x14ac:dyDescent="0.3">
      <c r="A2997">
        <v>800000063</v>
      </c>
      <c r="B2997" t="s">
        <v>566</v>
      </c>
      <c r="C2997" t="s">
        <v>613</v>
      </c>
      <c r="D2997" t="s">
        <v>1855</v>
      </c>
    </row>
    <row r="2998" spans="1:4" x14ac:dyDescent="0.3">
      <c r="A2998">
        <v>800000063</v>
      </c>
      <c r="B2998" t="s">
        <v>566</v>
      </c>
      <c r="C2998" t="s">
        <v>632</v>
      </c>
      <c r="D2998" t="s">
        <v>1855</v>
      </c>
    </row>
    <row r="2999" spans="1:4" x14ac:dyDescent="0.3">
      <c r="A2999">
        <v>800009856</v>
      </c>
      <c r="B2999" t="s">
        <v>1234</v>
      </c>
      <c r="C2999" t="s">
        <v>602</v>
      </c>
      <c r="D2999" t="s">
        <v>1866</v>
      </c>
    </row>
    <row r="3000" spans="1:4" x14ac:dyDescent="0.3">
      <c r="A3000">
        <v>800007744</v>
      </c>
      <c r="B3000" t="s">
        <v>696</v>
      </c>
      <c r="C3000" t="s">
        <v>660</v>
      </c>
      <c r="D3000" t="s">
        <v>1912</v>
      </c>
    </row>
    <row r="3001" spans="1:4" x14ac:dyDescent="0.3">
      <c r="A3001">
        <v>800025660</v>
      </c>
      <c r="B3001" t="s">
        <v>968</v>
      </c>
      <c r="C3001" t="s">
        <v>1543</v>
      </c>
      <c r="D3001" t="s">
        <v>2004</v>
      </c>
    </row>
    <row r="3002" spans="1:4" x14ac:dyDescent="0.3">
      <c r="A3002">
        <v>800000063</v>
      </c>
      <c r="B3002" t="s">
        <v>566</v>
      </c>
      <c r="C3002" t="s">
        <v>855</v>
      </c>
      <c r="D3002" t="s">
        <v>1855</v>
      </c>
    </row>
    <row r="3003" spans="1:4" x14ac:dyDescent="0.3">
      <c r="A3003">
        <v>800000063</v>
      </c>
      <c r="B3003" t="s">
        <v>566</v>
      </c>
      <c r="C3003" t="s">
        <v>1506</v>
      </c>
      <c r="D3003" t="s">
        <v>1855</v>
      </c>
    </row>
    <row r="3004" spans="1:4" x14ac:dyDescent="0.3">
      <c r="A3004">
        <v>800000063</v>
      </c>
      <c r="B3004" t="s">
        <v>566</v>
      </c>
      <c r="C3004" t="s">
        <v>1189</v>
      </c>
      <c r="D3004" t="s">
        <v>1855</v>
      </c>
    </row>
    <row r="3005" spans="1:4" x14ac:dyDescent="0.3">
      <c r="A3005">
        <v>800003573</v>
      </c>
      <c r="B3005" t="s">
        <v>1550</v>
      </c>
      <c r="C3005" t="s">
        <v>1547</v>
      </c>
      <c r="D3005" t="s">
        <v>2318</v>
      </c>
    </row>
    <row r="3006" spans="1:4" x14ac:dyDescent="0.3">
      <c r="A3006">
        <v>800006213</v>
      </c>
      <c r="B3006" t="s">
        <v>614</v>
      </c>
      <c r="C3006" t="s">
        <v>637</v>
      </c>
      <c r="D3006" t="s">
        <v>1880</v>
      </c>
    </row>
    <row r="3007" spans="1:4" x14ac:dyDescent="0.3">
      <c r="A3007">
        <v>800000063</v>
      </c>
      <c r="B3007" t="s">
        <v>566</v>
      </c>
      <c r="C3007" t="s">
        <v>1030</v>
      </c>
      <c r="D3007" t="s">
        <v>1855</v>
      </c>
    </row>
    <row r="3008" spans="1:4" x14ac:dyDescent="0.3">
      <c r="A3008">
        <v>800000063</v>
      </c>
      <c r="B3008" t="s">
        <v>566</v>
      </c>
      <c r="C3008" t="s">
        <v>872</v>
      </c>
      <c r="D3008" t="s">
        <v>1855</v>
      </c>
    </row>
    <row r="3009" spans="1:4" x14ac:dyDescent="0.3">
      <c r="A3009">
        <v>800006427</v>
      </c>
      <c r="B3009" t="s">
        <v>1291</v>
      </c>
      <c r="C3009" t="s">
        <v>567</v>
      </c>
      <c r="D3009" t="s">
        <v>2163</v>
      </c>
    </row>
    <row r="3010" spans="1:4" x14ac:dyDescent="0.3">
      <c r="A3010">
        <v>800039498</v>
      </c>
      <c r="B3010" t="s">
        <v>966</v>
      </c>
      <c r="C3010" t="s">
        <v>1031</v>
      </c>
      <c r="D3010" t="s">
        <v>2003</v>
      </c>
    </row>
    <row r="3011" spans="1:4" x14ac:dyDescent="0.3">
      <c r="A3011">
        <v>800041909</v>
      </c>
      <c r="B3011" t="s">
        <v>1553</v>
      </c>
      <c r="C3011" t="s">
        <v>1031</v>
      </c>
      <c r="D3011" t="s">
        <v>1965</v>
      </c>
    </row>
    <row r="3012" spans="1:4" x14ac:dyDescent="0.3">
      <c r="A3012">
        <v>800006170</v>
      </c>
      <c r="B3012" t="s">
        <v>614</v>
      </c>
      <c r="C3012" t="s">
        <v>643</v>
      </c>
      <c r="D3012" t="s">
        <v>1880</v>
      </c>
    </row>
    <row r="3013" spans="1:4" x14ac:dyDescent="0.3">
      <c r="A3013">
        <v>800039498</v>
      </c>
      <c r="B3013" t="s">
        <v>966</v>
      </c>
      <c r="C3013" t="s">
        <v>674</v>
      </c>
      <c r="D3013" t="s">
        <v>2003</v>
      </c>
    </row>
    <row r="3014" spans="1:4" x14ac:dyDescent="0.3">
      <c r="A3014">
        <v>800036407</v>
      </c>
      <c r="B3014" t="s">
        <v>580</v>
      </c>
      <c r="C3014" t="s">
        <v>1094</v>
      </c>
      <c r="D3014" t="s">
        <v>1864</v>
      </c>
    </row>
    <row r="3015" spans="1:4" x14ac:dyDescent="0.3">
      <c r="A3015">
        <v>800041868</v>
      </c>
      <c r="B3015" t="s">
        <v>1554</v>
      </c>
      <c r="C3015" t="s">
        <v>1551</v>
      </c>
      <c r="D3015" t="s">
        <v>2319</v>
      </c>
    </row>
    <row r="3016" spans="1:4" x14ac:dyDescent="0.3">
      <c r="A3016">
        <v>800017374</v>
      </c>
      <c r="B3016" t="s">
        <v>1344</v>
      </c>
      <c r="C3016" t="s">
        <v>1031</v>
      </c>
      <c r="D3016" t="s">
        <v>1866</v>
      </c>
    </row>
    <row r="3017" spans="1:4" x14ac:dyDescent="0.3">
      <c r="A3017">
        <v>800003752</v>
      </c>
      <c r="B3017" t="s">
        <v>614</v>
      </c>
      <c r="C3017" t="s">
        <v>856</v>
      </c>
      <c r="D3017" t="s">
        <v>1880</v>
      </c>
    </row>
    <row r="3018" spans="1:4" x14ac:dyDescent="0.3">
      <c r="A3018">
        <v>800000063</v>
      </c>
      <c r="B3018" t="s">
        <v>566</v>
      </c>
      <c r="C3018" t="s">
        <v>1031</v>
      </c>
      <c r="D3018" t="s">
        <v>1855</v>
      </c>
    </row>
    <row r="3019" spans="1:4" x14ac:dyDescent="0.3">
      <c r="A3019">
        <v>800006176</v>
      </c>
      <c r="B3019" t="s">
        <v>751</v>
      </c>
      <c r="C3019" t="s">
        <v>723</v>
      </c>
      <c r="D3019" t="s">
        <v>1939</v>
      </c>
    </row>
    <row r="3020" spans="1:4" x14ac:dyDescent="0.3">
      <c r="A3020">
        <v>800041377</v>
      </c>
      <c r="B3020" t="s">
        <v>1289</v>
      </c>
      <c r="C3020" t="s">
        <v>726</v>
      </c>
      <c r="D3020" t="s">
        <v>1901</v>
      </c>
    </row>
    <row r="3021" spans="1:4" x14ac:dyDescent="0.3">
      <c r="A3021">
        <v>800039498</v>
      </c>
      <c r="B3021" t="s">
        <v>966</v>
      </c>
      <c r="C3021" t="s">
        <v>1555</v>
      </c>
      <c r="D3021" t="s">
        <v>2003</v>
      </c>
    </row>
    <row r="3022" spans="1:4" x14ac:dyDescent="0.3">
      <c r="A3022">
        <v>800006155</v>
      </c>
      <c r="B3022" t="s">
        <v>612</v>
      </c>
      <c r="C3022" t="s">
        <v>662</v>
      </c>
      <c r="D3022" t="s">
        <v>1879</v>
      </c>
    </row>
    <row r="3023" spans="1:4" x14ac:dyDescent="0.3">
      <c r="A3023">
        <v>800039498</v>
      </c>
      <c r="B3023" t="s">
        <v>966</v>
      </c>
      <c r="C3023" t="s">
        <v>660</v>
      </c>
      <c r="D3023" t="s">
        <v>2003</v>
      </c>
    </row>
    <row r="3024" spans="1:4" x14ac:dyDescent="0.3">
      <c r="A3024">
        <v>800006554</v>
      </c>
      <c r="B3024" t="s">
        <v>1556</v>
      </c>
      <c r="C3024" t="s">
        <v>602</v>
      </c>
      <c r="D3024" t="s">
        <v>1893</v>
      </c>
    </row>
    <row r="3025" spans="1:4" x14ac:dyDescent="0.3">
      <c r="A3025">
        <v>800025660</v>
      </c>
      <c r="B3025" t="s">
        <v>968</v>
      </c>
      <c r="C3025" t="s">
        <v>653</v>
      </c>
      <c r="D3025" t="s">
        <v>2004</v>
      </c>
    </row>
    <row r="3026" spans="1:4" x14ac:dyDescent="0.3">
      <c r="A3026">
        <v>800000063</v>
      </c>
      <c r="B3026" t="s">
        <v>566</v>
      </c>
      <c r="C3026" t="s">
        <v>735</v>
      </c>
      <c r="D3026" t="s">
        <v>1855</v>
      </c>
    </row>
    <row r="3027" spans="1:4" x14ac:dyDescent="0.3">
      <c r="A3027">
        <v>800015715</v>
      </c>
      <c r="B3027" t="s">
        <v>1421</v>
      </c>
      <c r="C3027" t="s">
        <v>1280</v>
      </c>
      <c r="D3027" t="s">
        <v>2236</v>
      </c>
    </row>
    <row r="3028" spans="1:4" x14ac:dyDescent="0.3">
      <c r="A3028">
        <v>800039498</v>
      </c>
      <c r="B3028" t="s">
        <v>966</v>
      </c>
      <c r="C3028" t="s">
        <v>1064</v>
      </c>
      <c r="D3028" t="s">
        <v>2003</v>
      </c>
    </row>
    <row r="3029" spans="1:4" x14ac:dyDescent="0.3">
      <c r="A3029">
        <v>800006371</v>
      </c>
      <c r="B3029" t="s">
        <v>1196</v>
      </c>
      <c r="C3029" t="s">
        <v>602</v>
      </c>
      <c r="D3029" t="s">
        <v>2109</v>
      </c>
    </row>
    <row r="3030" spans="1:4" x14ac:dyDescent="0.3">
      <c r="A3030">
        <v>800000063</v>
      </c>
      <c r="B3030" t="s">
        <v>566</v>
      </c>
      <c r="C3030" t="s">
        <v>856</v>
      </c>
      <c r="D3030" t="s">
        <v>1855</v>
      </c>
    </row>
    <row r="3031" spans="1:4" x14ac:dyDescent="0.3">
      <c r="A3031">
        <v>800006192</v>
      </c>
      <c r="B3031" t="s">
        <v>638</v>
      </c>
      <c r="C3031" t="s">
        <v>624</v>
      </c>
      <c r="D3031" t="s">
        <v>1891</v>
      </c>
    </row>
    <row r="3032" spans="1:4" x14ac:dyDescent="0.3">
      <c r="A3032">
        <v>800000059</v>
      </c>
      <c r="B3032" t="s">
        <v>393</v>
      </c>
      <c r="C3032" t="s">
        <v>1064</v>
      </c>
      <c r="D3032" t="s">
        <v>1915</v>
      </c>
    </row>
    <row r="3033" spans="1:4" x14ac:dyDescent="0.3">
      <c r="A3033">
        <v>800000063</v>
      </c>
      <c r="B3033" t="s">
        <v>566</v>
      </c>
      <c r="C3033" t="s">
        <v>912</v>
      </c>
      <c r="D3033" t="s">
        <v>1855</v>
      </c>
    </row>
    <row r="3034" spans="1:4" x14ac:dyDescent="0.3">
      <c r="A3034">
        <v>800046226</v>
      </c>
      <c r="B3034" t="s">
        <v>1557</v>
      </c>
      <c r="C3034" t="s">
        <v>1098</v>
      </c>
      <c r="D3034" t="s">
        <v>2320</v>
      </c>
    </row>
    <row r="3035" spans="1:4" x14ac:dyDescent="0.3">
      <c r="A3035">
        <v>800036407</v>
      </c>
      <c r="B3035" t="s">
        <v>580</v>
      </c>
      <c r="C3035" t="s">
        <v>1418</v>
      </c>
      <c r="D3035" t="s">
        <v>1864</v>
      </c>
    </row>
    <row r="3036" spans="1:4" x14ac:dyDescent="0.3">
      <c r="A3036">
        <v>800039498</v>
      </c>
      <c r="B3036" t="s">
        <v>966</v>
      </c>
      <c r="C3036" t="s">
        <v>659</v>
      </c>
      <c r="D3036" t="s">
        <v>2003</v>
      </c>
    </row>
    <row r="3037" spans="1:4" x14ac:dyDescent="0.3">
      <c r="A3037">
        <v>800005883</v>
      </c>
      <c r="B3037" t="s">
        <v>1194</v>
      </c>
      <c r="C3037" t="s">
        <v>1543</v>
      </c>
      <c r="D3037" t="s">
        <v>2107</v>
      </c>
    </row>
    <row r="3038" spans="1:4" x14ac:dyDescent="0.3">
      <c r="A3038">
        <v>800005883</v>
      </c>
      <c r="B3038" t="s">
        <v>1194</v>
      </c>
      <c r="C3038" t="s">
        <v>587</v>
      </c>
      <c r="D3038" t="s">
        <v>2107</v>
      </c>
    </row>
    <row r="3039" spans="1:4" x14ac:dyDescent="0.3">
      <c r="A3039">
        <v>800047160</v>
      </c>
      <c r="B3039" t="s">
        <v>1558</v>
      </c>
      <c r="C3039" t="s">
        <v>954</v>
      </c>
      <c r="D3039" t="s">
        <v>2107</v>
      </c>
    </row>
    <row r="3040" spans="1:4" x14ac:dyDescent="0.3">
      <c r="A3040">
        <v>800003573</v>
      </c>
      <c r="B3040" t="s">
        <v>1550</v>
      </c>
      <c r="C3040" t="s">
        <v>963</v>
      </c>
      <c r="D3040" t="s">
        <v>2318</v>
      </c>
    </row>
    <row r="3041" spans="1:4" x14ac:dyDescent="0.3">
      <c r="A3041">
        <v>800005883</v>
      </c>
      <c r="B3041" t="s">
        <v>1194</v>
      </c>
      <c r="C3041" t="s">
        <v>641</v>
      </c>
      <c r="D3041" t="s">
        <v>2107</v>
      </c>
    </row>
    <row r="3042" spans="1:4" x14ac:dyDescent="0.3">
      <c r="A3042">
        <v>800006330</v>
      </c>
      <c r="B3042" t="s">
        <v>1122</v>
      </c>
      <c r="C3042" t="s">
        <v>912</v>
      </c>
      <c r="D3042" t="s">
        <v>2054</v>
      </c>
    </row>
    <row r="3043" spans="1:4" x14ac:dyDescent="0.3">
      <c r="A3043">
        <v>800047160</v>
      </c>
      <c r="B3043" t="s">
        <v>1558</v>
      </c>
      <c r="C3043" t="s">
        <v>856</v>
      </c>
      <c r="D3043" t="s">
        <v>2107</v>
      </c>
    </row>
    <row r="3044" spans="1:4" x14ac:dyDescent="0.3">
      <c r="A3044">
        <v>800039498</v>
      </c>
      <c r="B3044" t="s">
        <v>966</v>
      </c>
      <c r="C3044" t="s">
        <v>715</v>
      </c>
      <c r="D3044" t="s">
        <v>2003</v>
      </c>
    </row>
    <row r="3045" spans="1:4" x14ac:dyDescent="0.3">
      <c r="A3045">
        <v>800039498</v>
      </c>
      <c r="B3045" t="s">
        <v>966</v>
      </c>
      <c r="C3045" t="s">
        <v>667</v>
      </c>
      <c r="D3045" t="s">
        <v>2003</v>
      </c>
    </row>
    <row r="3046" spans="1:4" x14ac:dyDescent="0.3">
      <c r="A3046">
        <v>800041909</v>
      </c>
      <c r="B3046" t="s">
        <v>1553</v>
      </c>
      <c r="C3046" t="s">
        <v>1559</v>
      </c>
      <c r="D3046" t="s">
        <v>1965</v>
      </c>
    </row>
    <row r="3047" spans="1:4" x14ac:dyDescent="0.3">
      <c r="A3047">
        <v>800006201</v>
      </c>
      <c r="B3047" t="s">
        <v>564</v>
      </c>
      <c r="C3047" t="s">
        <v>567</v>
      </c>
      <c r="D3047" t="s">
        <v>1854</v>
      </c>
    </row>
    <row r="3048" spans="1:4" x14ac:dyDescent="0.3">
      <c r="A3048">
        <v>800025582</v>
      </c>
      <c r="B3048" t="s">
        <v>576</v>
      </c>
      <c r="C3048" t="s">
        <v>589</v>
      </c>
      <c r="D3048" t="s">
        <v>1856</v>
      </c>
    </row>
    <row r="3049" spans="1:4" x14ac:dyDescent="0.3">
      <c r="A3049">
        <v>800005902</v>
      </c>
      <c r="B3049" t="s">
        <v>1124</v>
      </c>
      <c r="C3049" t="s">
        <v>954</v>
      </c>
      <c r="D3049" t="s">
        <v>1911</v>
      </c>
    </row>
    <row r="3050" spans="1:4" x14ac:dyDescent="0.3">
      <c r="A3050">
        <v>800006375</v>
      </c>
      <c r="B3050" t="s">
        <v>651</v>
      </c>
      <c r="C3050" t="s">
        <v>584</v>
      </c>
      <c r="D3050" t="s">
        <v>1897</v>
      </c>
    </row>
    <row r="3051" spans="1:4" x14ac:dyDescent="0.3">
      <c r="A3051">
        <v>800025588</v>
      </c>
      <c r="B3051" t="s">
        <v>582</v>
      </c>
      <c r="C3051" t="s">
        <v>653</v>
      </c>
      <c r="D3051" t="s">
        <v>1865</v>
      </c>
    </row>
    <row r="3052" spans="1:4" x14ac:dyDescent="0.3">
      <c r="A3052">
        <v>800002414</v>
      </c>
      <c r="B3052" t="s">
        <v>1535</v>
      </c>
      <c r="C3052" t="s">
        <v>584</v>
      </c>
      <c r="D3052" t="s">
        <v>2312</v>
      </c>
    </row>
    <row r="3053" spans="1:4" x14ac:dyDescent="0.3">
      <c r="A3053">
        <v>800006231</v>
      </c>
      <c r="B3053" t="s">
        <v>1560</v>
      </c>
      <c r="C3053" t="s">
        <v>585</v>
      </c>
      <c r="D3053" t="s">
        <v>2321</v>
      </c>
    </row>
    <row r="3054" spans="1:4" x14ac:dyDescent="0.3">
      <c r="A3054">
        <v>800006215</v>
      </c>
      <c r="B3054" t="s">
        <v>617</v>
      </c>
      <c r="C3054" t="s">
        <v>677</v>
      </c>
      <c r="D3054" t="s">
        <v>1881</v>
      </c>
    </row>
    <row r="3055" spans="1:4" x14ac:dyDescent="0.3">
      <c r="A3055">
        <v>800006213</v>
      </c>
      <c r="B3055" t="s">
        <v>614</v>
      </c>
      <c r="C3055" t="s">
        <v>1280</v>
      </c>
      <c r="D3055" t="s">
        <v>1880</v>
      </c>
    </row>
    <row r="3056" spans="1:4" x14ac:dyDescent="0.3">
      <c r="A3056">
        <v>800026131</v>
      </c>
      <c r="B3056" t="s">
        <v>577</v>
      </c>
      <c r="C3056" t="s">
        <v>1280</v>
      </c>
      <c r="D3056" t="s">
        <v>1862</v>
      </c>
    </row>
    <row r="3057" spans="1:4" x14ac:dyDescent="0.3">
      <c r="A3057">
        <v>800002460</v>
      </c>
      <c r="B3057" t="s">
        <v>571</v>
      </c>
      <c r="C3057" t="s">
        <v>645</v>
      </c>
      <c r="D3057" t="s">
        <v>1858</v>
      </c>
    </row>
    <row r="3058" spans="1:4" x14ac:dyDescent="0.3">
      <c r="A3058">
        <v>800026131</v>
      </c>
      <c r="B3058" t="s">
        <v>577</v>
      </c>
      <c r="C3058" t="s">
        <v>1551</v>
      </c>
      <c r="D3058" t="s">
        <v>1862</v>
      </c>
    </row>
    <row r="3059" spans="1:4" x14ac:dyDescent="0.3">
      <c r="A3059">
        <v>800006425</v>
      </c>
      <c r="B3059" t="s">
        <v>1561</v>
      </c>
      <c r="C3059" t="s">
        <v>588</v>
      </c>
      <c r="D3059" t="s">
        <v>2322</v>
      </c>
    </row>
    <row r="3060" spans="1:4" x14ac:dyDescent="0.3">
      <c r="A3060">
        <v>800006201</v>
      </c>
      <c r="B3060" t="s">
        <v>564</v>
      </c>
      <c r="C3060" t="s">
        <v>687</v>
      </c>
      <c r="D3060" t="s">
        <v>1854</v>
      </c>
    </row>
    <row r="3061" spans="1:4" x14ac:dyDescent="0.3">
      <c r="A3061">
        <v>800042863</v>
      </c>
      <c r="B3061" t="s">
        <v>1204</v>
      </c>
      <c r="C3061" t="s">
        <v>723</v>
      </c>
      <c r="D3061" t="s">
        <v>1873</v>
      </c>
    </row>
    <row r="3062" spans="1:4" x14ac:dyDescent="0.3">
      <c r="A3062">
        <v>800006192</v>
      </c>
      <c r="B3062" t="s">
        <v>638</v>
      </c>
      <c r="C3062" t="s">
        <v>656</v>
      </c>
      <c r="D3062" t="s">
        <v>1891</v>
      </c>
    </row>
    <row r="3063" spans="1:4" x14ac:dyDescent="0.3">
      <c r="A3063">
        <v>800025615</v>
      </c>
      <c r="B3063" t="s">
        <v>1562</v>
      </c>
      <c r="C3063" t="s">
        <v>677</v>
      </c>
      <c r="D3063" t="s">
        <v>2323</v>
      </c>
    </row>
    <row r="3064" spans="1:4" x14ac:dyDescent="0.3">
      <c r="A3064">
        <v>800025588</v>
      </c>
      <c r="B3064" t="s">
        <v>582</v>
      </c>
      <c r="C3064" t="s">
        <v>604</v>
      </c>
      <c r="D3064" t="s">
        <v>1865</v>
      </c>
    </row>
    <row r="3065" spans="1:4" x14ac:dyDescent="0.3">
      <c r="A3065">
        <v>800025588</v>
      </c>
      <c r="B3065" t="s">
        <v>582</v>
      </c>
      <c r="C3065" t="s">
        <v>660</v>
      </c>
      <c r="D3065" t="s">
        <v>1865</v>
      </c>
    </row>
    <row r="3066" spans="1:4" x14ac:dyDescent="0.3">
      <c r="A3066">
        <v>800044479</v>
      </c>
      <c r="B3066" t="s">
        <v>496</v>
      </c>
      <c r="C3066" t="s">
        <v>618</v>
      </c>
      <c r="D3066" t="s">
        <v>1903</v>
      </c>
    </row>
    <row r="3067" spans="1:4" x14ac:dyDescent="0.3">
      <c r="A3067">
        <v>800044479</v>
      </c>
      <c r="B3067" t="s">
        <v>496</v>
      </c>
      <c r="C3067" t="s">
        <v>624</v>
      </c>
      <c r="D3067" t="s">
        <v>1903</v>
      </c>
    </row>
    <row r="3068" spans="1:4" x14ac:dyDescent="0.3">
      <c r="A3068">
        <v>800031377</v>
      </c>
      <c r="B3068" t="s">
        <v>606</v>
      </c>
      <c r="C3068" t="s">
        <v>588</v>
      </c>
      <c r="D3068" t="s">
        <v>1878</v>
      </c>
    </row>
    <row r="3069" spans="1:4" x14ac:dyDescent="0.3">
      <c r="A3069">
        <v>800025633</v>
      </c>
      <c r="B3069" t="s">
        <v>681</v>
      </c>
      <c r="C3069" t="s">
        <v>963</v>
      </c>
      <c r="D3069" t="s">
        <v>1907</v>
      </c>
    </row>
    <row r="3070" spans="1:4" x14ac:dyDescent="0.3">
      <c r="A3070">
        <v>800000408</v>
      </c>
      <c r="B3070" t="s">
        <v>1563</v>
      </c>
      <c r="C3070" t="s">
        <v>578</v>
      </c>
      <c r="D3070" t="s">
        <v>2324</v>
      </c>
    </row>
    <row r="3071" spans="1:4" x14ac:dyDescent="0.3">
      <c r="A3071">
        <v>800006198</v>
      </c>
      <c r="B3071" t="s">
        <v>1369</v>
      </c>
      <c r="C3071" t="s">
        <v>570</v>
      </c>
      <c r="D3071" t="s">
        <v>1873</v>
      </c>
    </row>
    <row r="3072" spans="1:4" x14ac:dyDescent="0.3">
      <c r="A3072">
        <v>800006463</v>
      </c>
      <c r="B3072" t="s">
        <v>621</v>
      </c>
      <c r="C3072" t="s">
        <v>609</v>
      </c>
      <c r="D3072" t="s">
        <v>1884</v>
      </c>
    </row>
    <row r="3073" spans="1:4" x14ac:dyDescent="0.3">
      <c r="A3073">
        <v>800026131</v>
      </c>
      <c r="B3073" t="s">
        <v>577</v>
      </c>
      <c r="C3073" t="s">
        <v>702</v>
      </c>
      <c r="D3073" t="s">
        <v>1862</v>
      </c>
    </row>
    <row r="3074" spans="1:4" x14ac:dyDescent="0.3">
      <c r="A3074">
        <v>800032116</v>
      </c>
      <c r="B3074" t="s">
        <v>1564</v>
      </c>
      <c r="C3074" t="s">
        <v>654</v>
      </c>
      <c r="D3074" t="s">
        <v>1869</v>
      </c>
    </row>
    <row r="3075" spans="1:4" x14ac:dyDescent="0.3">
      <c r="A3075">
        <v>800000063</v>
      </c>
      <c r="B3075" t="s">
        <v>566</v>
      </c>
      <c r="C3075" t="s">
        <v>609</v>
      </c>
      <c r="D3075" t="s">
        <v>1855</v>
      </c>
    </row>
    <row r="3076" spans="1:4" x14ac:dyDescent="0.3">
      <c r="A3076">
        <v>800006580</v>
      </c>
      <c r="B3076" t="s">
        <v>1565</v>
      </c>
      <c r="C3076" t="s">
        <v>911</v>
      </c>
      <c r="D3076" t="s">
        <v>2325</v>
      </c>
    </row>
    <row r="3077" spans="1:4" x14ac:dyDescent="0.3">
      <c r="A3077">
        <v>800034589</v>
      </c>
      <c r="B3077" t="s">
        <v>1507</v>
      </c>
      <c r="C3077" t="s">
        <v>1028</v>
      </c>
      <c r="D3077" t="s">
        <v>2293</v>
      </c>
    </row>
    <row r="3078" spans="1:4" x14ac:dyDescent="0.3">
      <c r="A3078">
        <v>800026131</v>
      </c>
      <c r="B3078" t="s">
        <v>577</v>
      </c>
      <c r="C3078" t="s">
        <v>715</v>
      </c>
      <c r="D3078" t="s">
        <v>1862</v>
      </c>
    </row>
    <row r="3079" spans="1:4" x14ac:dyDescent="0.3">
      <c r="A3079">
        <v>800025988</v>
      </c>
      <c r="B3079" t="s">
        <v>1566</v>
      </c>
      <c r="C3079" t="s">
        <v>963</v>
      </c>
      <c r="D3079" t="s">
        <v>2326</v>
      </c>
    </row>
    <row r="3080" spans="1:4" x14ac:dyDescent="0.3">
      <c r="A3080">
        <v>800025666</v>
      </c>
      <c r="B3080" t="s">
        <v>1567</v>
      </c>
      <c r="C3080" t="s">
        <v>963</v>
      </c>
      <c r="D3080" t="s">
        <v>2327</v>
      </c>
    </row>
    <row r="3081" spans="1:4" x14ac:dyDescent="0.3">
      <c r="A3081">
        <v>800006554</v>
      </c>
      <c r="B3081" t="s">
        <v>1556</v>
      </c>
      <c r="C3081" t="s">
        <v>645</v>
      </c>
      <c r="D3081" t="s">
        <v>1893</v>
      </c>
    </row>
    <row r="3082" spans="1:4" x14ac:dyDescent="0.3">
      <c r="A3082">
        <v>800026131</v>
      </c>
      <c r="B3082" t="s">
        <v>577</v>
      </c>
      <c r="C3082" t="s">
        <v>944</v>
      </c>
      <c r="D3082" t="s">
        <v>1862</v>
      </c>
    </row>
    <row r="3083" spans="1:4" x14ac:dyDescent="0.3">
      <c r="A3083">
        <v>800012835</v>
      </c>
      <c r="B3083" t="s">
        <v>830</v>
      </c>
      <c r="C3083" t="s">
        <v>1568</v>
      </c>
      <c r="D3083" t="s">
        <v>1959</v>
      </c>
    </row>
    <row r="3084" spans="1:4" x14ac:dyDescent="0.3">
      <c r="A3084">
        <v>800025582</v>
      </c>
      <c r="B3084" t="s">
        <v>576</v>
      </c>
      <c r="C3084" t="s">
        <v>736</v>
      </c>
      <c r="D3084" t="s">
        <v>1856</v>
      </c>
    </row>
    <row r="3085" spans="1:4" x14ac:dyDescent="0.3">
      <c r="A3085">
        <v>800000063</v>
      </c>
      <c r="B3085" t="s">
        <v>566</v>
      </c>
      <c r="C3085" t="s">
        <v>963</v>
      </c>
      <c r="D3085" t="s">
        <v>1855</v>
      </c>
    </row>
    <row r="3086" spans="1:4" x14ac:dyDescent="0.3">
      <c r="A3086">
        <v>800029991</v>
      </c>
      <c r="B3086" t="s">
        <v>753</v>
      </c>
      <c r="C3086" t="s">
        <v>607</v>
      </c>
      <c r="D3086" t="s">
        <v>1941</v>
      </c>
    </row>
    <row r="3087" spans="1:4" x14ac:dyDescent="0.3">
      <c r="A3087">
        <v>800000063</v>
      </c>
      <c r="B3087" t="s">
        <v>566</v>
      </c>
      <c r="C3087" t="s">
        <v>1461</v>
      </c>
      <c r="D3087" t="s">
        <v>1855</v>
      </c>
    </row>
    <row r="3088" spans="1:4" x14ac:dyDescent="0.3">
      <c r="A3088">
        <v>800039498</v>
      </c>
      <c r="B3088" t="s">
        <v>966</v>
      </c>
      <c r="C3088" t="s">
        <v>1568</v>
      </c>
      <c r="D3088" t="s">
        <v>2003</v>
      </c>
    </row>
    <row r="3089" spans="1:4" x14ac:dyDescent="0.3">
      <c r="A3089">
        <v>800006059</v>
      </c>
      <c r="B3089" t="s">
        <v>728</v>
      </c>
      <c r="C3089" t="s">
        <v>853</v>
      </c>
      <c r="D3089" t="s">
        <v>1861</v>
      </c>
    </row>
    <row r="3090" spans="1:4" x14ac:dyDescent="0.3">
      <c r="A3090">
        <v>800000056</v>
      </c>
      <c r="B3090" t="s">
        <v>393</v>
      </c>
      <c r="C3090" t="s">
        <v>602</v>
      </c>
      <c r="D3090" t="s">
        <v>1915</v>
      </c>
    </row>
    <row r="3091" spans="1:4" x14ac:dyDescent="0.3">
      <c r="A3091">
        <v>800024249</v>
      </c>
      <c r="B3091" t="s">
        <v>1569</v>
      </c>
      <c r="C3091" t="s">
        <v>677</v>
      </c>
      <c r="D3091" t="s">
        <v>2087</v>
      </c>
    </row>
    <row r="3092" spans="1:4" x14ac:dyDescent="0.3">
      <c r="A3092">
        <v>800005835</v>
      </c>
      <c r="B3092" t="s">
        <v>1275</v>
      </c>
      <c r="C3092" t="s">
        <v>677</v>
      </c>
      <c r="D3092" t="s">
        <v>2154</v>
      </c>
    </row>
    <row r="3093" spans="1:4" x14ac:dyDescent="0.3">
      <c r="A3093">
        <v>800026131</v>
      </c>
      <c r="B3093" t="s">
        <v>577</v>
      </c>
      <c r="C3093" t="s">
        <v>677</v>
      </c>
      <c r="D3093" t="s">
        <v>1862</v>
      </c>
    </row>
    <row r="3094" spans="1:4" x14ac:dyDescent="0.3">
      <c r="A3094">
        <v>800006673</v>
      </c>
      <c r="B3094" t="s">
        <v>655</v>
      </c>
      <c r="C3094" t="s">
        <v>872</v>
      </c>
      <c r="D3094" t="s">
        <v>1899</v>
      </c>
    </row>
    <row r="3095" spans="1:4" x14ac:dyDescent="0.3">
      <c r="A3095">
        <v>800002460</v>
      </c>
      <c r="B3095" t="s">
        <v>571</v>
      </c>
      <c r="C3095" t="s">
        <v>578</v>
      </c>
      <c r="D3095" t="s">
        <v>1858</v>
      </c>
    </row>
    <row r="3096" spans="1:4" x14ac:dyDescent="0.3">
      <c r="A3096">
        <v>800025607</v>
      </c>
      <c r="B3096" t="s">
        <v>1343</v>
      </c>
      <c r="C3096" t="s">
        <v>654</v>
      </c>
      <c r="D3096" t="s">
        <v>2015</v>
      </c>
    </row>
    <row r="3097" spans="1:4" x14ac:dyDescent="0.3">
      <c r="A3097">
        <v>800014442</v>
      </c>
      <c r="B3097" t="s">
        <v>711</v>
      </c>
      <c r="C3097" t="s">
        <v>628</v>
      </c>
      <c r="D3097" t="s">
        <v>1920</v>
      </c>
    </row>
    <row r="3098" spans="1:4" x14ac:dyDescent="0.3">
      <c r="A3098">
        <v>800006375</v>
      </c>
      <c r="B3098" t="s">
        <v>651</v>
      </c>
      <c r="C3098" t="s">
        <v>1548</v>
      </c>
      <c r="D3098" t="s">
        <v>1897</v>
      </c>
    </row>
    <row r="3099" spans="1:4" x14ac:dyDescent="0.3">
      <c r="A3099">
        <v>800002460</v>
      </c>
      <c r="B3099" t="s">
        <v>571</v>
      </c>
      <c r="C3099" t="s">
        <v>584</v>
      </c>
      <c r="D3099" t="s">
        <v>1858</v>
      </c>
    </row>
    <row r="3100" spans="1:4" x14ac:dyDescent="0.3">
      <c r="A3100">
        <v>800000063</v>
      </c>
      <c r="B3100" t="s">
        <v>566</v>
      </c>
      <c r="C3100" t="s">
        <v>584</v>
      </c>
      <c r="D3100" t="s">
        <v>1855</v>
      </c>
    </row>
    <row r="3101" spans="1:4" x14ac:dyDescent="0.3">
      <c r="A3101">
        <v>800026131</v>
      </c>
      <c r="B3101" t="s">
        <v>577</v>
      </c>
      <c r="C3101" t="s">
        <v>969</v>
      </c>
      <c r="D3101" t="s">
        <v>1862</v>
      </c>
    </row>
    <row r="3102" spans="1:4" x14ac:dyDescent="0.3">
      <c r="A3102">
        <v>800026131</v>
      </c>
      <c r="B3102" t="s">
        <v>577</v>
      </c>
      <c r="C3102" t="s">
        <v>1189</v>
      </c>
      <c r="D3102" t="s">
        <v>1862</v>
      </c>
    </row>
    <row r="3103" spans="1:4" x14ac:dyDescent="0.3">
      <c r="A3103">
        <v>800006295</v>
      </c>
      <c r="B3103" t="s">
        <v>639</v>
      </c>
      <c r="C3103" t="s">
        <v>1551</v>
      </c>
      <c r="D3103" t="s">
        <v>1892</v>
      </c>
    </row>
    <row r="3104" spans="1:4" x14ac:dyDescent="0.3">
      <c r="A3104">
        <v>800026131</v>
      </c>
      <c r="B3104" t="s">
        <v>577</v>
      </c>
      <c r="C3104" t="s">
        <v>687</v>
      </c>
      <c r="D3104" t="s">
        <v>1862</v>
      </c>
    </row>
    <row r="3105" spans="1:4" x14ac:dyDescent="0.3">
      <c r="A3105">
        <v>800026131</v>
      </c>
      <c r="B3105" t="s">
        <v>577</v>
      </c>
      <c r="C3105" t="s">
        <v>613</v>
      </c>
      <c r="D3105" t="s">
        <v>1862</v>
      </c>
    </row>
    <row r="3106" spans="1:4" x14ac:dyDescent="0.3">
      <c r="A3106">
        <v>800026131</v>
      </c>
      <c r="B3106" t="s">
        <v>577</v>
      </c>
      <c r="C3106" t="s">
        <v>662</v>
      </c>
      <c r="D3106" t="s">
        <v>1862</v>
      </c>
    </row>
    <row r="3107" spans="1:4" x14ac:dyDescent="0.3">
      <c r="A3107">
        <v>800026131</v>
      </c>
      <c r="B3107" t="s">
        <v>577</v>
      </c>
      <c r="C3107" t="s">
        <v>601</v>
      </c>
      <c r="D3107" t="s">
        <v>1862</v>
      </c>
    </row>
    <row r="3108" spans="1:4" x14ac:dyDescent="0.3">
      <c r="A3108">
        <v>800025588</v>
      </c>
      <c r="B3108" t="s">
        <v>582</v>
      </c>
      <c r="C3108" t="s">
        <v>1031</v>
      </c>
      <c r="D3108" t="s">
        <v>1865</v>
      </c>
    </row>
    <row r="3109" spans="1:4" x14ac:dyDescent="0.3">
      <c r="A3109">
        <v>800006198</v>
      </c>
      <c r="B3109" t="s">
        <v>1369</v>
      </c>
      <c r="C3109" t="s">
        <v>1570</v>
      </c>
      <c r="D3109" t="s">
        <v>1873</v>
      </c>
    </row>
    <row r="3110" spans="1:4" x14ac:dyDescent="0.3">
      <c r="A3110">
        <v>800025588</v>
      </c>
      <c r="B3110" t="s">
        <v>582</v>
      </c>
      <c r="C3110" t="s">
        <v>735</v>
      </c>
      <c r="D3110" t="s">
        <v>1865</v>
      </c>
    </row>
    <row r="3111" spans="1:4" x14ac:dyDescent="0.3">
      <c r="A3111">
        <v>800026146</v>
      </c>
      <c r="B3111" t="s">
        <v>1571</v>
      </c>
      <c r="C3111" t="s">
        <v>726</v>
      </c>
      <c r="D3111" t="s">
        <v>2328</v>
      </c>
    </row>
    <row r="3112" spans="1:4" x14ac:dyDescent="0.3">
      <c r="A3112">
        <v>800026131</v>
      </c>
      <c r="B3112" t="s">
        <v>577</v>
      </c>
      <c r="C3112" t="s">
        <v>645</v>
      </c>
      <c r="D3112" t="s">
        <v>1862</v>
      </c>
    </row>
    <row r="3113" spans="1:4" x14ac:dyDescent="0.3">
      <c r="A3113">
        <v>800026131</v>
      </c>
      <c r="B3113" t="s">
        <v>577</v>
      </c>
      <c r="C3113" t="s">
        <v>1273</v>
      </c>
      <c r="D3113" t="s">
        <v>1862</v>
      </c>
    </row>
    <row r="3114" spans="1:4" x14ac:dyDescent="0.3">
      <c r="A3114">
        <v>800025588</v>
      </c>
      <c r="B3114" t="s">
        <v>582</v>
      </c>
      <c r="C3114" t="s">
        <v>1030</v>
      </c>
      <c r="D3114" t="s">
        <v>1865</v>
      </c>
    </row>
    <row r="3115" spans="1:4" x14ac:dyDescent="0.3">
      <c r="A3115">
        <v>800025588</v>
      </c>
      <c r="B3115" t="s">
        <v>582</v>
      </c>
      <c r="C3115" t="s">
        <v>609</v>
      </c>
      <c r="D3115" t="s">
        <v>1865</v>
      </c>
    </row>
    <row r="3116" spans="1:4" x14ac:dyDescent="0.3">
      <c r="A3116">
        <v>800026131</v>
      </c>
      <c r="B3116" t="s">
        <v>577</v>
      </c>
      <c r="C3116" t="s">
        <v>735</v>
      </c>
      <c r="D3116" t="s">
        <v>1862</v>
      </c>
    </row>
    <row r="3117" spans="1:4" x14ac:dyDescent="0.3">
      <c r="A3117">
        <v>800006666</v>
      </c>
      <c r="B3117" t="s">
        <v>1572</v>
      </c>
      <c r="C3117" t="s">
        <v>855</v>
      </c>
      <c r="D3117" t="s">
        <v>1904</v>
      </c>
    </row>
    <row r="3118" spans="1:4" x14ac:dyDescent="0.3">
      <c r="A3118">
        <v>800025588</v>
      </c>
      <c r="B3118" t="s">
        <v>582</v>
      </c>
      <c r="C3118" t="s">
        <v>719</v>
      </c>
      <c r="D3118" t="s">
        <v>1865</v>
      </c>
    </row>
    <row r="3119" spans="1:4" x14ac:dyDescent="0.3">
      <c r="A3119">
        <v>800006638</v>
      </c>
      <c r="B3119" t="s">
        <v>1238</v>
      </c>
      <c r="C3119" t="s">
        <v>869</v>
      </c>
      <c r="D3119" t="s">
        <v>1869</v>
      </c>
    </row>
    <row r="3120" spans="1:4" x14ac:dyDescent="0.3">
      <c r="A3120">
        <v>800025588</v>
      </c>
      <c r="B3120" t="s">
        <v>582</v>
      </c>
      <c r="C3120" t="s">
        <v>1273</v>
      </c>
      <c r="D3120" t="s">
        <v>1865</v>
      </c>
    </row>
    <row r="3121" spans="1:4" x14ac:dyDescent="0.3">
      <c r="A3121">
        <v>800009488</v>
      </c>
      <c r="B3121" t="s">
        <v>669</v>
      </c>
      <c r="C3121" t="s">
        <v>1280</v>
      </c>
      <c r="D3121" t="s">
        <v>1898</v>
      </c>
    </row>
    <row r="3122" spans="1:4" x14ac:dyDescent="0.3">
      <c r="A3122">
        <v>800025582</v>
      </c>
      <c r="B3122" t="s">
        <v>576</v>
      </c>
      <c r="C3122" t="s">
        <v>645</v>
      </c>
      <c r="D3122" t="s">
        <v>1856</v>
      </c>
    </row>
    <row r="3123" spans="1:4" x14ac:dyDescent="0.3">
      <c r="A3123">
        <v>800026131</v>
      </c>
      <c r="B3123" t="s">
        <v>577</v>
      </c>
      <c r="C3123" t="s">
        <v>637</v>
      </c>
      <c r="D3123" t="s">
        <v>1862</v>
      </c>
    </row>
    <row r="3124" spans="1:4" x14ac:dyDescent="0.3">
      <c r="A3124">
        <v>800006666</v>
      </c>
      <c r="B3124" t="s">
        <v>1572</v>
      </c>
      <c r="C3124" t="s">
        <v>1031</v>
      </c>
      <c r="D3124" t="s">
        <v>1904</v>
      </c>
    </row>
    <row r="3125" spans="1:4" x14ac:dyDescent="0.3">
      <c r="A3125">
        <v>800014838</v>
      </c>
      <c r="B3125" t="s">
        <v>627</v>
      </c>
      <c r="C3125" t="s">
        <v>609</v>
      </c>
      <c r="D3125" t="s">
        <v>1887</v>
      </c>
    </row>
    <row r="3126" spans="1:4" x14ac:dyDescent="0.3">
      <c r="A3126">
        <v>800026131</v>
      </c>
      <c r="B3126" t="s">
        <v>577</v>
      </c>
      <c r="C3126" t="s">
        <v>654</v>
      </c>
      <c r="D3126" t="s">
        <v>1862</v>
      </c>
    </row>
    <row r="3127" spans="1:4" x14ac:dyDescent="0.3">
      <c r="A3127">
        <v>800017933</v>
      </c>
      <c r="B3127" t="s">
        <v>627</v>
      </c>
      <c r="C3127" t="s">
        <v>609</v>
      </c>
      <c r="D3127" t="s">
        <v>1887</v>
      </c>
    </row>
    <row r="3128" spans="1:4" x14ac:dyDescent="0.3">
      <c r="A3128">
        <v>800026255</v>
      </c>
      <c r="B3128" t="s">
        <v>1573</v>
      </c>
      <c r="C3128" t="s">
        <v>653</v>
      </c>
      <c r="D3128" t="s">
        <v>2329</v>
      </c>
    </row>
    <row r="3129" spans="1:4" x14ac:dyDescent="0.3">
      <c r="A3129">
        <v>800046899</v>
      </c>
      <c r="B3129" t="s">
        <v>1244</v>
      </c>
      <c r="C3129" t="s">
        <v>565</v>
      </c>
      <c r="D3129" t="s">
        <v>2134</v>
      </c>
    </row>
    <row r="3130" spans="1:4" x14ac:dyDescent="0.3">
      <c r="A3130">
        <v>800025588</v>
      </c>
      <c r="B3130" t="s">
        <v>582</v>
      </c>
      <c r="C3130" t="s">
        <v>667</v>
      </c>
      <c r="D3130" t="s">
        <v>1865</v>
      </c>
    </row>
    <row r="3131" spans="1:4" x14ac:dyDescent="0.3">
      <c r="A3131">
        <v>800006375</v>
      </c>
      <c r="B3131" t="s">
        <v>651</v>
      </c>
      <c r="C3131" t="s">
        <v>653</v>
      </c>
      <c r="D3131" t="s">
        <v>1897</v>
      </c>
    </row>
    <row r="3132" spans="1:4" x14ac:dyDescent="0.3">
      <c r="A3132">
        <v>800026131</v>
      </c>
      <c r="B3132" t="s">
        <v>577</v>
      </c>
      <c r="C3132" t="s">
        <v>855</v>
      </c>
      <c r="D3132" t="s">
        <v>1862</v>
      </c>
    </row>
    <row r="3133" spans="1:4" x14ac:dyDescent="0.3">
      <c r="A3133">
        <v>800006201</v>
      </c>
      <c r="B3133" t="s">
        <v>564</v>
      </c>
      <c r="C3133" t="s">
        <v>609</v>
      </c>
      <c r="D3133" t="s">
        <v>1854</v>
      </c>
    </row>
    <row r="3134" spans="1:4" x14ac:dyDescent="0.3">
      <c r="A3134">
        <v>800006408</v>
      </c>
      <c r="B3134" t="s">
        <v>1191</v>
      </c>
      <c r="C3134" t="s">
        <v>1189</v>
      </c>
      <c r="D3134" t="s">
        <v>2015</v>
      </c>
    </row>
    <row r="3135" spans="1:4" x14ac:dyDescent="0.3">
      <c r="A3135">
        <v>800038690</v>
      </c>
      <c r="B3135" t="s">
        <v>1574</v>
      </c>
      <c r="C3135" t="s">
        <v>1031</v>
      </c>
      <c r="D3135" t="s">
        <v>2055</v>
      </c>
    </row>
    <row r="3136" spans="1:4" x14ac:dyDescent="0.3">
      <c r="A3136">
        <v>800029007</v>
      </c>
      <c r="B3136" t="s">
        <v>1575</v>
      </c>
      <c r="C3136" t="s">
        <v>665</v>
      </c>
      <c r="D3136" t="s">
        <v>1900</v>
      </c>
    </row>
    <row r="3137" spans="1:4" x14ac:dyDescent="0.3">
      <c r="A3137">
        <v>800026141</v>
      </c>
      <c r="B3137" t="s">
        <v>1576</v>
      </c>
      <c r="C3137" t="s">
        <v>726</v>
      </c>
      <c r="D3137" t="s">
        <v>2246</v>
      </c>
    </row>
    <row r="3138" spans="1:4" x14ac:dyDescent="0.3">
      <c r="A3138">
        <v>800007744</v>
      </c>
      <c r="B3138" t="s">
        <v>696</v>
      </c>
      <c r="C3138" t="s">
        <v>677</v>
      </c>
      <c r="D3138" t="s">
        <v>1912</v>
      </c>
    </row>
    <row r="3139" spans="1:4" x14ac:dyDescent="0.3">
      <c r="A3139">
        <v>800026131</v>
      </c>
      <c r="B3139" t="s">
        <v>577</v>
      </c>
      <c r="C3139" t="s">
        <v>680</v>
      </c>
      <c r="D3139" t="s">
        <v>1862</v>
      </c>
    </row>
    <row r="3140" spans="1:4" x14ac:dyDescent="0.3">
      <c r="A3140">
        <v>800046898</v>
      </c>
      <c r="B3140" t="s">
        <v>1244</v>
      </c>
      <c r="C3140" t="s">
        <v>565</v>
      </c>
      <c r="D3140" t="s">
        <v>2134</v>
      </c>
    </row>
    <row r="3141" spans="1:4" x14ac:dyDescent="0.3">
      <c r="A3141">
        <v>800006295</v>
      </c>
      <c r="B3141" t="s">
        <v>639</v>
      </c>
      <c r="C3141" t="s">
        <v>578</v>
      </c>
      <c r="D3141" t="s">
        <v>1892</v>
      </c>
    </row>
    <row r="3142" spans="1:4" x14ac:dyDescent="0.3">
      <c r="A3142">
        <v>800013933</v>
      </c>
      <c r="B3142" t="s">
        <v>1577</v>
      </c>
      <c r="C3142" t="s">
        <v>1280</v>
      </c>
      <c r="D3142" t="s">
        <v>2330</v>
      </c>
    </row>
    <row r="3143" spans="1:4" x14ac:dyDescent="0.3">
      <c r="A3143">
        <v>800026131</v>
      </c>
      <c r="B3143" t="s">
        <v>577</v>
      </c>
      <c r="C3143" t="s">
        <v>653</v>
      </c>
      <c r="D3143" t="s">
        <v>1862</v>
      </c>
    </row>
    <row r="3144" spans="1:4" x14ac:dyDescent="0.3">
      <c r="A3144">
        <v>800046774</v>
      </c>
      <c r="B3144" t="s">
        <v>1269</v>
      </c>
      <c r="C3144" t="s">
        <v>613</v>
      </c>
      <c r="D3144" t="s">
        <v>2150</v>
      </c>
    </row>
    <row r="3145" spans="1:4" x14ac:dyDescent="0.3">
      <c r="A3145">
        <v>800043372</v>
      </c>
      <c r="B3145" t="s">
        <v>1561</v>
      </c>
      <c r="C3145" t="s">
        <v>588</v>
      </c>
      <c r="D3145" t="s">
        <v>2322</v>
      </c>
    </row>
    <row r="3146" spans="1:4" x14ac:dyDescent="0.3">
      <c r="A3146">
        <v>800006548</v>
      </c>
      <c r="B3146" t="s">
        <v>1202</v>
      </c>
      <c r="C3146" t="s">
        <v>719</v>
      </c>
      <c r="D3146" t="s">
        <v>1937</v>
      </c>
    </row>
    <row r="3147" spans="1:4" x14ac:dyDescent="0.3">
      <c r="A3147">
        <v>800026131</v>
      </c>
      <c r="B3147" t="s">
        <v>577</v>
      </c>
      <c r="C3147" t="s">
        <v>924</v>
      </c>
      <c r="D3147" t="s">
        <v>1862</v>
      </c>
    </row>
    <row r="3148" spans="1:4" x14ac:dyDescent="0.3">
      <c r="A3148">
        <v>800000063</v>
      </c>
      <c r="B3148" t="s">
        <v>566</v>
      </c>
      <c r="C3148" t="s">
        <v>662</v>
      </c>
      <c r="D3148" t="s">
        <v>1855</v>
      </c>
    </row>
    <row r="3149" spans="1:4" x14ac:dyDescent="0.3">
      <c r="A3149">
        <v>800026131</v>
      </c>
      <c r="B3149" t="s">
        <v>577</v>
      </c>
      <c r="C3149" t="s">
        <v>700</v>
      </c>
      <c r="D3149" t="s">
        <v>1862</v>
      </c>
    </row>
    <row r="3150" spans="1:4" x14ac:dyDescent="0.3">
      <c r="A3150">
        <v>800006171</v>
      </c>
      <c r="B3150" t="s">
        <v>1284</v>
      </c>
      <c r="C3150" t="s">
        <v>1568</v>
      </c>
      <c r="D3150" t="s">
        <v>2015</v>
      </c>
    </row>
    <row r="3151" spans="1:4" x14ac:dyDescent="0.3">
      <c r="A3151">
        <v>800024151</v>
      </c>
      <c r="B3151" t="s">
        <v>1288</v>
      </c>
      <c r="C3151" t="s">
        <v>565</v>
      </c>
      <c r="D3151" t="s">
        <v>2162</v>
      </c>
    </row>
    <row r="3152" spans="1:4" x14ac:dyDescent="0.3">
      <c r="A3152">
        <v>800007968</v>
      </c>
      <c r="B3152" t="s">
        <v>1345</v>
      </c>
      <c r="C3152" t="s">
        <v>1506</v>
      </c>
      <c r="D3152" t="s">
        <v>2199</v>
      </c>
    </row>
    <row r="3153" spans="1:4" x14ac:dyDescent="0.3">
      <c r="A3153">
        <v>800006454</v>
      </c>
      <c r="B3153" t="s">
        <v>1288</v>
      </c>
      <c r="C3153" t="s">
        <v>578</v>
      </c>
      <c r="D3153" t="s">
        <v>2162</v>
      </c>
    </row>
    <row r="3154" spans="1:4" x14ac:dyDescent="0.3">
      <c r="A3154">
        <v>800039498</v>
      </c>
      <c r="B3154" t="s">
        <v>966</v>
      </c>
      <c r="C3154" t="s">
        <v>628</v>
      </c>
      <c r="D3154" t="s">
        <v>2003</v>
      </c>
    </row>
    <row r="3155" spans="1:4" x14ac:dyDescent="0.3">
      <c r="A3155">
        <v>800005902</v>
      </c>
      <c r="B3155" t="s">
        <v>1124</v>
      </c>
      <c r="C3155" t="s">
        <v>589</v>
      </c>
      <c r="D3155" t="s">
        <v>1911</v>
      </c>
    </row>
    <row r="3156" spans="1:4" x14ac:dyDescent="0.3">
      <c r="A3156">
        <v>800005944</v>
      </c>
      <c r="B3156" t="s">
        <v>1578</v>
      </c>
      <c r="C3156" t="s">
        <v>735</v>
      </c>
      <c r="D3156" t="s">
        <v>2331</v>
      </c>
    </row>
    <row r="3157" spans="1:4" x14ac:dyDescent="0.3">
      <c r="A3157">
        <v>800026131</v>
      </c>
      <c r="B3157" t="s">
        <v>577</v>
      </c>
      <c r="C3157" t="s">
        <v>635</v>
      </c>
      <c r="D3157" t="s">
        <v>1862</v>
      </c>
    </row>
    <row r="3158" spans="1:4" x14ac:dyDescent="0.3">
      <c r="A3158">
        <v>800026131</v>
      </c>
      <c r="B3158" t="s">
        <v>577</v>
      </c>
      <c r="C3158" t="s">
        <v>963</v>
      </c>
      <c r="D3158" t="s">
        <v>1862</v>
      </c>
    </row>
    <row r="3159" spans="1:4" x14ac:dyDescent="0.3">
      <c r="A3159">
        <v>800038690</v>
      </c>
      <c r="B3159" t="s">
        <v>1574</v>
      </c>
      <c r="C3159" t="s">
        <v>855</v>
      </c>
      <c r="D3159" t="s">
        <v>2055</v>
      </c>
    </row>
    <row r="3160" spans="1:4" x14ac:dyDescent="0.3">
      <c r="A3160">
        <v>800026131</v>
      </c>
      <c r="B3160" t="s">
        <v>577</v>
      </c>
      <c r="C3160" t="s">
        <v>853</v>
      </c>
      <c r="D3160" t="s">
        <v>1862</v>
      </c>
    </row>
    <row r="3161" spans="1:4" x14ac:dyDescent="0.3">
      <c r="A3161">
        <v>800026131</v>
      </c>
      <c r="B3161" t="s">
        <v>577</v>
      </c>
      <c r="C3161" t="s">
        <v>660</v>
      </c>
      <c r="D3161" t="s">
        <v>1862</v>
      </c>
    </row>
    <row r="3162" spans="1:4" x14ac:dyDescent="0.3">
      <c r="A3162">
        <v>800026131</v>
      </c>
      <c r="B3162" t="s">
        <v>577</v>
      </c>
      <c r="C3162" t="s">
        <v>755</v>
      </c>
      <c r="D3162" t="s">
        <v>1862</v>
      </c>
    </row>
    <row r="3163" spans="1:4" x14ac:dyDescent="0.3">
      <c r="A3163">
        <v>800026131</v>
      </c>
      <c r="B3163" t="s">
        <v>577</v>
      </c>
      <c r="C3163" t="s">
        <v>954</v>
      </c>
      <c r="D3163" t="s">
        <v>1862</v>
      </c>
    </row>
    <row r="3164" spans="1:4" x14ac:dyDescent="0.3">
      <c r="A3164">
        <v>800028822</v>
      </c>
      <c r="B3164" t="s">
        <v>1579</v>
      </c>
      <c r="C3164" t="s">
        <v>1580</v>
      </c>
      <c r="D3164" t="s">
        <v>2332</v>
      </c>
    </row>
    <row r="3165" spans="1:4" x14ac:dyDescent="0.3">
      <c r="A3165">
        <v>800046774</v>
      </c>
      <c r="B3165" t="s">
        <v>1269</v>
      </c>
      <c r="C3165" t="s">
        <v>643</v>
      </c>
      <c r="D3165" t="s">
        <v>2150</v>
      </c>
    </row>
    <row r="3166" spans="1:4" x14ac:dyDescent="0.3">
      <c r="A3166">
        <v>800002450</v>
      </c>
      <c r="B3166" t="s">
        <v>675</v>
      </c>
      <c r="C3166" t="s">
        <v>856</v>
      </c>
      <c r="D3166" t="s">
        <v>1906</v>
      </c>
    </row>
    <row r="3167" spans="1:4" x14ac:dyDescent="0.3">
      <c r="A3167">
        <v>800000063</v>
      </c>
      <c r="B3167" t="s">
        <v>566</v>
      </c>
      <c r="C3167" t="s">
        <v>1570</v>
      </c>
      <c r="D3167" t="s">
        <v>1855</v>
      </c>
    </row>
    <row r="3168" spans="1:4" x14ac:dyDescent="0.3">
      <c r="A3168">
        <v>800046774</v>
      </c>
      <c r="B3168" t="s">
        <v>1269</v>
      </c>
      <c r="C3168" t="s">
        <v>662</v>
      </c>
      <c r="D3168" t="s">
        <v>2150</v>
      </c>
    </row>
    <row r="3169" spans="1:4" x14ac:dyDescent="0.3">
      <c r="A3169">
        <v>800033215</v>
      </c>
      <c r="B3169" t="s">
        <v>1581</v>
      </c>
      <c r="C3169" t="s">
        <v>632</v>
      </c>
      <c r="D3169" t="s">
        <v>2323</v>
      </c>
    </row>
    <row r="3170" spans="1:4" x14ac:dyDescent="0.3">
      <c r="A3170">
        <v>800002450</v>
      </c>
      <c r="B3170" t="s">
        <v>675</v>
      </c>
      <c r="C3170" t="s">
        <v>602</v>
      </c>
      <c r="D3170" t="s">
        <v>1906</v>
      </c>
    </row>
    <row r="3171" spans="1:4" x14ac:dyDescent="0.3">
      <c r="A3171">
        <v>800026131</v>
      </c>
      <c r="B3171" t="s">
        <v>577</v>
      </c>
      <c r="C3171" t="s">
        <v>872</v>
      </c>
      <c r="D3171" t="s">
        <v>1862</v>
      </c>
    </row>
    <row r="3172" spans="1:4" x14ac:dyDescent="0.3">
      <c r="A3172">
        <v>800029515</v>
      </c>
      <c r="B3172" t="s">
        <v>1582</v>
      </c>
      <c r="C3172" t="s">
        <v>1273</v>
      </c>
      <c r="D3172" t="s">
        <v>1873</v>
      </c>
    </row>
    <row r="3173" spans="1:4" x14ac:dyDescent="0.3">
      <c r="A3173">
        <v>800026131</v>
      </c>
      <c r="B3173" t="s">
        <v>577</v>
      </c>
      <c r="C3173" t="s">
        <v>599</v>
      </c>
      <c r="D3173" t="s">
        <v>1862</v>
      </c>
    </row>
    <row r="3174" spans="1:4" x14ac:dyDescent="0.3">
      <c r="A3174">
        <v>800032490</v>
      </c>
      <c r="B3174" t="s">
        <v>1583</v>
      </c>
      <c r="C3174" t="s">
        <v>624</v>
      </c>
      <c r="D3174" t="s">
        <v>2331</v>
      </c>
    </row>
    <row r="3175" spans="1:4" x14ac:dyDescent="0.3">
      <c r="A3175">
        <v>800033402</v>
      </c>
      <c r="B3175" t="s">
        <v>1584</v>
      </c>
      <c r="C3175" t="s">
        <v>624</v>
      </c>
      <c r="D3175" t="s">
        <v>1876</v>
      </c>
    </row>
    <row r="3176" spans="1:4" x14ac:dyDescent="0.3">
      <c r="A3176">
        <v>800035526</v>
      </c>
      <c r="B3176" t="s">
        <v>1585</v>
      </c>
      <c r="C3176" t="s">
        <v>570</v>
      </c>
      <c r="D3176" t="s">
        <v>2333</v>
      </c>
    </row>
    <row r="3177" spans="1:4" x14ac:dyDescent="0.3">
      <c r="A3177">
        <v>800002450</v>
      </c>
      <c r="B3177" t="s">
        <v>675</v>
      </c>
      <c r="C3177" t="s">
        <v>954</v>
      </c>
      <c r="D3177" t="s">
        <v>1906</v>
      </c>
    </row>
    <row r="3178" spans="1:4" x14ac:dyDescent="0.3">
      <c r="A3178">
        <v>800039405</v>
      </c>
      <c r="B3178" t="s">
        <v>1586</v>
      </c>
      <c r="C3178" t="s">
        <v>1273</v>
      </c>
      <c r="D3178" t="s">
        <v>2334</v>
      </c>
    </row>
    <row r="3179" spans="1:4" x14ac:dyDescent="0.3">
      <c r="A3179">
        <v>800032490</v>
      </c>
      <c r="B3179" t="s">
        <v>1583</v>
      </c>
      <c r="C3179" t="s">
        <v>662</v>
      </c>
      <c r="D3179" t="s">
        <v>2331</v>
      </c>
    </row>
    <row r="3180" spans="1:4" x14ac:dyDescent="0.3">
      <c r="A3180">
        <v>800039498</v>
      </c>
      <c r="B3180" t="s">
        <v>966</v>
      </c>
      <c r="C3180" t="s">
        <v>1280</v>
      </c>
      <c r="D3180" t="s">
        <v>2003</v>
      </c>
    </row>
    <row r="3181" spans="1:4" x14ac:dyDescent="0.3">
      <c r="A3181">
        <v>800039498</v>
      </c>
      <c r="B3181" t="s">
        <v>966</v>
      </c>
      <c r="C3181" t="s">
        <v>874</v>
      </c>
      <c r="D3181" t="s">
        <v>2003</v>
      </c>
    </row>
    <row r="3182" spans="1:4" x14ac:dyDescent="0.3">
      <c r="A3182">
        <v>800000063</v>
      </c>
      <c r="B3182" t="s">
        <v>566</v>
      </c>
      <c r="C3182" t="s">
        <v>687</v>
      </c>
      <c r="D3182" t="s">
        <v>1855</v>
      </c>
    </row>
    <row r="3183" spans="1:4" x14ac:dyDescent="0.3">
      <c r="A3183">
        <v>800039498</v>
      </c>
      <c r="B3183" t="s">
        <v>966</v>
      </c>
      <c r="C3183" t="s">
        <v>602</v>
      </c>
      <c r="D3183" t="s">
        <v>2003</v>
      </c>
    </row>
    <row r="3184" spans="1:4" x14ac:dyDescent="0.3">
      <c r="A3184">
        <v>800039498</v>
      </c>
      <c r="B3184" t="s">
        <v>966</v>
      </c>
      <c r="C3184" t="s">
        <v>1542</v>
      </c>
      <c r="D3184" t="s">
        <v>2003</v>
      </c>
    </row>
    <row r="3185" spans="1:4" x14ac:dyDescent="0.3">
      <c r="A3185">
        <v>800002460</v>
      </c>
      <c r="B3185" t="s">
        <v>571</v>
      </c>
      <c r="C3185" t="s">
        <v>609</v>
      </c>
      <c r="D3185" t="s">
        <v>1858</v>
      </c>
    </row>
    <row r="3186" spans="1:4" x14ac:dyDescent="0.3">
      <c r="A3186">
        <v>800006201</v>
      </c>
      <c r="B3186" t="s">
        <v>564</v>
      </c>
      <c r="C3186" t="s">
        <v>570</v>
      </c>
      <c r="D3186" t="s">
        <v>1854</v>
      </c>
    </row>
    <row r="3187" spans="1:4" x14ac:dyDescent="0.3">
      <c r="A3187">
        <v>800034219</v>
      </c>
      <c r="B3187" t="s">
        <v>630</v>
      </c>
      <c r="C3187" t="s">
        <v>911</v>
      </c>
      <c r="D3187" t="s">
        <v>1888</v>
      </c>
    </row>
    <row r="3188" spans="1:4" x14ac:dyDescent="0.3">
      <c r="A3188">
        <v>800025588</v>
      </c>
      <c r="B3188" t="s">
        <v>582</v>
      </c>
      <c r="C3188" t="s">
        <v>1280</v>
      </c>
      <c r="D3188" t="s">
        <v>1865</v>
      </c>
    </row>
    <row r="3189" spans="1:4" x14ac:dyDescent="0.3">
      <c r="A3189">
        <v>800006673</v>
      </c>
      <c r="B3189" t="s">
        <v>655</v>
      </c>
      <c r="C3189" t="s">
        <v>602</v>
      </c>
      <c r="D3189" t="s">
        <v>1899</v>
      </c>
    </row>
    <row r="3190" spans="1:4" x14ac:dyDescent="0.3">
      <c r="A3190">
        <v>800014397</v>
      </c>
      <c r="B3190" t="s">
        <v>1544</v>
      </c>
      <c r="C3190" t="s">
        <v>624</v>
      </c>
      <c r="D3190" t="s">
        <v>2316</v>
      </c>
    </row>
    <row r="3191" spans="1:4" x14ac:dyDescent="0.3">
      <c r="A3191">
        <v>800006219</v>
      </c>
      <c r="B3191" t="s">
        <v>731</v>
      </c>
      <c r="C3191" t="s">
        <v>677</v>
      </c>
      <c r="D3191" t="s">
        <v>1927</v>
      </c>
    </row>
    <row r="3192" spans="1:4" x14ac:dyDescent="0.3">
      <c r="A3192">
        <v>800039498</v>
      </c>
      <c r="B3192" t="s">
        <v>966</v>
      </c>
      <c r="C3192" t="s">
        <v>938</v>
      </c>
      <c r="D3192" t="s">
        <v>2003</v>
      </c>
    </row>
    <row r="3193" spans="1:4" x14ac:dyDescent="0.3">
      <c r="A3193">
        <v>800039498</v>
      </c>
      <c r="B3193" t="s">
        <v>966</v>
      </c>
      <c r="C3193" t="s">
        <v>1030</v>
      </c>
      <c r="D3193" t="s">
        <v>2003</v>
      </c>
    </row>
    <row r="3194" spans="1:4" x14ac:dyDescent="0.3">
      <c r="A3194">
        <v>800009124</v>
      </c>
      <c r="B3194" t="s">
        <v>1587</v>
      </c>
      <c r="C3194" t="s">
        <v>618</v>
      </c>
      <c r="D3194" t="s">
        <v>2335</v>
      </c>
    </row>
    <row r="3195" spans="1:4" x14ac:dyDescent="0.3">
      <c r="A3195">
        <v>800006404</v>
      </c>
      <c r="B3195" t="s">
        <v>583</v>
      </c>
      <c r="C3195" t="s">
        <v>1570</v>
      </c>
      <c r="D3195" t="s">
        <v>1866</v>
      </c>
    </row>
    <row r="3196" spans="1:4" x14ac:dyDescent="0.3">
      <c r="A3196">
        <v>800006094</v>
      </c>
      <c r="B3196" t="s">
        <v>732</v>
      </c>
      <c r="C3196" t="s">
        <v>565</v>
      </c>
      <c r="D3196" t="s">
        <v>1928</v>
      </c>
    </row>
    <row r="3197" spans="1:4" x14ac:dyDescent="0.3">
      <c r="A3197">
        <v>800026981</v>
      </c>
      <c r="B3197" t="s">
        <v>1588</v>
      </c>
      <c r="C3197" t="s">
        <v>719</v>
      </c>
      <c r="D3197" t="s">
        <v>2336</v>
      </c>
    </row>
    <row r="3198" spans="1:4" x14ac:dyDescent="0.3">
      <c r="A3198">
        <v>800030214</v>
      </c>
      <c r="B3198" t="s">
        <v>1589</v>
      </c>
      <c r="C3198" t="s">
        <v>602</v>
      </c>
      <c r="D3198" t="s">
        <v>2207</v>
      </c>
    </row>
    <row r="3199" spans="1:4" x14ac:dyDescent="0.3">
      <c r="A3199">
        <v>800006375</v>
      </c>
      <c r="B3199" t="s">
        <v>651</v>
      </c>
      <c r="C3199" t="s">
        <v>624</v>
      </c>
      <c r="D3199" t="s">
        <v>1897</v>
      </c>
    </row>
    <row r="3200" spans="1:4" x14ac:dyDescent="0.3">
      <c r="A3200">
        <v>800026218</v>
      </c>
      <c r="B3200" t="s">
        <v>1590</v>
      </c>
      <c r="C3200" t="s">
        <v>719</v>
      </c>
      <c r="D3200" t="s">
        <v>2337</v>
      </c>
    </row>
    <row r="3201" spans="1:4" x14ac:dyDescent="0.3">
      <c r="A3201">
        <v>800026981</v>
      </c>
      <c r="B3201" t="s">
        <v>1588</v>
      </c>
      <c r="C3201" t="s">
        <v>710</v>
      </c>
      <c r="D3201" t="s">
        <v>2336</v>
      </c>
    </row>
    <row r="3202" spans="1:4" x14ac:dyDescent="0.3">
      <c r="A3202">
        <v>800006201</v>
      </c>
      <c r="B3202" t="s">
        <v>564</v>
      </c>
      <c r="C3202" t="s">
        <v>1570</v>
      </c>
      <c r="D3202" t="s">
        <v>1854</v>
      </c>
    </row>
    <row r="3203" spans="1:4" x14ac:dyDescent="0.3">
      <c r="A3203">
        <v>800046898</v>
      </c>
      <c r="B3203" t="s">
        <v>1244</v>
      </c>
      <c r="C3203" t="s">
        <v>578</v>
      </c>
      <c r="D3203" t="s">
        <v>2134</v>
      </c>
    </row>
    <row r="3204" spans="1:4" x14ac:dyDescent="0.3">
      <c r="A3204">
        <v>800039498</v>
      </c>
      <c r="B3204" t="s">
        <v>966</v>
      </c>
      <c r="C3204" t="s">
        <v>1547</v>
      </c>
      <c r="D3204" t="s">
        <v>2003</v>
      </c>
    </row>
    <row r="3205" spans="1:4" x14ac:dyDescent="0.3">
      <c r="A3205">
        <v>800045144</v>
      </c>
      <c r="B3205" t="s">
        <v>1199</v>
      </c>
      <c r="C3205" t="s">
        <v>775</v>
      </c>
      <c r="D3205" t="s">
        <v>2112</v>
      </c>
    </row>
    <row r="3206" spans="1:4" x14ac:dyDescent="0.3">
      <c r="A3206">
        <v>800006525</v>
      </c>
      <c r="B3206" t="s">
        <v>1059</v>
      </c>
      <c r="C3206" t="s">
        <v>784</v>
      </c>
      <c r="D3206" t="s">
        <v>2035</v>
      </c>
    </row>
    <row r="3207" spans="1:4" x14ac:dyDescent="0.3">
      <c r="A3207">
        <v>800006357</v>
      </c>
      <c r="B3207" t="s">
        <v>634</v>
      </c>
      <c r="C3207" t="s">
        <v>1050</v>
      </c>
      <c r="D3207" t="s">
        <v>1889</v>
      </c>
    </row>
    <row r="3208" spans="1:4" x14ac:dyDescent="0.3">
      <c r="A3208">
        <v>800006336</v>
      </c>
      <c r="B3208" t="s">
        <v>353</v>
      </c>
      <c r="C3208" t="s">
        <v>1000</v>
      </c>
      <c r="D3208" t="s">
        <v>2082</v>
      </c>
    </row>
    <row r="3209" spans="1:4" x14ac:dyDescent="0.3">
      <c r="A3209">
        <v>800005761</v>
      </c>
      <c r="B3209" t="s">
        <v>1402</v>
      </c>
      <c r="C3209" t="s">
        <v>765</v>
      </c>
      <c r="D3209" t="s">
        <v>2225</v>
      </c>
    </row>
    <row r="3210" spans="1:4" x14ac:dyDescent="0.3">
      <c r="A3210">
        <v>800006330</v>
      </c>
      <c r="B3210" t="s">
        <v>1122</v>
      </c>
      <c r="C3210" t="s">
        <v>572</v>
      </c>
      <c r="D3210" t="s">
        <v>2054</v>
      </c>
    </row>
    <row r="3211" spans="1:4" x14ac:dyDescent="0.3">
      <c r="A3211">
        <v>800000094</v>
      </c>
      <c r="B3211" t="s">
        <v>568</v>
      </c>
      <c r="C3211" t="s">
        <v>775</v>
      </c>
      <c r="D3211" t="s">
        <v>1856</v>
      </c>
    </row>
    <row r="3212" spans="1:4" x14ac:dyDescent="0.3">
      <c r="A3212">
        <v>800038691</v>
      </c>
      <c r="B3212" t="s">
        <v>1210</v>
      </c>
      <c r="C3212" t="s">
        <v>772</v>
      </c>
      <c r="D3212" t="s">
        <v>2117</v>
      </c>
    </row>
    <row r="3213" spans="1:4" x14ac:dyDescent="0.3">
      <c r="A3213">
        <v>800005787</v>
      </c>
      <c r="B3213" t="s">
        <v>1591</v>
      </c>
      <c r="C3213" t="s">
        <v>1050</v>
      </c>
      <c r="D3213" t="s">
        <v>1892</v>
      </c>
    </row>
    <row r="3214" spans="1:4" x14ac:dyDescent="0.3">
      <c r="A3214">
        <v>800002340</v>
      </c>
      <c r="B3214" t="s">
        <v>1592</v>
      </c>
      <c r="C3214" t="s">
        <v>585</v>
      </c>
      <c r="D3214" t="s">
        <v>2338</v>
      </c>
    </row>
    <row r="3215" spans="1:4" x14ac:dyDescent="0.3">
      <c r="A3215">
        <v>800006356</v>
      </c>
      <c r="B3215" t="s">
        <v>806</v>
      </c>
      <c r="C3215" t="s">
        <v>821</v>
      </c>
      <c r="D3215" t="s">
        <v>1959</v>
      </c>
    </row>
    <row r="3216" spans="1:4" x14ac:dyDescent="0.3">
      <c r="A3216">
        <v>800038691</v>
      </c>
      <c r="B3216" t="s">
        <v>1210</v>
      </c>
      <c r="C3216" t="s">
        <v>764</v>
      </c>
      <c r="D3216" t="s">
        <v>2117</v>
      </c>
    </row>
    <row r="3217" spans="1:4" x14ac:dyDescent="0.3">
      <c r="A3217">
        <v>800000063</v>
      </c>
      <c r="B3217" t="s">
        <v>566</v>
      </c>
      <c r="C3217" t="s">
        <v>686</v>
      </c>
      <c r="D3217" t="s">
        <v>1855</v>
      </c>
    </row>
    <row r="3218" spans="1:4" x14ac:dyDescent="0.3">
      <c r="A3218">
        <v>800006357</v>
      </c>
      <c r="B3218" t="s">
        <v>634</v>
      </c>
      <c r="C3218" t="s">
        <v>787</v>
      </c>
      <c r="D3218" t="s">
        <v>1889</v>
      </c>
    </row>
    <row r="3219" spans="1:4" x14ac:dyDescent="0.3">
      <c r="A3219">
        <v>800003602</v>
      </c>
      <c r="B3219" t="s">
        <v>1197</v>
      </c>
      <c r="C3219" t="s">
        <v>831</v>
      </c>
      <c r="D3219" t="s">
        <v>2110</v>
      </c>
    </row>
    <row r="3220" spans="1:4" x14ac:dyDescent="0.3">
      <c r="A3220">
        <v>800000063</v>
      </c>
      <c r="B3220" t="s">
        <v>566</v>
      </c>
      <c r="C3220" t="s">
        <v>725</v>
      </c>
      <c r="D3220" t="s">
        <v>1855</v>
      </c>
    </row>
    <row r="3221" spans="1:4" x14ac:dyDescent="0.3">
      <c r="A3221">
        <v>800006101</v>
      </c>
      <c r="B3221" t="s">
        <v>730</v>
      </c>
      <c r="C3221" t="s">
        <v>823</v>
      </c>
      <c r="D3221" t="s">
        <v>1926</v>
      </c>
    </row>
    <row r="3222" spans="1:4" x14ac:dyDescent="0.3">
      <c r="A3222">
        <v>800004109</v>
      </c>
      <c r="B3222" t="s">
        <v>1593</v>
      </c>
      <c r="C3222" t="s">
        <v>831</v>
      </c>
      <c r="D3222" t="s">
        <v>2339</v>
      </c>
    </row>
    <row r="3223" spans="1:4" x14ac:dyDescent="0.3">
      <c r="A3223">
        <v>800006648</v>
      </c>
      <c r="B3223" t="s">
        <v>1134</v>
      </c>
      <c r="C3223" t="s">
        <v>821</v>
      </c>
      <c r="D3223" t="s">
        <v>2063</v>
      </c>
    </row>
    <row r="3224" spans="1:4" x14ac:dyDescent="0.3">
      <c r="A3224">
        <v>800006046</v>
      </c>
      <c r="B3224" t="s">
        <v>1594</v>
      </c>
      <c r="C3224" t="s">
        <v>780</v>
      </c>
      <c r="D3224" t="s">
        <v>2340</v>
      </c>
    </row>
    <row r="3225" spans="1:4" x14ac:dyDescent="0.3">
      <c r="A3225">
        <v>800006356</v>
      </c>
      <c r="B3225" t="s">
        <v>806</v>
      </c>
      <c r="C3225" t="s">
        <v>787</v>
      </c>
      <c r="D3225" t="s">
        <v>1959</v>
      </c>
    </row>
    <row r="3226" spans="1:4" x14ac:dyDescent="0.3">
      <c r="A3226">
        <v>800006259</v>
      </c>
      <c r="B3226" t="s">
        <v>590</v>
      </c>
      <c r="C3226" t="s">
        <v>585</v>
      </c>
      <c r="D3226" t="s">
        <v>1868</v>
      </c>
    </row>
    <row r="3227" spans="1:4" x14ac:dyDescent="0.3">
      <c r="A3227">
        <v>800006134</v>
      </c>
      <c r="B3227" t="s">
        <v>1141</v>
      </c>
      <c r="C3227" t="s">
        <v>834</v>
      </c>
      <c r="D3227" t="s">
        <v>2068</v>
      </c>
    </row>
    <row r="3228" spans="1:4" x14ac:dyDescent="0.3">
      <c r="A3228">
        <v>800003687</v>
      </c>
      <c r="B3228" t="s">
        <v>1595</v>
      </c>
      <c r="C3228" t="s">
        <v>787</v>
      </c>
      <c r="D3228" t="s">
        <v>2341</v>
      </c>
    </row>
    <row r="3229" spans="1:4" x14ac:dyDescent="0.3">
      <c r="A3229">
        <v>800006259</v>
      </c>
      <c r="B3229" t="s">
        <v>590</v>
      </c>
      <c r="C3229" t="s">
        <v>773</v>
      </c>
      <c r="D3229" t="s">
        <v>1868</v>
      </c>
    </row>
    <row r="3230" spans="1:4" x14ac:dyDescent="0.3">
      <c r="A3230">
        <v>800003687</v>
      </c>
      <c r="B3230" t="s">
        <v>1595</v>
      </c>
      <c r="C3230" t="s">
        <v>775</v>
      </c>
      <c r="D3230" t="s">
        <v>2341</v>
      </c>
    </row>
    <row r="3231" spans="1:4" x14ac:dyDescent="0.3">
      <c r="A3231">
        <v>800037612</v>
      </c>
      <c r="B3231" t="s">
        <v>1123</v>
      </c>
      <c r="C3231" t="s">
        <v>773</v>
      </c>
      <c r="D3231" t="s">
        <v>2055</v>
      </c>
    </row>
    <row r="3232" spans="1:4" x14ac:dyDescent="0.3">
      <c r="A3232">
        <v>800006648</v>
      </c>
      <c r="B3232" t="s">
        <v>1134</v>
      </c>
      <c r="C3232" t="s">
        <v>831</v>
      </c>
      <c r="D3232" t="s">
        <v>2063</v>
      </c>
    </row>
    <row r="3233" spans="1:4" x14ac:dyDescent="0.3">
      <c r="A3233">
        <v>800003030</v>
      </c>
      <c r="B3233" t="s">
        <v>276</v>
      </c>
      <c r="C3233" t="s">
        <v>1079</v>
      </c>
      <c r="D3233" t="s">
        <v>2102</v>
      </c>
    </row>
    <row r="3234" spans="1:4" x14ac:dyDescent="0.3">
      <c r="A3234">
        <v>800006357</v>
      </c>
      <c r="B3234" t="s">
        <v>634</v>
      </c>
      <c r="C3234" t="s">
        <v>777</v>
      </c>
      <c r="D3234" t="s">
        <v>1889</v>
      </c>
    </row>
    <row r="3235" spans="1:4" x14ac:dyDescent="0.3">
      <c r="A3235">
        <v>800004348</v>
      </c>
      <c r="B3235" t="s">
        <v>1140</v>
      </c>
      <c r="C3235" t="s">
        <v>773</v>
      </c>
      <c r="D3235" t="s">
        <v>2067</v>
      </c>
    </row>
    <row r="3236" spans="1:4" x14ac:dyDescent="0.3">
      <c r="A3236">
        <v>800000063</v>
      </c>
      <c r="B3236" t="s">
        <v>566</v>
      </c>
      <c r="C3236" t="s">
        <v>796</v>
      </c>
      <c r="D3236" t="s">
        <v>1855</v>
      </c>
    </row>
    <row r="3237" spans="1:4" x14ac:dyDescent="0.3">
      <c r="A3237">
        <v>800004348</v>
      </c>
      <c r="B3237" t="s">
        <v>1140</v>
      </c>
      <c r="C3237" t="s">
        <v>807</v>
      </c>
      <c r="D3237" t="s">
        <v>2067</v>
      </c>
    </row>
    <row r="3238" spans="1:4" x14ac:dyDescent="0.3">
      <c r="A3238">
        <v>800005810</v>
      </c>
      <c r="B3238" t="s">
        <v>679</v>
      </c>
      <c r="C3238" t="s">
        <v>581</v>
      </c>
      <c r="D3238" t="s">
        <v>1864</v>
      </c>
    </row>
    <row r="3239" spans="1:4" x14ac:dyDescent="0.3">
      <c r="A3239">
        <v>800022513</v>
      </c>
      <c r="B3239" t="s">
        <v>361</v>
      </c>
      <c r="C3239" t="s">
        <v>789</v>
      </c>
      <c r="D3239" t="s">
        <v>1873</v>
      </c>
    </row>
    <row r="3240" spans="1:4" x14ac:dyDescent="0.3">
      <c r="A3240">
        <v>800003602</v>
      </c>
      <c r="B3240" t="s">
        <v>1197</v>
      </c>
      <c r="C3240" t="s">
        <v>760</v>
      </c>
      <c r="D3240" t="s">
        <v>2110</v>
      </c>
    </row>
    <row r="3241" spans="1:4" x14ac:dyDescent="0.3">
      <c r="A3241">
        <v>800005902</v>
      </c>
      <c r="B3241" t="s">
        <v>1124</v>
      </c>
      <c r="C3241" t="s">
        <v>774</v>
      </c>
      <c r="D3241" t="s">
        <v>1911</v>
      </c>
    </row>
    <row r="3242" spans="1:4" x14ac:dyDescent="0.3">
      <c r="A3242">
        <v>800006042</v>
      </c>
      <c r="B3242" t="s">
        <v>1238</v>
      </c>
      <c r="C3242" t="s">
        <v>815</v>
      </c>
      <c r="D3242" t="s">
        <v>1869</v>
      </c>
    </row>
    <row r="3243" spans="1:4" x14ac:dyDescent="0.3">
      <c r="A3243">
        <v>800006357</v>
      </c>
      <c r="B3243" t="s">
        <v>634</v>
      </c>
      <c r="C3243" t="s">
        <v>812</v>
      </c>
      <c r="D3243" t="s">
        <v>1889</v>
      </c>
    </row>
    <row r="3244" spans="1:4" x14ac:dyDescent="0.3">
      <c r="A3244">
        <v>800003602</v>
      </c>
      <c r="B3244" t="s">
        <v>1197</v>
      </c>
      <c r="C3244" t="s">
        <v>1009</v>
      </c>
      <c r="D3244" t="s">
        <v>2110</v>
      </c>
    </row>
    <row r="3245" spans="1:4" x14ac:dyDescent="0.3">
      <c r="A3245">
        <v>800003820</v>
      </c>
      <c r="B3245" t="s">
        <v>507</v>
      </c>
      <c r="C3245" t="s">
        <v>816</v>
      </c>
      <c r="D3245" t="s">
        <v>2077</v>
      </c>
    </row>
    <row r="3246" spans="1:4" x14ac:dyDescent="0.3">
      <c r="A3246">
        <v>800006356</v>
      </c>
      <c r="B3246" t="s">
        <v>806</v>
      </c>
      <c r="C3246" t="s">
        <v>773</v>
      </c>
      <c r="D3246" t="s">
        <v>1959</v>
      </c>
    </row>
    <row r="3247" spans="1:4" x14ac:dyDescent="0.3">
      <c r="A3247">
        <v>800015229</v>
      </c>
      <c r="B3247" t="s">
        <v>1142</v>
      </c>
      <c r="C3247" t="s">
        <v>755</v>
      </c>
      <c r="D3247" t="s">
        <v>2069</v>
      </c>
    </row>
    <row r="3248" spans="1:4" x14ac:dyDescent="0.3">
      <c r="A3248">
        <v>800006605</v>
      </c>
      <c r="B3248" t="s">
        <v>1132</v>
      </c>
      <c r="C3248" t="s">
        <v>644</v>
      </c>
      <c r="D3248" t="s">
        <v>1995</v>
      </c>
    </row>
    <row r="3249" spans="1:4" x14ac:dyDescent="0.3">
      <c r="A3249">
        <v>800006356</v>
      </c>
      <c r="B3249" t="s">
        <v>806</v>
      </c>
      <c r="C3249" t="s">
        <v>774</v>
      </c>
      <c r="D3249" t="s">
        <v>1959</v>
      </c>
    </row>
    <row r="3250" spans="1:4" x14ac:dyDescent="0.3">
      <c r="A3250">
        <v>800000063</v>
      </c>
      <c r="B3250" t="s">
        <v>566</v>
      </c>
      <c r="C3250" t="s">
        <v>763</v>
      </c>
      <c r="D3250" t="s">
        <v>1855</v>
      </c>
    </row>
    <row r="3251" spans="1:4" x14ac:dyDescent="0.3">
      <c r="A3251">
        <v>800005765</v>
      </c>
      <c r="B3251" t="s">
        <v>1159</v>
      </c>
      <c r="C3251" t="s">
        <v>817</v>
      </c>
      <c r="D3251" t="s">
        <v>2084</v>
      </c>
    </row>
    <row r="3252" spans="1:4" x14ac:dyDescent="0.3">
      <c r="A3252">
        <v>800006356</v>
      </c>
      <c r="B3252" t="s">
        <v>806</v>
      </c>
      <c r="C3252" t="s">
        <v>754</v>
      </c>
      <c r="D3252" t="s">
        <v>1959</v>
      </c>
    </row>
    <row r="3253" spans="1:4" x14ac:dyDescent="0.3">
      <c r="A3253">
        <v>800003913</v>
      </c>
      <c r="B3253" t="s">
        <v>1208</v>
      </c>
      <c r="C3253" t="s">
        <v>814</v>
      </c>
      <c r="D3253" t="s">
        <v>2035</v>
      </c>
    </row>
    <row r="3254" spans="1:4" x14ac:dyDescent="0.3">
      <c r="A3254">
        <v>800006101</v>
      </c>
      <c r="B3254" t="s">
        <v>730</v>
      </c>
      <c r="C3254" t="s">
        <v>764</v>
      </c>
      <c r="D3254" t="s">
        <v>1926</v>
      </c>
    </row>
    <row r="3255" spans="1:4" x14ac:dyDescent="0.3">
      <c r="A3255">
        <v>800006305</v>
      </c>
      <c r="B3255" t="s">
        <v>1336</v>
      </c>
      <c r="C3255" t="s">
        <v>775</v>
      </c>
      <c r="D3255" t="s">
        <v>1889</v>
      </c>
    </row>
    <row r="3256" spans="1:4" x14ac:dyDescent="0.3">
      <c r="A3256">
        <v>800005902</v>
      </c>
      <c r="B3256" t="s">
        <v>1124</v>
      </c>
      <c r="C3256" t="s">
        <v>775</v>
      </c>
      <c r="D3256" t="s">
        <v>1911</v>
      </c>
    </row>
    <row r="3257" spans="1:4" x14ac:dyDescent="0.3">
      <c r="A3257">
        <v>800027163</v>
      </c>
      <c r="B3257" t="s">
        <v>1131</v>
      </c>
      <c r="C3257" t="s">
        <v>769</v>
      </c>
      <c r="D3257" t="s">
        <v>2061</v>
      </c>
    </row>
    <row r="3258" spans="1:4" x14ac:dyDescent="0.3">
      <c r="A3258">
        <v>800004348</v>
      </c>
      <c r="B3258" t="s">
        <v>1140</v>
      </c>
      <c r="C3258" t="s">
        <v>816</v>
      </c>
      <c r="D3258" t="s">
        <v>2067</v>
      </c>
    </row>
    <row r="3259" spans="1:4" x14ac:dyDescent="0.3">
      <c r="A3259">
        <v>800003148</v>
      </c>
      <c r="B3259" t="s">
        <v>1596</v>
      </c>
      <c r="C3259" t="s">
        <v>815</v>
      </c>
      <c r="D3259" t="s">
        <v>2342</v>
      </c>
    </row>
    <row r="3260" spans="1:4" x14ac:dyDescent="0.3">
      <c r="A3260">
        <v>800003820</v>
      </c>
      <c r="B3260" t="s">
        <v>507</v>
      </c>
      <c r="C3260" t="s">
        <v>775</v>
      </c>
      <c r="D3260" t="s">
        <v>2077</v>
      </c>
    </row>
    <row r="3261" spans="1:4" x14ac:dyDescent="0.3">
      <c r="A3261">
        <v>800006648</v>
      </c>
      <c r="B3261" t="s">
        <v>1134</v>
      </c>
      <c r="C3261" t="s">
        <v>1309</v>
      </c>
      <c r="D3261" t="s">
        <v>2063</v>
      </c>
    </row>
    <row r="3262" spans="1:4" x14ac:dyDescent="0.3">
      <c r="A3262">
        <v>800027617</v>
      </c>
      <c r="B3262" t="s">
        <v>1531</v>
      </c>
      <c r="C3262" t="s">
        <v>774</v>
      </c>
      <c r="D3262" t="s">
        <v>2310</v>
      </c>
    </row>
    <row r="3263" spans="1:4" x14ac:dyDescent="0.3">
      <c r="A3263">
        <v>800014851</v>
      </c>
      <c r="B3263" t="s">
        <v>1324</v>
      </c>
      <c r="C3263" t="s">
        <v>1068</v>
      </c>
      <c r="D3263" t="s">
        <v>2184</v>
      </c>
    </row>
    <row r="3264" spans="1:4" x14ac:dyDescent="0.3">
      <c r="A3264">
        <v>800006101</v>
      </c>
      <c r="B3264" t="s">
        <v>730</v>
      </c>
      <c r="C3264" t="s">
        <v>782</v>
      </c>
      <c r="D3264" t="s">
        <v>1926</v>
      </c>
    </row>
    <row r="3265" spans="1:4" x14ac:dyDescent="0.3">
      <c r="A3265">
        <v>800006357</v>
      </c>
      <c r="B3265" t="s">
        <v>634</v>
      </c>
      <c r="C3265" t="s">
        <v>765</v>
      </c>
      <c r="D3265" t="s">
        <v>1889</v>
      </c>
    </row>
    <row r="3266" spans="1:4" x14ac:dyDescent="0.3">
      <c r="A3266">
        <v>800006525</v>
      </c>
      <c r="B3266" t="s">
        <v>1059</v>
      </c>
      <c r="C3266" t="s">
        <v>644</v>
      </c>
      <c r="D3266" t="s">
        <v>2035</v>
      </c>
    </row>
    <row r="3267" spans="1:4" x14ac:dyDescent="0.3">
      <c r="A3267">
        <v>800004348</v>
      </c>
      <c r="B3267" t="s">
        <v>1140</v>
      </c>
      <c r="C3267" t="s">
        <v>774</v>
      </c>
      <c r="D3267" t="s">
        <v>2067</v>
      </c>
    </row>
    <row r="3268" spans="1:4" x14ac:dyDescent="0.3">
      <c r="A3268">
        <v>800015229</v>
      </c>
      <c r="B3268" t="s">
        <v>1142</v>
      </c>
      <c r="C3268" t="s">
        <v>774</v>
      </c>
      <c r="D3268" t="s">
        <v>2069</v>
      </c>
    </row>
    <row r="3269" spans="1:4" x14ac:dyDescent="0.3">
      <c r="A3269">
        <v>800006356</v>
      </c>
      <c r="B3269" t="s">
        <v>806</v>
      </c>
      <c r="C3269" t="s">
        <v>1597</v>
      </c>
      <c r="D3269" t="s">
        <v>1959</v>
      </c>
    </row>
    <row r="3270" spans="1:4" x14ac:dyDescent="0.3">
      <c r="A3270">
        <v>800006356</v>
      </c>
      <c r="B3270" t="s">
        <v>806</v>
      </c>
      <c r="C3270" t="s">
        <v>1309</v>
      </c>
      <c r="D3270" t="s">
        <v>1959</v>
      </c>
    </row>
    <row r="3271" spans="1:4" x14ac:dyDescent="0.3">
      <c r="A3271">
        <v>800006134</v>
      </c>
      <c r="B3271" t="s">
        <v>1141</v>
      </c>
      <c r="C3271" t="s">
        <v>1598</v>
      </c>
      <c r="D3271" t="s">
        <v>2068</v>
      </c>
    </row>
    <row r="3272" spans="1:4" x14ac:dyDescent="0.3">
      <c r="A3272">
        <v>800019549</v>
      </c>
      <c r="B3272" t="s">
        <v>1155</v>
      </c>
      <c r="C3272" t="s">
        <v>645</v>
      </c>
      <c r="D3272" t="s">
        <v>2081</v>
      </c>
    </row>
    <row r="3273" spans="1:4" x14ac:dyDescent="0.3">
      <c r="A3273">
        <v>800002515</v>
      </c>
      <c r="B3273" t="s">
        <v>1599</v>
      </c>
      <c r="C3273" t="s">
        <v>701</v>
      </c>
      <c r="D3273" t="s">
        <v>2343</v>
      </c>
    </row>
    <row r="3274" spans="1:4" x14ac:dyDescent="0.3">
      <c r="A3274">
        <v>800033236</v>
      </c>
      <c r="B3274" t="s">
        <v>803</v>
      </c>
      <c r="C3274" t="s">
        <v>804</v>
      </c>
      <c r="D3274" t="s">
        <v>1957</v>
      </c>
    </row>
    <row r="3275" spans="1:4" x14ac:dyDescent="0.3">
      <c r="A3275">
        <v>800045273</v>
      </c>
      <c r="B3275" t="s">
        <v>1135</v>
      </c>
      <c r="C3275" t="s">
        <v>774</v>
      </c>
      <c r="D3275" t="s">
        <v>2055</v>
      </c>
    </row>
    <row r="3276" spans="1:4" x14ac:dyDescent="0.3">
      <c r="A3276">
        <v>800006357</v>
      </c>
      <c r="B3276" t="s">
        <v>634</v>
      </c>
      <c r="C3276" t="s">
        <v>755</v>
      </c>
      <c r="D3276" t="s">
        <v>1889</v>
      </c>
    </row>
    <row r="3277" spans="1:4" x14ac:dyDescent="0.3">
      <c r="A3277">
        <v>800005664</v>
      </c>
      <c r="B3277" t="s">
        <v>1600</v>
      </c>
      <c r="C3277" t="s">
        <v>794</v>
      </c>
      <c r="D3277" t="s">
        <v>1866</v>
      </c>
    </row>
    <row r="3278" spans="1:4" x14ac:dyDescent="0.3">
      <c r="A3278">
        <v>800003030</v>
      </c>
      <c r="B3278" t="s">
        <v>276</v>
      </c>
      <c r="C3278" t="s">
        <v>817</v>
      </c>
      <c r="D3278" t="s">
        <v>2102</v>
      </c>
    </row>
    <row r="3279" spans="1:4" x14ac:dyDescent="0.3">
      <c r="A3279">
        <v>800005848</v>
      </c>
      <c r="B3279" t="s">
        <v>1143</v>
      </c>
      <c r="C3279" t="s">
        <v>764</v>
      </c>
      <c r="D3279" t="s">
        <v>2070</v>
      </c>
    </row>
    <row r="3280" spans="1:4" x14ac:dyDescent="0.3">
      <c r="A3280">
        <v>800006101</v>
      </c>
      <c r="B3280" t="s">
        <v>730</v>
      </c>
      <c r="C3280" t="s">
        <v>616</v>
      </c>
      <c r="D3280" t="s">
        <v>1926</v>
      </c>
    </row>
    <row r="3281" spans="1:4" x14ac:dyDescent="0.3">
      <c r="A3281">
        <v>800036146</v>
      </c>
      <c r="B3281" t="s">
        <v>1601</v>
      </c>
      <c r="C3281" t="s">
        <v>763</v>
      </c>
      <c r="D3281" t="s">
        <v>2175</v>
      </c>
    </row>
    <row r="3282" spans="1:4" x14ac:dyDescent="0.3">
      <c r="A3282">
        <v>800019549</v>
      </c>
      <c r="B3282" t="s">
        <v>1155</v>
      </c>
      <c r="C3282" t="s">
        <v>774</v>
      </c>
      <c r="D3282" t="s">
        <v>2081</v>
      </c>
    </row>
    <row r="3283" spans="1:4" x14ac:dyDescent="0.3">
      <c r="A3283">
        <v>800006356</v>
      </c>
      <c r="B3283" t="s">
        <v>806</v>
      </c>
      <c r="C3283" t="s">
        <v>823</v>
      </c>
      <c r="D3283" t="s">
        <v>1959</v>
      </c>
    </row>
    <row r="3284" spans="1:4" x14ac:dyDescent="0.3">
      <c r="A3284">
        <v>800003820</v>
      </c>
      <c r="B3284" t="s">
        <v>507</v>
      </c>
      <c r="C3284" t="s">
        <v>1050</v>
      </c>
      <c r="D3284" t="s">
        <v>2077</v>
      </c>
    </row>
    <row r="3285" spans="1:4" x14ac:dyDescent="0.3">
      <c r="A3285">
        <v>800021412</v>
      </c>
      <c r="B3285" t="s">
        <v>1602</v>
      </c>
      <c r="C3285" t="s">
        <v>798</v>
      </c>
      <c r="D3285" t="s">
        <v>2344</v>
      </c>
    </row>
    <row r="3286" spans="1:4" x14ac:dyDescent="0.3">
      <c r="A3286">
        <v>800006356</v>
      </c>
      <c r="B3286" t="s">
        <v>806</v>
      </c>
      <c r="C3286" t="s">
        <v>775</v>
      </c>
      <c r="D3286" t="s">
        <v>1959</v>
      </c>
    </row>
    <row r="3287" spans="1:4" x14ac:dyDescent="0.3">
      <c r="A3287">
        <v>800003820</v>
      </c>
      <c r="B3287" t="s">
        <v>507</v>
      </c>
      <c r="C3287" t="s">
        <v>823</v>
      </c>
      <c r="D3287" t="s">
        <v>2077</v>
      </c>
    </row>
    <row r="3288" spans="1:4" x14ac:dyDescent="0.3">
      <c r="A3288">
        <v>800000094</v>
      </c>
      <c r="B3288" t="s">
        <v>568</v>
      </c>
      <c r="C3288" t="s">
        <v>763</v>
      </c>
      <c r="D3288" t="s">
        <v>1856</v>
      </c>
    </row>
    <row r="3289" spans="1:4" x14ac:dyDescent="0.3">
      <c r="A3289">
        <v>800038209</v>
      </c>
      <c r="B3289" t="s">
        <v>1603</v>
      </c>
      <c r="C3289" t="s">
        <v>764</v>
      </c>
      <c r="D3289" t="s">
        <v>1904</v>
      </c>
    </row>
    <row r="3290" spans="1:4" x14ac:dyDescent="0.3">
      <c r="A3290">
        <v>800006330</v>
      </c>
      <c r="B3290" t="s">
        <v>1122</v>
      </c>
      <c r="C3290" t="s">
        <v>764</v>
      </c>
      <c r="D3290" t="s">
        <v>2054</v>
      </c>
    </row>
    <row r="3291" spans="1:4" x14ac:dyDescent="0.3">
      <c r="A3291">
        <v>800000094</v>
      </c>
      <c r="B3291" t="s">
        <v>568</v>
      </c>
      <c r="C3291" t="s">
        <v>780</v>
      </c>
      <c r="D3291" t="s">
        <v>1856</v>
      </c>
    </row>
    <row r="3292" spans="1:4" x14ac:dyDescent="0.3">
      <c r="A3292">
        <v>800027617</v>
      </c>
      <c r="B3292" t="s">
        <v>1531</v>
      </c>
      <c r="C3292" t="s">
        <v>704</v>
      </c>
      <c r="D3292" t="s">
        <v>2310</v>
      </c>
    </row>
    <row r="3293" spans="1:4" x14ac:dyDescent="0.3">
      <c r="A3293">
        <v>800007540</v>
      </c>
      <c r="B3293" t="s">
        <v>1604</v>
      </c>
      <c r="C3293" t="s">
        <v>815</v>
      </c>
      <c r="D3293" t="s">
        <v>1964</v>
      </c>
    </row>
    <row r="3294" spans="1:4" x14ac:dyDescent="0.3">
      <c r="A3294">
        <v>800028563</v>
      </c>
      <c r="B3294" t="s">
        <v>1442</v>
      </c>
      <c r="C3294" t="s">
        <v>644</v>
      </c>
      <c r="D3294" t="s">
        <v>2250</v>
      </c>
    </row>
    <row r="3295" spans="1:4" x14ac:dyDescent="0.3">
      <c r="A3295">
        <v>800033665</v>
      </c>
      <c r="B3295" t="s">
        <v>1160</v>
      </c>
      <c r="C3295" t="s">
        <v>663</v>
      </c>
      <c r="D3295" t="s">
        <v>2085</v>
      </c>
    </row>
    <row r="3296" spans="1:4" x14ac:dyDescent="0.3">
      <c r="A3296">
        <v>800004348</v>
      </c>
      <c r="B3296" t="s">
        <v>1140</v>
      </c>
      <c r="C3296" t="s">
        <v>769</v>
      </c>
      <c r="D3296" t="s">
        <v>2067</v>
      </c>
    </row>
    <row r="3297" spans="1:4" x14ac:dyDescent="0.3">
      <c r="A3297">
        <v>800032056</v>
      </c>
      <c r="B3297" t="s">
        <v>1151</v>
      </c>
      <c r="C3297" t="s">
        <v>775</v>
      </c>
      <c r="D3297" t="s">
        <v>2078</v>
      </c>
    </row>
    <row r="3298" spans="1:4" x14ac:dyDescent="0.3">
      <c r="A3298">
        <v>800003820</v>
      </c>
      <c r="B3298" t="s">
        <v>507</v>
      </c>
      <c r="C3298" t="s">
        <v>738</v>
      </c>
      <c r="D3298" t="s">
        <v>2077</v>
      </c>
    </row>
    <row r="3299" spans="1:4" x14ac:dyDescent="0.3">
      <c r="A3299">
        <v>800002635</v>
      </c>
      <c r="B3299" t="s">
        <v>276</v>
      </c>
      <c r="C3299" t="s">
        <v>1079</v>
      </c>
      <c r="D3299" t="s">
        <v>2102</v>
      </c>
    </row>
    <row r="3300" spans="1:4" x14ac:dyDescent="0.3">
      <c r="A3300">
        <v>800006356</v>
      </c>
      <c r="B3300" t="s">
        <v>806</v>
      </c>
      <c r="C3300" t="s">
        <v>760</v>
      </c>
      <c r="D3300" t="s">
        <v>1959</v>
      </c>
    </row>
    <row r="3301" spans="1:4" x14ac:dyDescent="0.3">
      <c r="A3301">
        <v>800005848</v>
      </c>
      <c r="B3301" t="s">
        <v>1143</v>
      </c>
      <c r="C3301" t="s">
        <v>774</v>
      </c>
      <c r="D3301" t="s">
        <v>2070</v>
      </c>
    </row>
    <row r="3302" spans="1:4" x14ac:dyDescent="0.3">
      <c r="A3302">
        <v>800003602</v>
      </c>
      <c r="B3302" t="s">
        <v>1197</v>
      </c>
      <c r="C3302" t="s">
        <v>1437</v>
      </c>
      <c r="D3302" t="s">
        <v>2110</v>
      </c>
    </row>
    <row r="3303" spans="1:4" x14ac:dyDescent="0.3">
      <c r="A3303">
        <v>800006357</v>
      </c>
      <c r="B3303" t="s">
        <v>634</v>
      </c>
      <c r="C3303" t="s">
        <v>772</v>
      </c>
      <c r="D3303" t="s">
        <v>1889</v>
      </c>
    </row>
    <row r="3304" spans="1:4" x14ac:dyDescent="0.3">
      <c r="A3304">
        <v>800046699</v>
      </c>
      <c r="B3304" t="s">
        <v>960</v>
      </c>
      <c r="C3304" t="s">
        <v>814</v>
      </c>
      <c r="D3304" t="s">
        <v>1873</v>
      </c>
    </row>
    <row r="3305" spans="1:4" x14ac:dyDescent="0.3">
      <c r="A3305">
        <v>800006357</v>
      </c>
      <c r="B3305" t="s">
        <v>634</v>
      </c>
      <c r="C3305" t="s">
        <v>817</v>
      </c>
      <c r="D3305" t="s">
        <v>1889</v>
      </c>
    </row>
    <row r="3306" spans="1:4" x14ac:dyDescent="0.3">
      <c r="A3306">
        <v>800037100</v>
      </c>
      <c r="B3306" t="s">
        <v>1195</v>
      </c>
      <c r="C3306" t="s">
        <v>764</v>
      </c>
      <c r="D3306" t="s">
        <v>2108</v>
      </c>
    </row>
    <row r="3307" spans="1:4" x14ac:dyDescent="0.3">
      <c r="A3307">
        <v>800005740</v>
      </c>
      <c r="B3307" t="s">
        <v>586</v>
      </c>
      <c r="C3307" t="s">
        <v>1068</v>
      </c>
      <c r="D3307" t="s">
        <v>1867</v>
      </c>
    </row>
    <row r="3308" spans="1:4" x14ac:dyDescent="0.3">
      <c r="A3308">
        <v>800033665</v>
      </c>
      <c r="B3308" t="s">
        <v>1160</v>
      </c>
      <c r="C3308" t="s">
        <v>1068</v>
      </c>
      <c r="D3308" t="s">
        <v>2085</v>
      </c>
    </row>
    <row r="3309" spans="1:4" x14ac:dyDescent="0.3">
      <c r="A3309">
        <v>800006330</v>
      </c>
      <c r="B3309" t="s">
        <v>1122</v>
      </c>
      <c r="C3309" t="s">
        <v>1050</v>
      </c>
      <c r="D3309" t="s">
        <v>2054</v>
      </c>
    </row>
    <row r="3310" spans="1:4" x14ac:dyDescent="0.3">
      <c r="A3310">
        <v>800023565</v>
      </c>
      <c r="B3310" t="s">
        <v>1137</v>
      </c>
      <c r="C3310" t="s">
        <v>820</v>
      </c>
      <c r="D3310" t="s">
        <v>1989</v>
      </c>
    </row>
    <row r="3311" spans="1:4" x14ac:dyDescent="0.3">
      <c r="A3311">
        <v>800047201</v>
      </c>
      <c r="B3311" t="s">
        <v>1154</v>
      </c>
      <c r="C3311" t="s">
        <v>820</v>
      </c>
      <c r="D3311" t="s">
        <v>2080</v>
      </c>
    </row>
    <row r="3312" spans="1:4" x14ac:dyDescent="0.3">
      <c r="A3312">
        <v>800032056</v>
      </c>
      <c r="B3312" t="s">
        <v>1151</v>
      </c>
      <c r="C3312" t="s">
        <v>736</v>
      </c>
      <c r="D3312" t="s">
        <v>2078</v>
      </c>
    </row>
    <row r="3313" spans="1:4" x14ac:dyDescent="0.3">
      <c r="A3313">
        <v>800003820</v>
      </c>
      <c r="B3313" t="s">
        <v>507</v>
      </c>
      <c r="C3313" t="s">
        <v>776</v>
      </c>
      <c r="D3313" t="s">
        <v>2077</v>
      </c>
    </row>
    <row r="3314" spans="1:4" x14ac:dyDescent="0.3">
      <c r="A3314">
        <v>800003820</v>
      </c>
      <c r="B3314" t="s">
        <v>507</v>
      </c>
      <c r="C3314" t="s">
        <v>800</v>
      </c>
      <c r="D3314" t="s">
        <v>2077</v>
      </c>
    </row>
    <row r="3315" spans="1:4" x14ac:dyDescent="0.3">
      <c r="A3315">
        <v>800003820</v>
      </c>
      <c r="B3315" t="s">
        <v>507</v>
      </c>
      <c r="C3315" t="s">
        <v>1437</v>
      </c>
      <c r="D3315" t="s">
        <v>2077</v>
      </c>
    </row>
    <row r="3316" spans="1:4" x14ac:dyDescent="0.3">
      <c r="A3316">
        <v>800003820</v>
      </c>
      <c r="B3316" t="s">
        <v>507</v>
      </c>
      <c r="C3316" t="s">
        <v>817</v>
      </c>
      <c r="D3316" t="s">
        <v>2077</v>
      </c>
    </row>
    <row r="3317" spans="1:4" x14ac:dyDescent="0.3">
      <c r="A3317">
        <v>800006357</v>
      </c>
      <c r="B3317" t="s">
        <v>634</v>
      </c>
      <c r="C3317" t="s">
        <v>1437</v>
      </c>
      <c r="D3317" t="s">
        <v>1889</v>
      </c>
    </row>
    <row r="3318" spans="1:4" x14ac:dyDescent="0.3">
      <c r="A3318">
        <v>800045273</v>
      </c>
      <c r="B3318" t="s">
        <v>1135</v>
      </c>
      <c r="C3318" t="s">
        <v>772</v>
      </c>
      <c r="D3318" t="s">
        <v>2055</v>
      </c>
    </row>
    <row r="3319" spans="1:4" x14ac:dyDescent="0.3">
      <c r="A3319">
        <v>800042243</v>
      </c>
      <c r="B3319" t="s">
        <v>1333</v>
      </c>
      <c r="C3319" t="s">
        <v>833</v>
      </c>
      <c r="D3319" t="s">
        <v>2192</v>
      </c>
    </row>
    <row r="3320" spans="1:4" x14ac:dyDescent="0.3">
      <c r="A3320">
        <v>800045273</v>
      </c>
      <c r="B3320" t="s">
        <v>1135</v>
      </c>
      <c r="C3320" t="s">
        <v>1335</v>
      </c>
      <c r="D3320" t="s">
        <v>2055</v>
      </c>
    </row>
    <row r="3321" spans="1:4" x14ac:dyDescent="0.3">
      <c r="A3321">
        <v>800027567</v>
      </c>
      <c r="B3321" t="s">
        <v>1378</v>
      </c>
      <c r="C3321" t="s">
        <v>760</v>
      </c>
      <c r="D3321" t="s">
        <v>2211</v>
      </c>
    </row>
    <row r="3322" spans="1:4" x14ac:dyDescent="0.3">
      <c r="A3322">
        <v>800006042</v>
      </c>
      <c r="B3322" t="s">
        <v>1238</v>
      </c>
      <c r="C3322" t="s">
        <v>829</v>
      </c>
      <c r="D3322" t="s">
        <v>1869</v>
      </c>
    </row>
    <row r="3323" spans="1:4" x14ac:dyDescent="0.3">
      <c r="A3323">
        <v>800000094</v>
      </c>
      <c r="B3323" t="s">
        <v>568</v>
      </c>
      <c r="C3323" t="s">
        <v>774</v>
      </c>
      <c r="D3323" t="s">
        <v>1856</v>
      </c>
    </row>
    <row r="3324" spans="1:4" x14ac:dyDescent="0.3">
      <c r="A3324">
        <v>800004348</v>
      </c>
      <c r="B3324" t="s">
        <v>1140</v>
      </c>
      <c r="C3324" t="s">
        <v>1437</v>
      </c>
      <c r="D3324" t="s">
        <v>2067</v>
      </c>
    </row>
    <row r="3325" spans="1:4" x14ac:dyDescent="0.3">
      <c r="A3325">
        <v>800004348</v>
      </c>
      <c r="B3325" t="s">
        <v>1140</v>
      </c>
      <c r="C3325" t="s">
        <v>738</v>
      </c>
      <c r="D3325" t="s">
        <v>2067</v>
      </c>
    </row>
    <row r="3326" spans="1:4" x14ac:dyDescent="0.3">
      <c r="A3326">
        <v>800037100</v>
      </c>
      <c r="B3326" t="s">
        <v>1195</v>
      </c>
      <c r="C3326" t="s">
        <v>887</v>
      </c>
      <c r="D3326" t="s">
        <v>2108</v>
      </c>
    </row>
    <row r="3327" spans="1:4" x14ac:dyDescent="0.3">
      <c r="A3327">
        <v>800045273</v>
      </c>
      <c r="B3327" t="s">
        <v>1135</v>
      </c>
      <c r="C3327" t="s">
        <v>864</v>
      </c>
      <c r="D3327" t="s">
        <v>2055</v>
      </c>
    </row>
    <row r="3328" spans="1:4" x14ac:dyDescent="0.3">
      <c r="A3328">
        <v>800045273</v>
      </c>
      <c r="B3328" t="s">
        <v>1135</v>
      </c>
      <c r="C3328" t="s">
        <v>794</v>
      </c>
      <c r="D3328" t="s">
        <v>2055</v>
      </c>
    </row>
    <row r="3329" spans="1:4" x14ac:dyDescent="0.3">
      <c r="A3329">
        <v>800006357</v>
      </c>
      <c r="B3329" t="s">
        <v>634</v>
      </c>
      <c r="C3329" t="s">
        <v>839</v>
      </c>
      <c r="D3329" t="s">
        <v>1889</v>
      </c>
    </row>
    <row r="3330" spans="1:4" x14ac:dyDescent="0.3">
      <c r="A3330">
        <v>800039498</v>
      </c>
      <c r="B3330" t="s">
        <v>966</v>
      </c>
      <c r="C3330" t="s">
        <v>821</v>
      </c>
      <c r="D3330" t="s">
        <v>2003</v>
      </c>
    </row>
    <row r="3331" spans="1:4" x14ac:dyDescent="0.3">
      <c r="A3331">
        <v>800006357</v>
      </c>
      <c r="B3331" t="s">
        <v>634</v>
      </c>
      <c r="C3331" t="s">
        <v>928</v>
      </c>
      <c r="D3331" t="s">
        <v>1889</v>
      </c>
    </row>
    <row r="3332" spans="1:4" x14ac:dyDescent="0.3">
      <c r="A3332">
        <v>800045273</v>
      </c>
      <c r="B3332" t="s">
        <v>1135</v>
      </c>
      <c r="C3332" t="s">
        <v>1050</v>
      </c>
      <c r="D3332" t="s">
        <v>2055</v>
      </c>
    </row>
    <row r="3333" spans="1:4" x14ac:dyDescent="0.3">
      <c r="A3333">
        <v>800006081</v>
      </c>
      <c r="B3333" t="s">
        <v>1130</v>
      </c>
      <c r="C3333" t="s">
        <v>1050</v>
      </c>
      <c r="D3333" t="s">
        <v>2060</v>
      </c>
    </row>
    <row r="3334" spans="1:4" x14ac:dyDescent="0.3">
      <c r="A3334">
        <v>800045273</v>
      </c>
      <c r="B3334" t="s">
        <v>1135</v>
      </c>
      <c r="C3334" t="s">
        <v>764</v>
      </c>
      <c r="D3334" t="s">
        <v>2055</v>
      </c>
    </row>
    <row r="3335" spans="1:4" x14ac:dyDescent="0.3">
      <c r="A3335">
        <v>800006330</v>
      </c>
      <c r="B3335" t="s">
        <v>1122</v>
      </c>
      <c r="C3335" t="s">
        <v>774</v>
      </c>
      <c r="D3335" t="s">
        <v>2054</v>
      </c>
    </row>
    <row r="3336" spans="1:4" x14ac:dyDescent="0.3">
      <c r="A3336">
        <v>800045273</v>
      </c>
      <c r="B3336" t="s">
        <v>1135</v>
      </c>
      <c r="C3336" t="s">
        <v>822</v>
      </c>
      <c r="D3336" t="s">
        <v>2055</v>
      </c>
    </row>
    <row r="3337" spans="1:4" x14ac:dyDescent="0.3">
      <c r="A3337">
        <v>800000094</v>
      </c>
      <c r="B3337" t="s">
        <v>568</v>
      </c>
      <c r="C3337" t="s">
        <v>817</v>
      </c>
      <c r="D3337" t="s">
        <v>1856</v>
      </c>
    </row>
    <row r="3338" spans="1:4" x14ac:dyDescent="0.3">
      <c r="A3338">
        <v>800039498</v>
      </c>
      <c r="B3338" t="s">
        <v>966</v>
      </c>
      <c r="C3338" t="s">
        <v>757</v>
      </c>
      <c r="D3338" t="s">
        <v>2003</v>
      </c>
    </row>
    <row r="3339" spans="1:4" x14ac:dyDescent="0.3">
      <c r="A3339">
        <v>800006357</v>
      </c>
      <c r="B3339" t="s">
        <v>634</v>
      </c>
      <c r="C3339" t="s">
        <v>929</v>
      </c>
      <c r="D3339" t="s">
        <v>1889</v>
      </c>
    </row>
    <row r="3340" spans="1:4" x14ac:dyDescent="0.3">
      <c r="A3340">
        <v>800006335</v>
      </c>
      <c r="B3340" t="s">
        <v>353</v>
      </c>
      <c r="C3340" t="s">
        <v>978</v>
      </c>
      <c r="D3340" t="s">
        <v>2082</v>
      </c>
    </row>
    <row r="3341" spans="1:4" x14ac:dyDescent="0.3">
      <c r="A3341">
        <v>800045273</v>
      </c>
      <c r="B3341" t="s">
        <v>1135</v>
      </c>
      <c r="C3341" t="s">
        <v>585</v>
      </c>
      <c r="D3341" t="s">
        <v>2055</v>
      </c>
    </row>
    <row r="3342" spans="1:4" x14ac:dyDescent="0.3">
      <c r="A3342">
        <v>800029991</v>
      </c>
      <c r="B3342" t="s">
        <v>753</v>
      </c>
      <c r="C3342" t="s">
        <v>762</v>
      </c>
      <c r="D3342" t="s">
        <v>1941</v>
      </c>
    </row>
    <row r="3343" spans="1:4" x14ac:dyDescent="0.3">
      <c r="A3343">
        <v>800005902</v>
      </c>
      <c r="B3343" t="s">
        <v>1124</v>
      </c>
      <c r="C3343" t="s">
        <v>800</v>
      </c>
      <c r="D3343" t="s">
        <v>1911</v>
      </c>
    </row>
    <row r="3344" spans="1:4" x14ac:dyDescent="0.3">
      <c r="A3344">
        <v>800006134</v>
      </c>
      <c r="B3344" t="s">
        <v>1141</v>
      </c>
      <c r="C3344" t="s">
        <v>983</v>
      </c>
      <c r="D3344" t="s">
        <v>2068</v>
      </c>
    </row>
    <row r="3345" spans="1:4" x14ac:dyDescent="0.3">
      <c r="A3345">
        <v>800045273</v>
      </c>
      <c r="B3345" t="s">
        <v>1135</v>
      </c>
      <c r="C3345" t="s">
        <v>739</v>
      </c>
      <c r="D3345" t="s">
        <v>2055</v>
      </c>
    </row>
    <row r="3346" spans="1:4" x14ac:dyDescent="0.3">
      <c r="A3346">
        <v>800000656</v>
      </c>
      <c r="B3346" t="s">
        <v>1605</v>
      </c>
      <c r="C3346" t="s">
        <v>775</v>
      </c>
      <c r="D3346" t="s">
        <v>2345</v>
      </c>
    </row>
    <row r="3347" spans="1:4" x14ac:dyDescent="0.3">
      <c r="A3347">
        <v>800045273</v>
      </c>
      <c r="B3347" t="s">
        <v>1135</v>
      </c>
      <c r="C3347" t="s">
        <v>839</v>
      </c>
      <c r="D3347" t="s">
        <v>2055</v>
      </c>
    </row>
    <row r="3348" spans="1:4" x14ac:dyDescent="0.3">
      <c r="A3348">
        <v>800006134</v>
      </c>
      <c r="B3348" t="s">
        <v>1141</v>
      </c>
      <c r="C3348" t="s">
        <v>985</v>
      </c>
      <c r="D3348" t="s">
        <v>2068</v>
      </c>
    </row>
    <row r="3349" spans="1:4" x14ac:dyDescent="0.3">
      <c r="A3349">
        <v>800005902</v>
      </c>
      <c r="B3349" t="s">
        <v>1124</v>
      </c>
      <c r="C3349" t="s">
        <v>1437</v>
      </c>
      <c r="D3349" t="s">
        <v>1911</v>
      </c>
    </row>
    <row r="3350" spans="1:4" x14ac:dyDescent="0.3">
      <c r="A3350">
        <v>800006134</v>
      </c>
      <c r="B3350" t="s">
        <v>1141</v>
      </c>
      <c r="C3350" t="s">
        <v>1606</v>
      </c>
      <c r="D3350" t="s">
        <v>2068</v>
      </c>
    </row>
    <row r="3351" spans="1:4" x14ac:dyDescent="0.3">
      <c r="A3351">
        <v>800035407</v>
      </c>
      <c r="B3351" t="s">
        <v>1603</v>
      </c>
      <c r="C3351" t="s">
        <v>772</v>
      </c>
      <c r="D3351" t="s">
        <v>1904</v>
      </c>
    </row>
    <row r="3352" spans="1:4" x14ac:dyDescent="0.3">
      <c r="A3352">
        <v>800045273</v>
      </c>
      <c r="B3352" t="s">
        <v>1135</v>
      </c>
      <c r="C3352" t="s">
        <v>776</v>
      </c>
      <c r="D3352" t="s">
        <v>2055</v>
      </c>
    </row>
    <row r="3353" spans="1:4" x14ac:dyDescent="0.3">
      <c r="A3353">
        <v>800003820</v>
      </c>
      <c r="B3353" t="s">
        <v>507</v>
      </c>
      <c r="C3353" t="s">
        <v>661</v>
      </c>
      <c r="D3353" t="s">
        <v>2077</v>
      </c>
    </row>
    <row r="3354" spans="1:4" x14ac:dyDescent="0.3">
      <c r="A3354">
        <v>800045273</v>
      </c>
      <c r="B3354" t="s">
        <v>1135</v>
      </c>
      <c r="C3354" t="s">
        <v>906</v>
      </c>
      <c r="D3354" t="s">
        <v>2055</v>
      </c>
    </row>
    <row r="3355" spans="1:4" x14ac:dyDescent="0.3">
      <c r="A3355">
        <v>800005848</v>
      </c>
      <c r="B3355" t="s">
        <v>1143</v>
      </c>
      <c r="C3355" t="s">
        <v>817</v>
      </c>
      <c r="D3355" t="s">
        <v>2070</v>
      </c>
    </row>
    <row r="3356" spans="1:4" x14ac:dyDescent="0.3">
      <c r="A3356">
        <v>800045273</v>
      </c>
      <c r="B3356" t="s">
        <v>1135</v>
      </c>
      <c r="C3356" t="s">
        <v>1068</v>
      </c>
      <c r="D3356" t="s">
        <v>2055</v>
      </c>
    </row>
    <row r="3357" spans="1:4" x14ac:dyDescent="0.3">
      <c r="A3357">
        <v>800003820</v>
      </c>
      <c r="B3357" t="s">
        <v>507</v>
      </c>
      <c r="C3357" t="s">
        <v>1073</v>
      </c>
      <c r="D3357" t="s">
        <v>2077</v>
      </c>
    </row>
    <row r="3358" spans="1:4" x14ac:dyDescent="0.3">
      <c r="A3358">
        <v>800038691</v>
      </c>
      <c r="B3358" t="s">
        <v>1210</v>
      </c>
      <c r="C3358" t="s">
        <v>775</v>
      </c>
      <c r="D3358" t="s">
        <v>2117</v>
      </c>
    </row>
    <row r="3359" spans="1:4" x14ac:dyDescent="0.3">
      <c r="A3359">
        <v>800006134</v>
      </c>
      <c r="B3359" t="s">
        <v>1141</v>
      </c>
      <c r="C3359" t="s">
        <v>710</v>
      </c>
      <c r="D3359" t="s">
        <v>2068</v>
      </c>
    </row>
    <row r="3360" spans="1:4" x14ac:dyDescent="0.3">
      <c r="A3360">
        <v>800046881</v>
      </c>
      <c r="B3360" t="s">
        <v>1607</v>
      </c>
      <c r="C3360" t="s">
        <v>1303</v>
      </c>
      <c r="D3360" t="s">
        <v>2346</v>
      </c>
    </row>
    <row r="3361" spans="1:4" x14ac:dyDescent="0.3">
      <c r="A3361">
        <v>800045273</v>
      </c>
      <c r="B3361" t="s">
        <v>1135</v>
      </c>
      <c r="C3361" t="s">
        <v>807</v>
      </c>
      <c r="D3361" t="s">
        <v>2055</v>
      </c>
    </row>
    <row r="3362" spans="1:4" x14ac:dyDescent="0.3">
      <c r="A3362">
        <v>800006356</v>
      </c>
      <c r="B3362" t="s">
        <v>806</v>
      </c>
      <c r="C3362" t="s">
        <v>800</v>
      </c>
      <c r="D3362" t="s">
        <v>1959</v>
      </c>
    </row>
    <row r="3363" spans="1:4" x14ac:dyDescent="0.3">
      <c r="A3363">
        <v>800006134</v>
      </c>
      <c r="B3363" t="s">
        <v>1141</v>
      </c>
      <c r="C3363" t="s">
        <v>792</v>
      </c>
      <c r="D3363" t="s">
        <v>2068</v>
      </c>
    </row>
    <row r="3364" spans="1:4" x14ac:dyDescent="0.3">
      <c r="A3364">
        <v>800000656</v>
      </c>
      <c r="B3364" t="s">
        <v>1605</v>
      </c>
      <c r="C3364" t="s">
        <v>937</v>
      </c>
      <c r="D3364" t="s">
        <v>2345</v>
      </c>
    </row>
    <row r="3365" spans="1:4" x14ac:dyDescent="0.3">
      <c r="A3365">
        <v>800045273</v>
      </c>
      <c r="B3365" t="s">
        <v>1135</v>
      </c>
      <c r="C3365" t="s">
        <v>817</v>
      </c>
      <c r="D3365" t="s">
        <v>2055</v>
      </c>
    </row>
    <row r="3366" spans="1:4" x14ac:dyDescent="0.3">
      <c r="A3366">
        <v>800027567</v>
      </c>
      <c r="B3366" t="s">
        <v>1378</v>
      </c>
      <c r="C3366" t="s">
        <v>822</v>
      </c>
      <c r="D3366" t="s">
        <v>2211</v>
      </c>
    </row>
    <row r="3367" spans="1:4" x14ac:dyDescent="0.3">
      <c r="A3367">
        <v>800004348</v>
      </c>
      <c r="B3367" t="s">
        <v>1140</v>
      </c>
      <c r="C3367" t="s">
        <v>663</v>
      </c>
      <c r="D3367" t="s">
        <v>2067</v>
      </c>
    </row>
    <row r="3368" spans="1:4" x14ac:dyDescent="0.3">
      <c r="A3368">
        <v>800005870</v>
      </c>
      <c r="B3368" t="s">
        <v>1133</v>
      </c>
      <c r="C3368" t="s">
        <v>935</v>
      </c>
      <c r="D3368" t="s">
        <v>2062</v>
      </c>
    </row>
    <row r="3369" spans="1:4" x14ac:dyDescent="0.3">
      <c r="A3369">
        <v>800006356</v>
      </c>
      <c r="B3369" t="s">
        <v>806</v>
      </c>
      <c r="C3369" t="s">
        <v>847</v>
      </c>
      <c r="D3369" t="s">
        <v>1959</v>
      </c>
    </row>
    <row r="3370" spans="1:4" x14ac:dyDescent="0.3">
      <c r="A3370">
        <v>800047163</v>
      </c>
      <c r="B3370" t="s">
        <v>830</v>
      </c>
      <c r="C3370" t="s">
        <v>1058</v>
      </c>
      <c r="D3370" t="s">
        <v>1959</v>
      </c>
    </row>
    <row r="3371" spans="1:4" x14ac:dyDescent="0.3">
      <c r="A3371">
        <v>800036867</v>
      </c>
      <c r="B3371" t="s">
        <v>1156</v>
      </c>
      <c r="C3371" t="s">
        <v>847</v>
      </c>
      <c r="D3371" t="s">
        <v>1942</v>
      </c>
    </row>
    <row r="3372" spans="1:4" x14ac:dyDescent="0.3">
      <c r="A3372">
        <v>800036867</v>
      </c>
      <c r="B3372" t="s">
        <v>1156</v>
      </c>
      <c r="C3372" t="s">
        <v>1051</v>
      </c>
      <c r="D3372" t="s">
        <v>1942</v>
      </c>
    </row>
    <row r="3373" spans="1:4" x14ac:dyDescent="0.3">
      <c r="A3373">
        <v>800045273</v>
      </c>
      <c r="B3373" t="s">
        <v>1135</v>
      </c>
      <c r="C3373" t="s">
        <v>798</v>
      </c>
      <c r="D3373" t="s">
        <v>2055</v>
      </c>
    </row>
    <row r="3374" spans="1:4" x14ac:dyDescent="0.3">
      <c r="A3374">
        <v>800027567</v>
      </c>
      <c r="B3374" t="s">
        <v>1378</v>
      </c>
      <c r="C3374" t="s">
        <v>798</v>
      </c>
      <c r="D3374" t="s">
        <v>2211</v>
      </c>
    </row>
    <row r="3375" spans="1:4" x14ac:dyDescent="0.3">
      <c r="A3375">
        <v>800006357</v>
      </c>
      <c r="B3375" t="s">
        <v>634</v>
      </c>
      <c r="C3375" t="s">
        <v>1084</v>
      </c>
      <c r="D3375" t="s">
        <v>1889</v>
      </c>
    </row>
    <row r="3376" spans="1:4" x14ac:dyDescent="0.3">
      <c r="A3376">
        <v>800041357</v>
      </c>
      <c r="B3376" t="s">
        <v>1323</v>
      </c>
      <c r="C3376" t="s">
        <v>828</v>
      </c>
      <c r="D3376" t="s">
        <v>2183</v>
      </c>
    </row>
    <row r="3377" spans="1:4" x14ac:dyDescent="0.3">
      <c r="A3377">
        <v>800006248</v>
      </c>
      <c r="B3377" t="s">
        <v>1174</v>
      </c>
      <c r="C3377" t="s">
        <v>776</v>
      </c>
      <c r="D3377" t="s">
        <v>1873</v>
      </c>
    </row>
    <row r="3378" spans="1:4" x14ac:dyDescent="0.3">
      <c r="A3378">
        <v>800006626</v>
      </c>
      <c r="B3378" t="s">
        <v>1517</v>
      </c>
      <c r="C3378" t="s">
        <v>741</v>
      </c>
      <c r="D3378" t="s">
        <v>2300</v>
      </c>
    </row>
    <row r="3379" spans="1:4" x14ac:dyDescent="0.3">
      <c r="A3379">
        <v>800000094</v>
      </c>
      <c r="B3379" t="s">
        <v>568</v>
      </c>
      <c r="C3379" t="s">
        <v>570</v>
      </c>
      <c r="D3379" t="s">
        <v>1856</v>
      </c>
    </row>
    <row r="3380" spans="1:4" x14ac:dyDescent="0.3">
      <c r="A3380">
        <v>800000029</v>
      </c>
      <c r="B3380" t="s">
        <v>699</v>
      </c>
      <c r="C3380" t="s">
        <v>567</v>
      </c>
      <c r="D3380" t="s">
        <v>1914</v>
      </c>
    </row>
    <row r="3381" spans="1:4" x14ac:dyDescent="0.3">
      <c r="A3381">
        <v>800006358</v>
      </c>
      <c r="B3381" t="s">
        <v>1608</v>
      </c>
      <c r="C3381" t="s">
        <v>589</v>
      </c>
      <c r="D3381" t="s">
        <v>1911</v>
      </c>
    </row>
    <row r="3382" spans="1:4" x14ac:dyDescent="0.3">
      <c r="A3382">
        <v>800002887</v>
      </c>
      <c r="B3382" t="s">
        <v>1164</v>
      </c>
      <c r="C3382" t="s">
        <v>1066</v>
      </c>
      <c r="D3382" t="s">
        <v>1896</v>
      </c>
    </row>
    <row r="3383" spans="1:4" x14ac:dyDescent="0.3">
      <c r="A3383">
        <v>800033375</v>
      </c>
      <c r="B3383" t="s">
        <v>1609</v>
      </c>
      <c r="C3383" t="s">
        <v>771</v>
      </c>
      <c r="D3383" t="s">
        <v>2347</v>
      </c>
    </row>
    <row r="3384" spans="1:4" x14ac:dyDescent="0.3">
      <c r="A3384">
        <v>800002568</v>
      </c>
      <c r="B3384" t="s">
        <v>1610</v>
      </c>
      <c r="C3384" t="s">
        <v>570</v>
      </c>
      <c r="D3384" t="s">
        <v>1869</v>
      </c>
    </row>
    <row r="3385" spans="1:4" x14ac:dyDescent="0.3">
      <c r="A3385">
        <v>800002460</v>
      </c>
      <c r="B3385" t="s">
        <v>571</v>
      </c>
      <c r="C3385" t="s">
        <v>565</v>
      </c>
      <c r="D3385" t="s">
        <v>1858</v>
      </c>
    </row>
    <row r="3386" spans="1:4" x14ac:dyDescent="0.3">
      <c r="A3386">
        <v>800029991</v>
      </c>
      <c r="B3386" t="s">
        <v>753</v>
      </c>
      <c r="C3386" t="s">
        <v>567</v>
      </c>
      <c r="D3386" t="s">
        <v>1941</v>
      </c>
    </row>
    <row r="3387" spans="1:4" x14ac:dyDescent="0.3">
      <c r="A3387">
        <v>800029991</v>
      </c>
      <c r="B3387" t="s">
        <v>753</v>
      </c>
      <c r="C3387" t="s">
        <v>570</v>
      </c>
      <c r="D3387" t="s">
        <v>1941</v>
      </c>
    </row>
    <row r="3388" spans="1:4" x14ac:dyDescent="0.3">
      <c r="A3388">
        <v>800029991</v>
      </c>
      <c r="B3388" t="s">
        <v>753</v>
      </c>
      <c r="C3388" t="s">
        <v>589</v>
      </c>
      <c r="D3388" t="s">
        <v>1941</v>
      </c>
    </row>
    <row r="3389" spans="1:4" x14ac:dyDescent="0.3">
      <c r="A3389">
        <v>800002568</v>
      </c>
      <c r="B3389" t="s">
        <v>1610</v>
      </c>
      <c r="C3389" t="s">
        <v>567</v>
      </c>
      <c r="D3389" t="s">
        <v>1869</v>
      </c>
    </row>
    <row r="3390" spans="1:4" x14ac:dyDescent="0.3">
      <c r="A3390">
        <v>800000024</v>
      </c>
      <c r="B3390" t="s">
        <v>753</v>
      </c>
      <c r="C3390" t="s">
        <v>570</v>
      </c>
      <c r="D3390" t="s">
        <v>1941</v>
      </c>
    </row>
    <row r="3391" spans="1:4" x14ac:dyDescent="0.3">
      <c r="A3391">
        <v>800000024</v>
      </c>
      <c r="B3391" t="s">
        <v>753</v>
      </c>
      <c r="C3391" t="s">
        <v>567</v>
      </c>
      <c r="D3391" t="s">
        <v>1941</v>
      </c>
    </row>
    <row r="3392" spans="1:4" x14ac:dyDescent="0.3">
      <c r="A3392">
        <v>800045144</v>
      </c>
      <c r="B3392" t="s">
        <v>1199</v>
      </c>
      <c r="C3392" t="s">
        <v>578</v>
      </c>
      <c r="D3392" t="s">
        <v>2112</v>
      </c>
    </row>
    <row r="3393" spans="1:4" x14ac:dyDescent="0.3">
      <c r="A3393">
        <v>800000029</v>
      </c>
      <c r="B3393" t="s">
        <v>699</v>
      </c>
      <c r="C3393" t="s">
        <v>570</v>
      </c>
      <c r="D3393" t="s">
        <v>1914</v>
      </c>
    </row>
    <row r="3394" spans="1:4" x14ac:dyDescent="0.3">
      <c r="A3394">
        <v>800003419</v>
      </c>
      <c r="B3394" t="s">
        <v>1611</v>
      </c>
      <c r="C3394" t="s">
        <v>567</v>
      </c>
      <c r="D3394" t="s">
        <v>1916</v>
      </c>
    </row>
    <row r="3395" spans="1:4" x14ac:dyDescent="0.3">
      <c r="A3395">
        <v>800006201</v>
      </c>
      <c r="B3395" t="s">
        <v>564</v>
      </c>
      <c r="C3395" t="s">
        <v>585</v>
      </c>
      <c r="D3395" t="s">
        <v>1854</v>
      </c>
    </row>
    <row r="3396" spans="1:4" x14ac:dyDescent="0.3">
      <c r="A3396">
        <v>800000024</v>
      </c>
      <c r="B3396" t="s">
        <v>753</v>
      </c>
      <c r="C3396" t="s">
        <v>599</v>
      </c>
      <c r="D3396" t="s">
        <v>1941</v>
      </c>
    </row>
    <row r="3397" spans="1:4" x14ac:dyDescent="0.3">
      <c r="A3397">
        <v>800002353</v>
      </c>
      <c r="B3397" t="s">
        <v>571</v>
      </c>
      <c r="C3397" t="s">
        <v>585</v>
      </c>
      <c r="D3397" t="s">
        <v>1858</v>
      </c>
    </row>
    <row r="3398" spans="1:4" x14ac:dyDescent="0.3">
      <c r="A3398">
        <v>800034253</v>
      </c>
      <c r="B3398" t="s">
        <v>1167</v>
      </c>
      <c r="C3398" t="s">
        <v>645</v>
      </c>
      <c r="D3398" t="s">
        <v>2089</v>
      </c>
    </row>
    <row r="3399" spans="1:4" x14ac:dyDescent="0.3">
      <c r="A3399">
        <v>800000024</v>
      </c>
      <c r="B3399" t="s">
        <v>753</v>
      </c>
      <c r="C3399" t="s">
        <v>587</v>
      </c>
      <c r="D3399" t="s">
        <v>1941</v>
      </c>
    </row>
    <row r="3400" spans="1:4" x14ac:dyDescent="0.3">
      <c r="A3400">
        <v>800000029</v>
      </c>
      <c r="B3400" t="s">
        <v>699</v>
      </c>
      <c r="C3400" t="s">
        <v>587</v>
      </c>
      <c r="D3400" t="s">
        <v>1914</v>
      </c>
    </row>
    <row r="3401" spans="1:4" x14ac:dyDescent="0.3">
      <c r="A3401">
        <v>800000094</v>
      </c>
      <c r="B3401" t="s">
        <v>568</v>
      </c>
      <c r="C3401" t="s">
        <v>608</v>
      </c>
      <c r="D3401" t="s">
        <v>1856</v>
      </c>
    </row>
    <row r="3402" spans="1:4" x14ac:dyDescent="0.3">
      <c r="A3402">
        <v>800005773</v>
      </c>
      <c r="B3402" t="s">
        <v>733</v>
      </c>
      <c r="C3402" t="s">
        <v>585</v>
      </c>
      <c r="D3402" t="s">
        <v>1929</v>
      </c>
    </row>
    <row r="3403" spans="1:4" x14ac:dyDescent="0.3">
      <c r="A3403">
        <v>800000063</v>
      </c>
      <c r="B3403" t="s">
        <v>566</v>
      </c>
      <c r="C3403" t="s">
        <v>821</v>
      </c>
      <c r="D3403" t="s">
        <v>1855</v>
      </c>
    </row>
    <row r="3404" spans="1:4" x14ac:dyDescent="0.3">
      <c r="A3404">
        <v>800003067</v>
      </c>
      <c r="B3404" t="s">
        <v>1612</v>
      </c>
      <c r="C3404" t="s">
        <v>567</v>
      </c>
      <c r="D3404" t="s">
        <v>2348</v>
      </c>
    </row>
    <row r="3405" spans="1:4" x14ac:dyDescent="0.3">
      <c r="A3405">
        <v>800005871</v>
      </c>
      <c r="B3405" t="s">
        <v>1613</v>
      </c>
      <c r="C3405" t="s">
        <v>644</v>
      </c>
      <c r="D3405" t="s">
        <v>1904</v>
      </c>
    </row>
    <row r="3406" spans="1:4" x14ac:dyDescent="0.3">
      <c r="A3406">
        <v>800006357</v>
      </c>
      <c r="B3406" t="s">
        <v>634</v>
      </c>
      <c r="C3406" t="s">
        <v>891</v>
      </c>
      <c r="D3406" t="s">
        <v>1889</v>
      </c>
    </row>
    <row r="3407" spans="1:4" x14ac:dyDescent="0.3">
      <c r="A3407">
        <v>800014866</v>
      </c>
      <c r="B3407" t="s">
        <v>1614</v>
      </c>
      <c r="C3407" t="s">
        <v>572</v>
      </c>
      <c r="D3407" t="s">
        <v>2184</v>
      </c>
    </row>
    <row r="3408" spans="1:4" x14ac:dyDescent="0.3">
      <c r="A3408">
        <v>800044623</v>
      </c>
      <c r="B3408" t="s">
        <v>1615</v>
      </c>
      <c r="C3408" t="s">
        <v>567</v>
      </c>
      <c r="D3408" t="s">
        <v>1861</v>
      </c>
    </row>
    <row r="3409" spans="1:4" x14ac:dyDescent="0.3">
      <c r="A3409">
        <v>800006336</v>
      </c>
      <c r="B3409" t="s">
        <v>353</v>
      </c>
      <c r="C3409" t="s">
        <v>701</v>
      </c>
      <c r="D3409" t="s">
        <v>2082</v>
      </c>
    </row>
    <row r="3410" spans="1:4" x14ac:dyDescent="0.3">
      <c r="A3410">
        <v>800005669</v>
      </c>
      <c r="B3410" t="s">
        <v>1616</v>
      </c>
      <c r="C3410" t="s">
        <v>807</v>
      </c>
      <c r="D3410" t="s">
        <v>2349</v>
      </c>
    </row>
    <row r="3411" spans="1:4" x14ac:dyDescent="0.3">
      <c r="A3411">
        <v>800003687</v>
      </c>
      <c r="B3411" t="s">
        <v>1595</v>
      </c>
      <c r="C3411" t="s">
        <v>1121</v>
      </c>
      <c r="D3411" t="s">
        <v>2341</v>
      </c>
    </row>
    <row r="3412" spans="1:4" x14ac:dyDescent="0.3">
      <c r="A3412">
        <v>800002987</v>
      </c>
      <c r="B3412" t="s">
        <v>1440</v>
      </c>
      <c r="C3412" t="s">
        <v>1121</v>
      </c>
      <c r="D3412" t="s">
        <v>2090</v>
      </c>
    </row>
    <row r="3413" spans="1:4" x14ac:dyDescent="0.3">
      <c r="A3413">
        <v>800045144</v>
      </c>
      <c r="B3413" t="s">
        <v>1199</v>
      </c>
      <c r="C3413" t="s">
        <v>834</v>
      </c>
      <c r="D3413" t="s">
        <v>2112</v>
      </c>
    </row>
    <row r="3414" spans="1:4" x14ac:dyDescent="0.3">
      <c r="A3414">
        <v>800006612</v>
      </c>
      <c r="B3414" t="s">
        <v>499</v>
      </c>
      <c r="C3414" t="s">
        <v>817</v>
      </c>
      <c r="D3414" t="s">
        <v>2073</v>
      </c>
    </row>
    <row r="3415" spans="1:4" x14ac:dyDescent="0.3">
      <c r="A3415">
        <v>800000066</v>
      </c>
      <c r="B3415" t="s">
        <v>1617</v>
      </c>
      <c r="C3415" t="s">
        <v>570</v>
      </c>
      <c r="D3415" t="s">
        <v>2350</v>
      </c>
    </row>
    <row r="3416" spans="1:4" x14ac:dyDescent="0.3">
      <c r="A3416">
        <v>800005997</v>
      </c>
      <c r="B3416" t="s">
        <v>668</v>
      </c>
      <c r="C3416" t="s">
        <v>704</v>
      </c>
      <c r="D3416" t="s">
        <v>1902</v>
      </c>
    </row>
    <row r="3417" spans="1:4" x14ac:dyDescent="0.3">
      <c r="A3417">
        <v>800002464</v>
      </c>
      <c r="B3417" t="s">
        <v>339</v>
      </c>
      <c r="C3417" t="s">
        <v>572</v>
      </c>
      <c r="D3417" t="s">
        <v>2097</v>
      </c>
    </row>
    <row r="3418" spans="1:4" x14ac:dyDescent="0.3">
      <c r="A3418">
        <v>800003379</v>
      </c>
      <c r="B3418" t="s">
        <v>1228</v>
      </c>
      <c r="C3418" t="s">
        <v>645</v>
      </c>
      <c r="D3418" t="s">
        <v>2126</v>
      </c>
    </row>
    <row r="3419" spans="1:4" x14ac:dyDescent="0.3">
      <c r="A3419">
        <v>800002460</v>
      </c>
      <c r="B3419" t="s">
        <v>571</v>
      </c>
      <c r="C3419" t="s">
        <v>613</v>
      </c>
      <c r="D3419" t="s">
        <v>1858</v>
      </c>
    </row>
    <row r="3420" spans="1:4" x14ac:dyDescent="0.3">
      <c r="A3420">
        <v>800004348</v>
      </c>
      <c r="B3420" t="s">
        <v>1140</v>
      </c>
      <c r="C3420" t="s">
        <v>701</v>
      </c>
      <c r="D3420" t="s">
        <v>2067</v>
      </c>
    </row>
    <row r="3421" spans="1:4" x14ac:dyDescent="0.3">
      <c r="A3421">
        <v>800004348</v>
      </c>
      <c r="B3421" t="s">
        <v>1140</v>
      </c>
      <c r="C3421" t="s">
        <v>572</v>
      </c>
      <c r="D3421" t="s">
        <v>2067</v>
      </c>
    </row>
    <row r="3422" spans="1:4" x14ac:dyDescent="0.3">
      <c r="A3422">
        <v>800031340</v>
      </c>
      <c r="B3422" t="s">
        <v>569</v>
      </c>
      <c r="C3422" t="s">
        <v>645</v>
      </c>
      <c r="D3422" t="s">
        <v>1857</v>
      </c>
    </row>
    <row r="3423" spans="1:4" x14ac:dyDescent="0.3">
      <c r="A3423">
        <v>800006259</v>
      </c>
      <c r="B3423" t="s">
        <v>590</v>
      </c>
      <c r="C3423" t="s">
        <v>777</v>
      </c>
      <c r="D3423" t="s">
        <v>1868</v>
      </c>
    </row>
    <row r="3424" spans="1:4" x14ac:dyDescent="0.3">
      <c r="A3424">
        <v>800000024</v>
      </c>
      <c r="B3424" t="s">
        <v>753</v>
      </c>
      <c r="C3424" t="s">
        <v>628</v>
      </c>
      <c r="D3424" t="s">
        <v>1941</v>
      </c>
    </row>
    <row r="3425" spans="1:4" x14ac:dyDescent="0.3">
      <c r="A3425">
        <v>800000024</v>
      </c>
      <c r="B3425" t="s">
        <v>753</v>
      </c>
      <c r="C3425" t="s">
        <v>852</v>
      </c>
      <c r="D3425" t="s">
        <v>1941</v>
      </c>
    </row>
    <row r="3426" spans="1:4" x14ac:dyDescent="0.3">
      <c r="A3426">
        <v>800000024</v>
      </c>
      <c r="B3426" t="s">
        <v>753</v>
      </c>
      <c r="C3426" t="s">
        <v>1189</v>
      </c>
      <c r="D3426" t="s">
        <v>1941</v>
      </c>
    </row>
    <row r="3427" spans="1:4" x14ac:dyDescent="0.3">
      <c r="A3427">
        <v>800000024</v>
      </c>
      <c r="B3427" t="s">
        <v>753</v>
      </c>
      <c r="C3427" t="s">
        <v>602</v>
      </c>
      <c r="D3427" t="s">
        <v>1941</v>
      </c>
    </row>
    <row r="3428" spans="1:4" x14ac:dyDescent="0.3">
      <c r="A3428">
        <v>800000024</v>
      </c>
      <c r="B3428" t="s">
        <v>753</v>
      </c>
      <c r="C3428" t="s">
        <v>665</v>
      </c>
      <c r="D3428" t="s">
        <v>1941</v>
      </c>
    </row>
    <row r="3429" spans="1:4" x14ac:dyDescent="0.3">
      <c r="A3429">
        <v>800000024</v>
      </c>
      <c r="B3429" t="s">
        <v>753</v>
      </c>
      <c r="C3429" t="s">
        <v>1347</v>
      </c>
      <c r="D3429" t="s">
        <v>1941</v>
      </c>
    </row>
    <row r="3430" spans="1:4" x14ac:dyDescent="0.3">
      <c r="A3430">
        <v>800000024</v>
      </c>
      <c r="B3430" t="s">
        <v>753</v>
      </c>
      <c r="C3430" t="s">
        <v>1542</v>
      </c>
      <c r="D3430" t="s">
        <v>1941</v>
      </c>
    </row>
    <row r="3431" spans="1:4" x14ac:dyDescent="0.3">
      <c r="A3431">
        <v>800000024</v>
      </c>
      <c r="B3431" t="s">
        <v>753</v>
      </c>
      <c r="C3431" t="s">
        <v>682</v>
      </c>
      <c r="D3431" t="s">
        <v>1941</v>
      </c>
    </row>
    <row r="3432" spans="1:4" x14ac:dyDescent="0.3">
      <c r="A3432">
        <v>800000024</v>
      </c>
      <c r="B3432" t="s">
        <v>753</v>
      </c>
      <c r="C3432" t="s">
        <v>1033</v>
      </c>
      <c r="D3432" t="s">
        <v>1941</v>
      </c>
    </row>
    <row r="3433" spans="1:4" x14ac:dyDescent="0.3">
      <c r="A3433">
        <v>800000024</v>
      </c>
      <c r="B3433" t="s">
        <v>753</v>
      </c>
      <c r="C3433" t="s">
        <v>653</v>
      </c>
      <c r="D3433" t="s">
        <v>1941</v>
      </c>
    </row>
    <row r="3434" spans="1:4" x14ac:dyDescent="0.3">
      <c r="A3434">
        <v>800000024</v>
      </c>
      <c r="B3434" t="s">
        <v>753</v>
      </c>
      <c r="C3434" t="s">
        <v>1543</v>
      </c>
      <c r="D3434" t="s">
        <v>1941</v>
      </c>
    </row>
    <row r="3435" spans="1:4" x14ac:dyDescent="0.3">
      <c r="A3435">
        <v>800000024</v>
      </c>
      <c r="B3435" t="s">
        <v>753</v>
      </c>
      <c r="C3435" t="s">
        <v>635</v>
      </c>
      <c r="D3435" t="s">
        <v>1941</v>
      </c>
    </row>
    <row r="3436" spans="1:4" x14ac:dyDescent="0.3">
      <c r="A3436">
        <v>800000024</v>
      </c>
      <c r="B3436" t="s">
        <v>753</v>
      </c>
      <c r="C3436" t="s">
        <v>1064</v>
      </c>
      <c r="D3436" t="s">
        <v>1941</v>
      </c>
    </row>
    <row r="3437" spans="1:4" x14ac:dyDescent="0.3">
      <c r="A3437">
        <v>800000024</v>
      </c>
      <c r="B3437" t="s">
        <v>753</v>
      </c>
      <c r="C3437" t="s">
        <v>1071</v>
      </c>
      <c r="D3437" t="s">
        <v>1941</v>
      </c>
    </row>
    <row r="3438" spans="1:4" x14ac:dyDescent="0.3">
      <c r="A3438">
        <v>800000024</v>
      </c>
      <c r="B3438" t="s">
        <v>753</v>
      </c>
      <c r="C3438" t="s">
        <v>856</v>
      </c>
      <c r="D3438" t="s">
        <v>1941</v>
      </c>
    </row>
    <row r="3439" spans="1:4" x14ac:dyDescent="0.3">
      <c r="A3439">
        <v>800000024</v>
      </c>
      <c r="B3439" t="s">
        <v>753</v>
      </c>
      <c r="C3439" t="s">
        <v>1011</v>
      </c>
      <c r="D3439" t="s">
        <v>1941</v>
      </c>
    </row>
    <row r="3440" spans="1:4" x14ac:dyDescent="0.3">
      <c r="A3440">
        <v>800000024</v>
      </c>
      <c r="B3440" t="s">
        <v>753</v>
      </c>
      <c r="C3440" t="s">
        <v>618</v>
      </c>
      <c r="D3440" t="s">
        <v>1941</v>
      </c>
    </row>
    <row r="3441" spans="1:4" x14ac:dyDescent="0.3">
      <c r="A3441">
        <v>800000024</v>
      </c>
      <c r="B3441" t="s">
        <v>753</v>
      </c>
      <c r="C3441" t="s">
        <v>609</v>
      </c>
      <c r="D3441" t="s">
        <v>1941</v>
      </c>
    </row>
    <row r="3442" spans="1:4" x14ac:dyDescent="0.3">
      <c r="A3442">
        <v>800000024</v>
      </c>
      <c r="B3442" t="s">
        <v>753</v>
      </c>
      <c r="C3442" t="s">
        <v>613</v>
      </c>
      <c r="D3442" t="s">
        <v>1941</v>
      </c>
    </row>
    <row r="3443" spans="1:4" x14ac:dyDescent="0.3">
      <c r="A3443">
        <v>800000024</v>
      </c>
      <c r="B3443" t="s">
        <v>753</v>
      </c>
      <c r="C3443" t="s">
        <v>853</v>
      </c>
      <c r="D3443" t="s">
        <v>1941</v>
      </c>
    </row>
    <row r="3444" spans="1:4" x14ac:dyDescent="0.3">
      <c r="A3444">
        <v>800000024</v>
      </c>
      <c r="B3444" t="s">
        <v>753</v>
      </c>
      <c r="C3444" t="s">
        <v>589</v>
      </c>
      <c r="D3444" t="s">
        <v>1941</v>
      </c>
    </row>
    <row r="3445" spans="1:4" x14ac:dyDescent="0.3">
      <c r="A3445">
        <v>800000024</v>
      </c>
      <c r="B3445" t="s">
        <v>753</v>
      </c>
      <c r="C3445" t="s">
        <v>631</v>
      </c>
      <c r="D3445" t="s">
        <v>1941</v>
      </c>
    </row>
    <row r="3446" spans="1:4" x14ac:dyDescent="0.3">
      <c r="A3446">
        <v>800000024</v>
      </c>
      <c r="B3446" t="s">
        <v>753</v>
      </c>
      <c r="C3446" t="s">
        <v>604</v>
      </c>
      <c r="D3446" t="s">
        <v>1941</v>
      </c>
    </row>
    <row r="3447" spans="1:4" x14ac:dyDescent="0.3">
      <c r="A3447">
        <v>800000029</v>
      </c>
      <c r="B3447" t="s">
        <v>699</v>
      </c>
      <c r="C3447" t="s">
        <v>604</v>
      </c>
      <c r="D3447" t="s">
        <v>1914</v>
      </c>
    </row>
    <row r="3448" spans="1:4" x14ac:dyDescent="0.3">
      <c r="A3448">
        <v>800000029</v>
      </c>
      <c r="B3448" t="s">
        <v>699</v>
      </c>
      <c r="C3448" t="s">
        <v>897</v>
      </c>
      <c r="D3448" t="s">
        <v>1914</v>
      </c>
    </row>
    <row r="3449" spans="1:4" x14ac:dyDescent="0.3">
      <c r="A3449">
        <v>800000024</v>
      </c>
      <c r="B3449" t="s">
        <v>753</v>
      </c>
      <c r="C3449" t="s">
        <v>938</v>
      </c>
      <c r="D3449" t="s">
        <v>1941</v>
      </c>
    </row>
    <row r="3450" spans="1:4" x14ac:dyDescent="0.3">
      <c r="A3450">
        <v>800000024</v>
      </c>
      <c r="B3450" t="s">
        <v>753</v>
      </c>
      <c r="C3450" t="s">
        <v>674</v>
      </c>
      <c r="D3450" t="s">
        <v>1941</v>
      </c>
    </row>
    <row r="3451" spans="1:4" x14ac:dyDescent="0.3">
      <c r="A3451">
        <v>800000024</v>
      </c>
      <c r="B3451" t="s">
        <v>753</v>
      </c>
      <c r="C3451" t="s">
        <v>1094</v>
      </c>
      <c r="D3451" t="s">
        <v>1941</v>
      </c>
    </row>
    <row r="3452" spans="1:4" x14ac:dyDescent="0.3">
      <c r="A3452">
        <v>800000024</v>
      </c>
      <c r="B3452" t="s">
        <v>753</v>
      </c>
      <c r="C3452" t="s">
        <v>654</v>
      </c>
      <c r="D3452" t="s">
        <v>1941</v>
      </c>
    </row>
    <row r="3453" spans="1:4" x14ac:dyDescent="0.3">
      <c r="A3453">
        <v>800000024</v>
      </c>
      <c r="B3453" t="s">
        <v>753</v>
      </c>
      <c r="C3453" t="s">
        <v>726</v>
      </c>
      <c r="D3453" t="s">
        <v>1941</v>
      </c>
    </row>
    <row r="3454" spans="1:4" x14ac:dyDescent="0.3">
      <c r="A3454">
        <v>800000024</v>
      </c>
      <c r="B3454" t="s">
        <v>753</v>
      </c>
      <c r="C3454" t="s">
        <v>897</v>
      </c>
      <c r="D3454" t="s">
        <v>1941</v>
      </c>
    </row>
    <row r="3455" spans="1:4" x14ac:dyDescent="0.3">
      <c r="A3455">
        <v>800000024</v>
      </c>
      <c r="B3455" t="s">
        <v>753</v>
      </c>
      <c r="C3455" t="s">
        <v>662</v>
      </c>
      <c r="D3455" t="s">
        <v>1941</v>
      </c>
    </row>
    <row r="3456" spans="1:4" x14ac:dyDescent="0.3">
      <c r="A3456">
        <v>800000024</v>
      </c>
      <c r="B3456" t="s">
        <v>753</v>
      </c>
      <c r="C3456" t="s">
        <v>1089</v>
      </c>
      <c r="D3456" t="s">
        <v>1941</v>
      </c>
    </row>
    <row r="3457" spans="1:4" x14ac:dyDescent="0.3">
      <c r="A3457">
        <v>800000024</v>
      </c>
      <c r="B3457" t="s">
        <v>753</v>
      </c>
      <c r="C3457" t="s">
        <v>588</v>
      </c>
      <c r="D3457" t="s">
        <v>1941</v>
      </c>
    </row>
    <row r="3458" spans="1:4" x14ac:dyDescent="0.3">
      <c r="A3458">
        <v>800000024</v>
      </c>
      <c r="B3458" t="s">
        <v>753</v>
      </c>
      <c r="C3458" t="s">
        <v>637</v>
      </c>
      <c r="D3458" t="s">
        <v>1941</v>
      </c>
    </row>
    <row r="3459" spans="1:4" x14ac:dyDescent="0.3">
      <c r="A3459">
        <v>800000024</v>
      </c>
      <c r="B3459" t="s">
        <v>753</v>
      </c>
      <c r="C3459" t="s">
        <v>643</v>
      </c>
      <c r="D3459" t="s">
        <v>1941</v>
      </c>
    </row>
    <row r="3460" spans="1:4" x14ac:dyDescent="0.3">
      <c r="A3460">
        <v>800006408</v>
      </c>
      <c r="B3460" t="s">
        <v>1191</v>
      </c>
      <c r="C3460" t="s">
        <v>865</v>
      </c>
      <c r="D3460" t="s">
        <v>2015</v>
      </c>
    </row>
    <row r="3461" spans="1:4" x14ac:dyDescent="0.3">
      <c r="A3461">
        <v>800000024</v>
      </c>
      <c r="B3461" t="s">
        <v>753</v>
      </c>
      <c r="C3461" t="s">
        <v>855</v>
      </c>
      <c r="D3461" t="s">
        <v>1941</v>
      </c>
    </row>
    <row r="3462" spans="1:4" x14ac:dyDescent="0.3">
      <c r="A3462">
        <v>800029991</v>
      </c>
      <c r="B3462" t="s">
        <v>753</v>
      </c>
      <c r="C3462" t="s">
        <v>860</v>
      </c>
      <c r="D3462" t="s">
        <v>1941</v>
      </c>
    </row>
    <row r="3463" spans="1:4" x14ac:dyDescent="0.3">
      <c r="A3463">
        <v>800000024</v>
      </c>
      <c r="B3463" t="s">
        <v>753</v>
      </c>
      <c r="C3463" t="s">
        <v>937</v>
      </c>
      <c r="D3463" t="s">
        <v>1941</v>
      </c>
    </row>
    <row r="3464" spans="1:4" x14ac:dyDescent="0.3">
      <c r="A3464">
        <v>800000029</v>
      </c>
      <c r="B3464" t="s">
        <v>699</v>
      </c>
      <c r="C3464" t="s">
        <v>856</v>
      </c>
      <c r="D3464" t="s">
        <v>1914</v>
      </c>
    </row>
    <row r="3465" spans="1:4" x14ac:dyDescent="0.3">
      <c r="A3465">
        <v>800000024</v>
      </c>
      <c r="B3465" t="s">
        <v>753</v>
      </c>
      <c r="C3465" t="s">
        <v>1031</v>
      </c>
      <c r="D3465" t="s">
        <v>1941</v>
      </c>
    </row>
    <row r="3466" spans="1:4" x14ac:dyDescent="0.3">
      <c r="A3466">
        <v>800000029</v>
      </c>
      <c r="B3466" t="s">
        <v>699</v>
      </c>
      <c r="C3466" t="s">
        <v>626</v>
      </c>
      <c r="D3466" t="s">
        <v>1914</v>
      </c>
    </row>
    <row r="3467" spans="1:4" x14ac:dyDescent="0.3">
      <c r="A3467">
        <v>800000024</v>
      </c>
      <c r="B3467" t="s">
        <v>753</v>
      </c>
      <c r="C3467" t="s">
        <v>667</v>
      </c>
      <c r="D3467" t="s">
        <v>1941</v>
      </c>
    </row>
    <row r="3468" spans="1:4" x14ac:dyDescent="0.3">
      <c r="A3468">
        <v>800000029</v>
      </c>
      <c r="B3468" t="s">
        <v>699</v>
      </c>
      <c r="C3468" t="s">
        <v>667</v>
      </c>
      <c r="D3468" t="s">
        <v>1914</v>
      </c>
    </row>
    <row r="3469" spans="1:4" x14ac:dyDescent="0.3">
      <c r="A3469">
        <v>800000029</v>
      </c>
      <c r="B3469" t="s">
        <v>699</v>
      </c>
      <c r="C3469" t="s">
        <v>660</v>
      </c>
      <c r="D3469" t="s">
        <v>1914</v>
      </c>
    </row>
    <row r="3470" spans="1:4" x14ac:dyDescent="0.3">
      <c r="A3470">
        <v>800000024</v>
      </c>
      <c r="B3470" t="s">
        <v>753</v>
      </c>
      <c r="C3470" t="s">
        <v>954</v>
      </c>
      <c r="D3470" t="s">
        <v>1941</v>
      </c>
    </row>
    <row r="3471" spans="1:4" x14ac:dyDescent="0.3">
      <c r="A3471">
        <v>800000029</v>
      </c>
      <c r="B3471" t="s">
        <v>699</v>
      </c>
      <c r="C3471" t="s">
        <v>719</v>
      </c>
      <c r="D3471" t="s">
        <v>1914</v>
      </c>
    </row>
    <row r="3472" spans="1:4" x14ac:dyDescent="0.3">
      <c r="A3472">
        <v>800000024</v>
      </c>
      <c r="B3472" t="s">
        <v>753</v>
      </c>
      <c r="C3472" t="s">
        <v>710</v>
      </c>
      <c r="D3472" t="s">
        <v>1941</v>
      </c>
    </row>
    <row r="3473" spans="1:4" x14ac:dyDescent="0.3">
      <c r="A3473">
        <v>800000024</v>
      </c>
      <c r="B3473" t="s">
        <v>753</v>
      </c>
      <c r="C3473" t="s">
        <v>597</v>
      </c>
      <c r="D3473" t="s">
        <v>1941</v>
      </c>
    </row>
    <row r="3474" spans="1:4" x14ac:dyDescent="0.3">
      <c r="A3474">
        <v>800000024</v>
      </c>
      <c r="B3474" t="s">
        <v>753</v>
      </c>
      <c r="C3474" t="s">
        <v>594</v>
      </c>
      <c r="D3474" t="s">
        <v>1941</v>
      </c>
    </row>
    <row r="3475" spans="1:4" x14ac:dyDescent="0.3">
      <c r="A3475">
        <v>800022005</v>
      </c>
      <c r="B3475" t="s">
        <v>1249</v>
      </c>
      <c r="C3475" t="s">
        <v>607</v>
      </c>
      <c r="D3475" t="s">
        <v>2138</v>
      </c>
    </row>
    <row r="3476" spans="1:4" x14ac:dyDescent="0.3">
      <c r="A3476">
        <v>800000029</v>
      </c>
      <c r="B3476" t="s">
        <v>699</v>
      </c>
      <c r="C3476" t="s">
        <v>1349</v>
      </c>
      <c r="D3476" t="s">
        <v>1914</v>
      </c>
    </row>
    <row r="3477" spans="1:4" x14ac:dyDescent="0.3">
      <c r="A3477">
        <v>800029991</v>
      </c>
      <c r="B3477" t="s">
        <v>753</v>
      </c>
      <c r="C3477" t="s">
        <v>656</v>
      </c>
      <c r="D3477" t="s">
        <v>1941</v>
      </c>
    </row>
    <row r="3478" spans="1:4" x14ac:dyDescent="0.3">
      <c r="A3478">
        <v>800045777</v>
      </c>
      <c r="B3478" t="s">
        <v>1618</v>
      </c>
      <c r="C3478" t="s">
        <v>567</v>
      </c>
      <c r="D3478" t="s">
        <v>2351</v>
      </c>
    </row>
    <row r="3479" spans="1:4" x14ac:dyDescent="0.3">
      <c r="A3479">
        <v>800000024</v>
      </c>
      <c r="B3479" t="s">
        <v>753</v>
      </c>
      <c r="C3479" t="s">
        <v>584</v>
      </c>
      <c r="D3479" t="s">
        <v>1941</v>
      </c>
    </row>
    <row r="3480" spans="1:4" x14ac:dyDescent="0.3">
      <c r="A3480">
        <v>800000024</v>
      </c>
      <c r="B3480" t="s">
        <v>753</v>
      </c>
      <c r="C3480" t="s">
        <v>1547</v>
      </c>
      <c r="D3480" t="s">
        <v>1941</v>
      </c>
    </row>
    <row r="3481" spans="1:4" x14ac:dyDescent="0.3">
      <c r="A3481">
        <v>800045109</v>
      </c>
      <c r="B3481" t="s">
        <v>1619</v>
      </c>
      <c r="C3481" t="s">
        <v>736</v>
      </c>
      <c r="D3481" t="s">
        <v>2352</v>
      </c>
    </row>
    <row r="3482" spans="1:4" x14ac:dyDescent="0.3">
      <c r="A3482">
        <v>800005741</v>
      </c>
      <c r="B3482" t="s">
        <v>586</v>
      </c>
      <c r="C3482" t="s">
        <v>677</v>
      </c>
      <c r="D3482" t="s">
        <v>1867</v>
      </c>
    </row>
    <row r="3483" spans="1:4" x14ac:dyDescent="0.3">
      <c r="A3483">
        <v>800000024</v>
      </c>
      <c r="B3483" t="s">
        <v>753</v>
      </c>
      <c r="C3483" t="s">
        <v>1418</v>
      </c>
      <c r="D3483" t="s">
        <v>1941</v>
      </c>
    </row>
    <row r="3484" spans="1:4" x14ac:dyDescent="0.3">
      <c r="A3484">
        <v>800005741</v>
      </c>
      <c r="B3484" t="s">
        <v>586</v>
      </c>
      <c r="C3484" t="s">
        <v>872</v>
      </c>
      <c r="D3484" t="s">
        <v>1867</v>
      </c>
    </row>
    <row r="3485" spans="1:4" x14ac:dyDescent="0.3">
      <c r="A3485">
        <v>800000024</v>
      </c>
      <c r="B3485" t="s">
        <v>753</v>
      </c>
      <c r="C3485" t="s">
        <v>1088</v>
      </c>
      <c r="D3485" t="s">
        <v>1941</v>
      </c>
    </row>
    <row r="3486" spans="1:4" x14ac:dyDescent="0.3">
      <c r="A3486">
        <v>800000029</v>
      </c>
      <c r="B3486" t="s">
        <v>699</v>
      </c>
      <c r="C3486" t="s">
        <v>1088</v>
      </c>
      <c r="D3486" t="s">
        <v>1914</v>
      </c>
    </row>
    <row r="3487" spans="1:4" x14ac:dyDescent="0.3">
      <c r="A3487">
        <v>800000029</v>
      </c>
      <c r="B3487" t="s">
        <v>699</v>
      </c>
      <c r="C3487" t="s">
        <v>628</v>
      </c>
      <c r="D3487" t="s">
        <v>1914</v>
      </c>
    </row>
    <row r="3488" spans="1:4" x14ac:dyDescent="0.3">
      <c r="A3488">
        <v>800006522</v>
      </c>
      <c r="B3488" t="s">
        <v>1059</v>
      </c>
      <c r="C3488" t="s">
        <v>907</v>
      </c>
      <c r="D3488" t="s">
        <v>2035</v>
      </c>
    </row>
    <row r="3489" spans="1:4" x14ac:dyDescent="0.3">
      <c r="A3489">
        <v>800027163</v>
      </c>
      <c r="B3489" t="s">
        <v>1131</v>
      </c>
      <c r="C3489" t="s">
        <v>1008</v>
      </c>
      <c r="D3489" t="s">
        <v>2061</v>
      </c>
    </row>
    <row r="3490" spans="1:4" x14ac:dyDescent="0.3">
      <c r="A3490">
        <v>800000029</v>
      </c>
      <c r="B3490" t="s">
        <v>699</v>
      </c>
      <c r="C3490" t="s">
        <v>644</v>
      </c>
      <c r="D3490" t="s">
        <v>1914</v>
      </c>
    </row>
    <row r="3491" spans="1:4" x14ac:dyDescent="0.3">
      <c r="A3491">
        <v>800000029</v>
      </c>
      <c r="B3491" t="s">
        <v>699</v>
      </c>
      <c r="C3491" t="s">
        <v>645</v>
      </c>
      <c r="D3491" t="s">
        <v>1914</v>
      </c>
    </row>
    <row r="3492" spans="1:4" x14ac:dyDescent="0.3">
      <c r="A3492">
        <v>800000029</v>
      </c>
      <c r="B3492" t="s">
        <v>699</v>
      </c>
      <c r="C3492" t="s">
        <v>629</v>
      </c>
      <c r="D3492" t="s">
        <v>1914</v>
      </c>
    </row>
    <row r="3493" spans="1:4" x14ac:dyDescent="0.3">
      <c r="A3493">
        <v>800042863</v>
      </c>
      <c r="B3493" t="s">
        <v>1204</v>
      </c>
      <c r="C3493" t="s">
        <v>877</v>
      </c>
      <c r="D3493" t="s">
        <v>1873</v>
      </c>
    </row>
    <row r="3494" spans="1:4" x14ac:dyDescent="0.3">
      <c r="A3494">
        <v>800000094</v>
      </c>
      <c r="B3494" t="s">
        <v>568</v>
      </c>
      <c r="C3494" t="s">
        <v>941</v>
      </c>
      <c r="D3494" t="s">
        <v>1856</v>
      </c>
    </row>
    <row r="3495" spans="1:4" x14ac:dyDescent="0.3">
      <c r="A3495">
        <v>800004348</v>
      </c>
      <c r="B3495" t="s">
        <v>1140</v>
      </c>
      <c r="C3495" t="s">
        <v>817</v>
      </c>
      <c r="D3495" t="s">
        <v>2067</v>
      </c>
    </row>
    <row r="3496" spans="1:4" x14ac:dyDescent="0.3">
      <c r="A3496">
        <v>800034253</v>
      </c>
      <c r="B3496" t="s">
        <v>1167</v>
      </c>
      <c r="C3496" t="s">
        <v>589</v>
      </c>
      <c r="D3496" t="s">
        <v>2089</v>
      </c>
    </row>
    <row r="3497" spans="1:4" x14ac:dyDescent="0.3">
      <c r="A3497">
        <v>800000063</v>
      </c>
      <c r="B3497" t="s">
        <v>566</v>
      </c>
      <c r="C3497" t="s">
        <v>1620</v>
      </c>
      <c r="D3497" t="s">
        <v>1855</v>
      </c>
    </row>
    <row r="3498" spans="1:4" x14ac:dyDescent="0.3">
      <c r="A3498">
        <v>800003949</v>
      </c>
      <c r="B3498" t="s">
        <v>1621</v>
      </c>
      <c r="C3498" t="s">
        <v>578</v>
      </c>
      <c r="D3498" t="s">
        <v>2353</v>
      </c>
    </row>
    <row r="3499" spans="1:4" x14ac:dyDescent="0.3">
      <c r="A3499">
        <v>800000094</v>
      </c>
      <c r="B3499" t="s">
        <v>568</v>
      </c>
      <c r="C3499" t="s">
        <v>645</v>
      </c>
      <c r="D3499" t="s">
        <v>1856</v>
      </c>
    </row>
    <row r="3500" spans="1:4" x14ac:dyDescent="0.3">
      <c r="A3500">
        <v>800006471</v>
      </c>
      <c r="B3500" t="s">
        <v>673</v>
      </c>
      <c r="C3500" t="s">
        <v>645</v>
      </c>
      <c r="D3500" t="s">
        <v>1905</v>
      </c>
    </row>
    <row r="3501" spans="1:4" x14ac:dyDescent="0.3">
      <c r="A3501">
        <v>800002353</v>
      </c>
      <c r="B3501" t="s">
        <v>571</v>
      </c>
      <c r="C3501" t="s">
        <v>567</v>
      </c>
      <c r="D3501" t="s">
        <v>1858</v>
      </c>
    </row>
    <row r="3502" spans="1:4" x14ac:dyDescent="0.3">
      <c r="A3502">
        <v>800000094</v>
      </c>
      <c r="B3502" t="s">
        <v>568</v>
      </c>
      <c r="C3502" t="s">
        <v>704</v>
      </c>
      <c r="D3502" t="s">
        <v>1856</v>
      </c>
    </row>
    <row r="3503" spans="1:4" x14ac:dyDescent="0.3">
      <c r="A3503">
        <v>800033417</v>
      </c>
      <c r="B3503" t="s">
        <v>673</v>
      </c>
      <c r="C3503" t="s">
        <v>578</v>
      </c>
      <c r="D3503" t="s">
        <v>1905</v>
      </c>
    </row>
    <row r="3504" spans="1:4" x14ac:dyDescent="0.3">
      <c r="A3504">
        <v>800000063</v>
      </c>
      <c r="B3504" t="s">
        <v>566</v>
      </c>
      <c r="C3504" t="s">
        <v>898</v>
      </c>
      <c r="D3504" t="s">
        <v>1855</v>
      </c>
    </row>
    <row r="3505" spans="1:4" x14ac:dyDescent="0.3">
      <c r="A3505">
        <v>800045685</v>
      </c>
      <c r="B3505" t="s">
        <v>1622</v>
      </c>
      <c r="C3505" t="s">
        <v>578</v>
      </c>
      <c r="D3505" t="s">
        <v>2354</v>
      </c>
    </row>
    <row r="3506" spans="1:4" x14ac:dyDescent="0.3">
      <c r="A3506">
        <v>800005807</v>
      </c>
      <c r="B3506" t="s">
        <v>748</v>
      </c>
      <c r="C3506" t="s">
        <v>710</v>
      </c>
      <c r="D3506" t="s">
        <v>1897</v>
      </c>
    </row>
    <row r="3507" spans="1:4" x14ac:dyDescent="0.3">
      <c r="A3507">
        <v>800006379</v>
      </c>
      <c r="B3507" t="s">
        <v>1623</v>
      </c>
      <c r="C3507" t="s">
        <v>671</v>
      </c>
      <c r="D3507" t="s">
        <v>1892</v>
      </c>
    </row>
    <row r="3508" spans="1:4" x14ac:dyDescent="0.3">
      <c r="A3508">
        <v>800006094</v>
      </c>
      <c r="B3508" t="s">
        <v>732</v>
      </c>
      <c r="C3508" t="s">
        <v>567</v>
      </c>
      <c r="D3508" t="s">
        <v>1928</v>
      </c>
    </row>
    <row r="3509" spans="1:4" x14ac:dyDescent="0.3">
      <c r="A3509">
        <v>800000094</v>
      </c>
      <c r="B3509" t="s">
        <v>568</v>
      </c>
      <c r="C3509" t="s">
        <v>589</v>
      </c>
      <c r="D3509" t="s">
        <v>1856</v>
      </c>
    </row>
    <row r="3510" spans="1:4" x14ac:dyDescent="0.3">
      <c r="A3510">
        <v>800006548</v>
      </c>
      <c r="B3510" t="s">
        <v>1202</v>
      </c>
      <c r="C3510" t="s">
        <v>684</v>
      </c>
      <c r="D3510" t="s">
        <v>1937</v>
      </c>
    </row>
    <row r="3511" spans="1:4" x14ac:dyDescent="0.3">
      <c r="A3511">
        <v>800006280</v>
      </c>
      <c r="B3511" t="s">
        <v>960</v>
      </c>
      <c r="C3511" t="s">
        <v>814</v>
      </c>
      <c r="D3511" t="s">
        <v>1873</v>
      </c>
    </row>
    <row r="3512" spans="1:4" x14ac:dyDescent="0.3">
      <c r="A3512">
        <v>800005991</v>
      </c>
      <c r="B3512" t="s">
        <v>1187</v>
      </c>
      <c r="C3512" t="s">
        <v>978</v>
      </c>
      <c r="D3512" t="s">
        <v>1873</v>
      </c>
    </row>
    <row r="3513" spans="1:4" x14ac:dyDescent="0.3">
      <c r="A3513">
        <v>800000063</v>
      </c>
      <c r="B3513" t="s">
        <v>566</v>
      </c>
      <c r="C3513" t="s">
        <v>1624</v>
      </c>
      <c r="D3513" t="s">
        <v>1855</v>
      </c>
    </row>
    <row r="3514" spans="1:4" x14ac:dyDescent="0.3">
      <c r="A3514">
        <v>800006092</v>
      </c>
      <c r="B3514" t="s">
        <v>1625</v>
      </c>
      <c r="C3514" t="s">
        <v>585</v>
      </c>
      <c r="D3514" t="s">
        <v>2355</v>
      </c>
    </row>
    <row r="3515" spans="1:4" x14ac:dyDescent="0.3">
      <c r="A3515">
        <v>800000024</v>
      </c>
      <c r="B3515" t="s">
        <v>753</v>
      </c>
      <c r="C3515" t="s">
        <v>565</v>
      </c>
      <c r="D3515" t="s">
        <v>1941</v>
      </c>
    </row>
    <row r="3516" spans="1:4" x14ac:dyDescent="0.3">
      <c r="A3516">
        <v>800000094</v>
      </c>
      <c r="B3516" t="s">
        <v>568</v>
      </c>
      <c r="C3516" t="s">
        <v>667</v>
      </c>
      <c r="D3516" t="s">
        <v>1856</v>
      </c>
    </row>
    <row r="3517" spans="1:4" x14ac:dyDescent="0.3">
      <c r="A3517">
        <v>800000120</v>
      </c>
      <c r="B3517" t="s">
        <v>1626</v>
      </c>
      <c r="C3517" t="s">
        <v>645</v>
      </c>
      <c r="D3517" t="s">
        <v>2356</v>
      </c>
    </row>
    <row r="3518" spans="1:4" x14ac:dyDescent="0.3">
      <c r="A3518">
        <v>800003282</v>
      </c>
      <c r="B3518" t="s">
        <v>1185</v>
      </c>
      <c r="C3518" t="s">
        <v>578</v>
      </c>
      <c r="D3518" t="s">
        <v>2103</v>
      </c>
    </row>
    <row r="3519" spans="1:4" x14ac:dyDescent="0.3">
      <c r="A3519">
        <v>800034589</v>
      </c>
      <c r="B3519" t="s">
        <v>1507</v>
      </c>
      <c r="C3519" t="s">
        <v>644</v>
      </c>
      <c r="D3519" t="s">
        <v>2293</v>
      </c>
    </row>
    <row r="3520" spans="1:4" x14ac:dyDescent="0.3">
      <c r="A3520">
        <v>800006094</v>
      </c>
      <c r="B3520" t="s">
        <v>732</v>
      </c>
      <c r="C3520" t="s">
        <v>645</v>
      </c>
      <c r="D3520" t="s">
        <v>1928</v>
      </c>
    </row>
    <row r="3521" spans="1:4" x14ac:dyDescent="0.3">
      <c r="A3521">
        <v>800000063</v>
      </c>
      <c r="B3521" t="s">
        <v>566</v>
      </c>
      <c r="C3521" t="s">
        <v>629</v>
      </c>
      <c r="D3521" t="s">
        <v>1855</v>
      </c>
    </row>
    <row r="3522" spans="1:4" x14ac:dyDescent="0.3">
      <c r="A3522">
        <v>800000029</v>
      </c>
      <c r="B3522" t="s">
        <v>699</v>
      </c>
      <c r="C3522" t="s">
        <v>656</v>
      </c>
      <c r="D3522" t="s">
        <v>1914</v>
      </c>
    </row>
    <row r="3523" spans="1:4" x14ac:dyDescent="0.3">
      <c r="A3523">
        <v>800006280</v>
      </c>
      <c r="B3523" t="s">
        <v>960</v>
      </c>
      <c r="C3523" t="s">
        <v>828</v>
      </c>
      <c r="D3523" t="s">
        <v>1873</v>
      </c>
    </row>
    <row r="3524" spans="1:4" x14ac:dyDescent="0.3">
      <c r="A3524">
        <v>800006471</v>
      </c>
      <c r="B3524" t="s">
        <v>673</v>
      </c>
      <c r="C3524" t="s">
        <v>578</v>
      </c>
      <c r="D3524" t="s">
        <v>1905</v>
      </c>
    </row>
    <row r="3525" spans="1:4" x14ac:dyDescent="0.3">
      <c r="A3525">
        <v>800002635</v>
      </c>
      <c r="B3525" t="s">
        <v>276</v>
      </c>
      <c r="C3525" t="s">
        <v>908</v>
      </c>
      <c r="D3525" t="s">
        <v>2102</v>
      </c>
    </row>
    <row r="3526" spans="1:4" x14ac:dyDescent="0.3">
      <c r="A3526">
        <v>800000094</v>
      </c>
      <c r="B3526" t="s">
        <v>568</v>
      </c>
      <c r="C3526" t="s">
        <v>607</v>
      </c>
      <c r="D3526" t="s">
        <v>1856</v>
      </c>
    </row>
    <row r="3527" spans="1:4" x14ac:dyDescent="0.3">
      <c r="A3527">
        <v>800045685</v>
      </c>
      <c r="B3527" t="s">
        <v>1622</v>
      </c>
      <c r="C3527" t="s">
        <v>599</v>
      </c>
      <c r="D3527" t="s">
        <v>2354</v>
      </c>
    </row>
    <row r="3528" spans="1:4" x14ac:dyDescent="0.3">
      <c r="A3528">
        <v>800034772</v>
      </c>
      <c r="B3528" t="s">
        <v>1184</v>
      </c>
      <c r="C3528" t="s">
        <v>578</v>
      </c>
      <c r="D3528" t="s">
        <v>2101</v>
      </c>
    </row>
    <row r="3529" spans="1:4" x14ac:dyDescent="0.3">
      <c r="A3529">
        <v>800000063</v>
      </c>
      <c r="B3529" t="s">
        <v>566</v>
      </c>
      <c r="C3529" t="s">
        <v>1273</v>
      </c>
      <c r="D3529" t="s">
        <v>1855</v>
      </c>
    </row>
    <row r="3530" spans="1:4" x14ac:dyDescent="0.3">
      <c r="A3530">
        <v>800002365</v>
      </c>
      <c r="B3530" t="s">
        <v>276</v>
      </c>
      <c r="C3530" t="s">
        <v>599</v>
      </c>
      <c r="D3530" t="s">
        <v>2102</v>
      </c>
    </row>
    <row r="3531" spans="1:4" x14ac:dyDescent="0.3">
      <c r="A3531">
        <v>800000029</v>
      </c>
      <c r="B3531" t="s">
        <v>699</v>
      </c>
      <c r="C3531" t="s">
        <v>641</v>
      </c>
      <c r="D3531" t="s">
        <v>1914</v>
      </c>
    </row>
    <row r="3532" spans="1:4" x14ac:dyDescent="0.3">
      <c r="A3532">
        <v>800000094</v>
      </c>
      <c r="B3532" t="s">
        <v>568</v>
      </c>
      <c r="C3532" t="s">
        <v>585</v>
      </c>
      <c r="D3532" t="s">
        <v>1856</v>
      </c>
    </row>
    <row r="3533" spans="1:4" x14ac:dyDescent="0.3">
      <c r="A3533">
        <v>800038691</v>
      </c>
      <c r="B3533" t="s">
        <v>1210</v>
      </c>
      <c r="C3533" t="s">
        <v>635</v>
      </c>
      <c r="D3533" t="s">
        <v>2117</v>
      </c>
    </row>
    <row r="3534" spans="1:4" x14ac:dyDescent="0.3">
      <c r="A3534">
        <v>800002353</v>
      </c>
      <c r="B3534" t="s">
        <v>571</v>
      </c>
      <c r="C3534" t="s">
        <v>578</v>
      </c>
      <c r="D3534" t="s">
        <v>1858</v>
      </c>
    </row>
    <row r="3535" spans="1:4" x14ac:dyDescent="0.3">
      <c r="A3535">
        <v>800006357</v>
      </c>
      <c r="B3535" t="s">
        <v>634</v>
      </c>
      <c r="C3535" t="s">
        <v>704</v>
      </c>
      <c r="D3535" t="s">
        <v>1889</v>
      </c>
    </row>
    <row r="3536" spans="1:4" x14ac:dyDescent="0.3">
      <c r="A3536">
        <v>800000063</v>
      </c>
      <c r="B3536" t="s">
        <v>566</v>
      </c>
      <c r="C3536" t="s">
        <v>999</v>
      </c>
      <c r="D3536" t="s">
        <v>1855</v>
      </c>
    </row>
    <row r="3537" spans="1:4" x14ac:dyDescent="0.3">
      <c r="A3537">
        <v>800000063</v>
      </c>
      <c r="B3537" t="s">
        <v>566</v>
      </c>
      <c r="C3537" t="s">
        <v>661</v>
      </c>
      <c r="D3537" t="s">
        <v>1855</v>
      </c>
    </row>
    <row r="3538" spans="1:4" x14ac:dyDescent="0.3">
      <c r="A3538">
        <v>800000094</v>
      </c>
      <c r="B3538" t="s">
        <v>568</v>
      </c>
      <c r="C3538" t="s">
        <v>853</v>
      </c>
      <c r="D3538" t="s">
        <v>1856</v>
      </c>
    </row>
    <row r="3539" spans="1:4" x14ac:dyDescent="0.3">
      <c r="A3539">
        <v>800006537</v>
      </c>
      <c r="B3539" t="s">
        <v>1193</v>
      </c>
      <c r="C3539" t="s">
        <v>925</v>
      </c>
      <c r="D3539" t="s">
        <v>1873</v>
      </c>
    </row>
    <row r="3540" spans="1:4" x14ac:dyDescent="0.3">
      <c r="A3540">
        <v>800005273</v>
      </c>
      <c r="B3540" t="s">
        <v>1627</v>
      </c>
      <c r="C3540" t="s">
        <v>645</v>
      </c>
      <c r="D3540" t="s">
        <v>1897</v>
      </c>
    </row>
    <row r="3541" spans="1:4" x14ac:dyDescent="0.3">
      <c r="A3541">
        <v>800000094</v>
      </c>
      <c r="B3541" t="s">
        <v>568</v>
      </c>
      <c r="C3541" t="s">
        <v>1367</v>
      </c>
      <c r="D3541" t="s">
        <v>1856</v>
      </c>
    </row>
    <row r="3542" spans="1:4" x14ac:dyDescent="0.3">
      <c r="A3542">
        <v>800020974</v>
      </c>
      <c r="B3542" t="s">
        <v>1242</v>
      </c>
      <c r="C3542" t="s">
        <v>873</v>
      </c>
      <c r="D3542" t="s">
        <v>2131</v>
      </c>
    </row>
    <row r="3543" spans="1:4" x14ac:dyDescent="0.3">
      <c r="A3543">
        <v>800043129</v>
      </c>
      <c r="B3543" t="s">
        <v>1628</v>
      </c>
      <c r="C3543" t="s">
        <v>645</v>
      </c>
      <c r="D3543" t="s">
        <v>2357</v>
      </c>
    </row>
    <row r="3544" spans="1:4" x14ac:dyDescent="0.3">
      <c r="A3544">
        <v>800000063</v>
      </c>
      <c r="B3544" t="s">
        <v>566</v>
      </c>
      <c r="C3544" t="s">
        <v>713</v>
      </c>
      <c r="D3544" t="s">
        <v>1855</v>
      </c>
    </row>
    <row r="3545" spans="1:4" x14ac:dyDescent="0.3">
      <c r="A3545">
        <v>800000024</v>
      </c>
      <c r="B3545" t="s">
        <v>753</v>
      </c>
      <c r="C3545" t="s">
        <v>572</v>
      </c>
      <c r="D3545" t="s">
        <v>1941</v>
      </c>
    </row>
    <row r="3546" spans="1:4" x14ac:dyDescent="0.3">
      <c r="A3546">
        <v>800013231</v>
      </c>
      <c r="B3546" t="s">
        <v>1629</v>
      </c>
      <c r="C3546" t="s">
        <v>629</v>
      </c>
      <c r="D3546" t="s">
        <v>2358</v>
      </c>
    </row>
    <row r="3547" spans="1:4" x14ac:dyDescent="0.3">
      <c r="A3547">
        <v>800000019</v>
      </c>
      <c r="B3547" t="s">
        <v>1630</v>
      </c>
      <c r="C3547" t="s">
        <v>939</v>
      </c>
      <c r="D3547" t="s">
        <v>1919</v>
      </c>
    </row>
    <row r="3548" spans="1:4" x14ac:dyDescent="0.3">
      <c r="A3548">
        <v>800034772</v>
      </c>
      <c r="B3548" t="s">
        <v>1184</v>
      </c>
      <c r="C3548" t="s">
        <v>817</v>
      </c>
      <c r="D3548" t="s">
        <v>2101</v>
      </c>
    </row>
    <row r="3549" spans="1:4" x14ac:dyDescent="0.3">
      <c r="A3549">
        <v>800000024</v>
      </c>
      <c r="B3549" t="s">
        <v>753</v>
      </c>
      <c r="C3549" t="s">
        <v>869</v>
      </c>
      <c r="D3549" t="s">
        <v>1941</v>
      </c>
    </row>
    <row r="3550" spans="1:4" x14ac:dyDescent="0.3">
      <c r="A3550">
        <v>800000094</v>
      </c>
      <c r="B3550" t="s">
        <v>568</v>
      </c>
      <c r="C3550" t="s">
        <v>584</v>
      </c>
      <c r="D3550" t="s">
        <v>1856</v>
      </c>
    </row>
    <row r="3551" spans="1:4" x14ac:dyDescent="0.3">
      <c r="A3551">
        <v>800000094</v>
      </c>
      <c r="B3551" t="s">
        <v>568</v>
      </c>
      <c r="C3551" t="s">
        <v>624</v>
      </c>
      <c r="D3551" t="s">
        <v>1856</v>
      </c>
    </row>
    <row r="3552" spans="1:4" x14ac:dyDescent="0.3">
      <c r="A3552">
        <v>800006373</v>
      </c>
      <c r="B3552" t="s">
        <v>605</v>
      </c>
      <c r="C3552" t="s">
        <v>925</v>
      </c>
      <c r="D3552" t="s">
        <v>1877</v>
      </c>
    </row>
    <row r="3553" spans="1:4" x14ac:dyDescent="0.3">
      <c r="A3553">
        <v>800000094</v>
      </c>
      <c r="B3553" t="s">
        <v>568</v>
      </c>
      <c r="C3553" t="s">
        <v>643</v>
      </c>
      <c r="D3553" t="s">
        <v>1856</v>
      </c>
    </row>
    <row r="3554" spans="1:4" x14ac:dyDescent="0.3">
      <c r="A3554">
        <v>800000029</v>
      </c>
      <c r="B3554" t="s">
        <v>699</v>
      </c>
      <c r="C3554" t="s">
        <v>597</v>
      </c>
      <c r="D3554" t="s">
        <v>1914</v>
      </c>
    </row>
    <row r="3555" spans="1:4" x14ac:dyDescent="0.3">
      <c r="A3555">
        <v>800040195</v>
      </c>
      <c r="B3555" t="s">
        <v>1230</v>
      </c>
      <c r="C3555" t="s">
        <v>912</v>
      </c>
      <c r="D3555" t="s">
        <v>2127</v>
      </c>
    </row>
    <row r="3556" spans="1:4" x14ac:dyDescent="0.3">
      <c r="A3556">
        <v>800000024</v>
      </c>
      <c r="B3556" t="s">
        <v>753</v>
      </c>
      <c r="C3556" t="s">
        <v>626</v>
      </c>
      <c r="D3556" t="s">
        <v>1941</v>
      </c>
    </row>
    <row r="3557" spans="1:4" x14ac:dyDescent="0.3">
      <c r="A3557">
        <v>800000120</v>
      </c>
      <c r="B3557" t="s">
        <v>1626</v>
      </c>
      <c r="C3557" t="s">
        <v>624</v>
      </c>
      <c r="D3557" t="s">
        <v>2356</v>
      </c>
    </row>
    <row r="3558" spans="1:4" x14ac:dyDescent="0.3">
      <c r="A3558">
        <v>800028424</v>
      </c>
      <c r="B3558" t="s">
        <v>1631</v>
      </c>
      <c r="C3558" t="s">
        <v>645</v>
      </c>
      <c r="D3558" t="s">
        <v>1900</v>
      </c>
    </row>
    <row r="3559" spans="1:4" x14ac:dyDescent="0.3">
      <c r="A3559">
        <v>800000120</v>
      </c>
      <c r="B3559" t="s">
        <v>1626</v>
      </c>
      <c r="C3559" t="s">
        <v>924</v>
      </c>
      <c r="D3559" t="s">
        <v>2356</v>
      </c>
    </row>
    <row r="3560" spans="1:4" x14ac:dyDescent="0.3">
      <c r="A3560">
        <v>800006172</v>
      </c>
      <c r="B3560" t="s">
        <v>1284</v>
      </c>
      <c r="C3560" t="s">
        <v>1058</v>
      </c>
      <c r="D3560" t="s">
        <v>2015</v>
      </c>
    </row>
    <row r="3561" spans="1:4" x14ac:dyDescent="0.3">
      <c r="A3561">
        <v>800000029</v>
      </c>
      <c r="B3561" t="s">
        <v>699</v>
      </c>
      <c r="C3561" t="s">
        <v>565</v>
      </c>
      <c r="D3561" t="s">
        <v>1914</v>
      </c>
    </row>
    <row r="3562" spans="1:4" x14ac:dyDescent="0.3">
      <c r="A3562">
        <v>800000024</v>
      </c>
      <c r="B3562" t="s">
        <v>753</v>
      </c>
      <c r="C3562" t="s">
        <v>629</v>
      </c>
      <c r="D3562" t="s">
        <v>1941</v>
      </c>
    </row>
    <row r="3563" spans="1:4" x14ac:dyDescent="0.3">
      <c r="A3563">
        <v>800000024</v>
      </c>
      <c r="B3563" t="s">
        <v>753</v>
      </c>
      <c r="C3563" t="s">
        <v>1030</v>
      </c>
      <c r="D3563" t="s">
        <v>1941</v>
      </c>
    </row>
    <row r="3564" spans="1:4" x14ac:dyDescent="0.3">
      <c r="A3564">
        <v>800007744</v>
      </c>
      <c r="B3564" t="s">
        <v>696</v>
      </c>
      <c r="C3564" t="s">
        <v>589</v>
      </c>
      <c r="D3564" t="s">
        <v>1912</v>
      </c>
    </row>
    <row r="3565" spans="1:4" x14ac:dyDescent="0.3">
      <c r="A3565">
        <v>800006182</v>
      </c>
      <c r="B3565" t="s">
        <v>729</v>
      </c>
      <c r="C3565" t="s">
        <v>645</v>
      </c>
      <c r="D3565" t="s">
        <v>1860</v>
      </c>
    </row>
    <row r="3566" spans="1:4" x14ac:dyDescent="0.3">
      <c r="A3566">
        <v>800000024</v>
      </c>
      <c r="B3566" t="s">
        <v>753</v>
      </c>
      <c r="C3566" t="s">
        <v>677</v>
      </c>
      <c r="D3566" t="s">
        <v>1941</v>
      </c>
    </row>
    <row r="3567" spans="1:4" x14ac:dyDescent="0.3">
      <c r="A3567">
        <v>800000024</v>
      </c>
      <c r="B3567" t="s">
        <v>753</v>
      </c>
      <c r="C3567" t="s">
        <v>1280</v>
      </c>
      <c r="D3567" t="s">
        <v>1941</v>
      </c>
    </row>
    <row r="3568" spans="1:4" x14ac:dyDescent="0.3">
      <c r="A3568">
        <v>800006538</v>
      </c>
      <c r="B3568" t="s">
        <v>1193</v>
      </c>
      <c r="C3568" t="s">
        <v>578</v>
      </c>
      <c r="D3568" t="s">
        <v>1873</v>
      </c>
    </row>
    <row r="3569" spans="1:4" x14ac:dyDescent="0.3">
      <c r="A3569">
        <v>800000057</v>
      </c>
      <c r="B3569" t="s">
        <v>393</v>
      </c>
      <c r="C3569" t="s">
        <v>689</v>
      </c>
      <c r="D3569" t="s">
        <v>1915</v>
      </c>
    </row>
    <row r="3570" spans="1:4" x14ac:dyDescent="0.3">
      <c r="A3570">
        <v>800041066</v>
      </c>
      <c r="B3570" t="s">
        <v>1317</v>
      </c>
      <c r="C3570" t="s">
        <v>644</v>
      </c>
      <c r="D3570" t="s">
        <v>2035</v>
      </c>
    </row>
    <row r="3571" spans="1:4" x14ac:dyDescent="0.3">
      <c r="A3571">
        <v>800000120</v>
      </c>
      <c r="B3571" t="s">
        <v>1626</v>
      </c>
      <c r="C3571" t="s">
        <v>578</v>
      </c>
      <c r="D3571" t="s">
        <v>2356</v>
      </c>
    </row>
    <row r="3572" spans="1:4" x14ac:dyDescent="0.3">
      <c r="A3572">
        <v>800007743</v>
      </c>
      <c r="B3572" t="s">
        <v>968</v>
      </c>
      <c r="C3572" t="s">
        <v>1033</v>
      </c>
      <c r="D3572" t="s">
        <v>2004</v>
      </c>
    </row>
    <row r="3573" spans="1:4" x14ac:dyDescent="0.3">
      <c r="A3573">
        <v>800000094</v>
      </c>
      <c r="B3573" t="s">
        <v>568</v>
      </c>
      <c r="C3573" t="s">
        <v>1033</v>
      </c>
      <c r="D3573" t="s">
        <v>1856</v>
      </c>
    </row>
    <row r="3574" spans="1:4" x14ac:dyDescent="0.3">
      <c r="A3574">
        <v>800000024</v>
      </c>
      <c r="B3574" t="s">
        <v>753</v>
      </c>
      <c r="C3574" t="s">
        <v>624</v>
      </c>
      <c r="D3574" t="s">
        <v>1941</v>
      </c>
    </row>
    <row r="3575" spans="1:4" x14ac:dyDescent="0.3">
      <c r="A3575">
        <v>800006537</v>
      </c>
      <c r="B3575" t="s">
        <v>1193</v>
      </c>
      <c r="C3575" t="s">
        <v>1051</v>
      </c>
      <c r="D3575" t="s">
        <v>1873</v>
      </c>
    </row>
    <row r="3576" spans="1:4" x14ac:dyDescent="0.3">
      <c r="A3576">
        <v>800045144</v>
      </c>
      <c r="B3576" t="s">
        <v>1199</v>
      </c>
      <c r="C3576" t="s">
        <v>599</v>
      </c>
      <c r="D3576" t="s">
        <v>2112</v>
      </c>
    </row>
    <row r="3577" spans="1:4" x14ac:dyDescent="0.3">
      <c r="A3577">
        <v>800006372</v>
      </c>
      <c r="B3577" t="s">
        <v>600</v>
      </c>
      <c r="C3577" t="s">
        <v>645</v>
      </c>
      <c r="D3577" t="s">
        <v>1875</v>
      </c>
    </row>
    <row r="3578" spans="1:4" x14ac:dyDescent="0.3">
      <c r="A3578">
        <v>800000094</v>
      </c>
      <c r="B3578" t="s">
        <v>568</v>
      </c>
      <c r="C3578" t="s">
        <v>616</v>
      </c>
      <c r="D3578" t="s">
        <v>1856</v>
      </c>
    </row>
    <row r="3579" spans="1:4" x14ac:dyDescent="0.3">
      <c r="A3579">
        <v>800015229</v>
      </c>
      <c r="B3579" t="s">
        <v>1142</v>
      </c>
      <c r="C3579" t="s">
        <v>567</v>
      </c>
      <c r="D3579" t="s">
        <v>2069</v>
      </c>
    </row>
    <row r="3580" spans="1:4" x14ac:dyDescent="0.3">
      <c r="A3580">
        <v>800006538</v>
      </c>
      <c r="B3580" t="s">
        <v>1193</v>
      </c>
      <c r="C3580" t="s">
        <v>599</v>
      </c>
      <c r="D3580" t="s">
        <v>1873</v>
      </c>
    </row>
    <row r="3581" spans="1:4" x14ac:dyDescent="0.3">
      <c r="A3581">
        <v>800000094</v>
      </c>
      <c r="B3581" t="s">
        <v>568</v>
      </c>
      <c r="C3581" t="s">
        <v>1280</v>
      </c>
      <c r="D3581" t="s">
        <v>1856</v>
      </c>
    </row>
    <row r="3582" spans="1:4" x14ac:dyDescent="0.3">
      <c r="A3582">
        <v>800045685</v>
      </c>
      <c r="B3582" t="s">
        <v>1622</v>
      </c>
      <c r="C3582" t="s">
        <v>645</v>
      </c>
      <c r="D3582" t="s">
        <v>2354</v>
      </c>
    </row>
    <row r="3583" spans="1:4" x14ac:dyDescent="0.3">
      <c r="A3583">
        <v>800000094</v>
      </c>
      <c r="B3583" t="s">
        <v>568</v>
      </c>
      <c r="C3583" t="s">
        <v>855</v>
      </c>
      <c r="D3583" t="s">
        <v>1856</v>
      </c>
    </row>
    <row r="3584" spans="1:4" x14ac:dyDescent="0.3">
      <c r="A3584">
        <v>800006537</v>
      </c>
      <c r="B3584" t="s">
        <v>1193</v>
      </c>
      <c r="C3584" t="s">
        <v>800</v>
      </c>
      <c r="D3584" t="s">
        <v>1873</v>
      </c>
    </row>
    <row r="3585" spans="1:4" x14ac:dyDescent="0.3">
      <c r="A3585">
        <v>800000094</v>
      </c>
      <c r="B3585" t="s">
        <v>568</v>
      </c>
      <c r="C3585" t="s">
        <v>873</v>
      </c>
      <c r="D3585" t="s">
        <v>1856</v>
      </c>
    </row>
    <row r="3586" spans="1:4" x14ac:dyDescent="0.3">
      <c r="A3586">
        <v>800000029</v>
      </c>
      <c r="B3586" t="s">
        <v>699</v>
      </c>
      <c r="C3586" t="s">
        <v>594</v>
      </c>
      <c r="D3586" t="s">
        <v>1914</v>
      </c>
    </row>
    <row r="3587" spans="1:4" x14ac:dyDescent="0.3">
      <c r="A3587">
        <v>800006537</v>
      </c>
      <c r="B3587" t="s">
        <v>1193</v>
      </c>
      <c r="C3587" t="s">
        <v>962</v>
      </c>
      <c r="D3587" t="s">
        <v>1873</v>
      </c>
    </row>
    <row r="3588" spans="1:4" x14ac:dyDescent="0.3">
      <c r="A3588">
        <v>800000094</v>
      </c>
      <c r="B3588" t="s">
        <v>568</v>
      </c>
      <c r="C3588" t="s">
        <v>1620</v>
      </c>
      <c r="D3588" t="s">
        <v>1856</v>
      </c>
    </row>
    <row r="3589" spans="1:4" x14ac:dyDescent="0.3">
      <c r="A3589">
        <v>800006372</v>
      </c>
      <c r="B3589" t="s">
        <v>600</v>
      </c>
      <c r="C3589" t="s">
        <v>930</v>
      </c>
      <c r="D3589" t="s">
        <v>1875</v>
      </c>
    </row>
    <row r="3590" spans="1:4" x14ac:dyDescent="0.3">
      <c r="A3590">
        <v>800005902</v>
      </c>
      <c r="B3590" t="s">
        <v>1124</v>
      </c>
      <c r="C3590" t="s">
        <v>988</v>
      </c>
      <c r="D3590" t="s">
        <v>1911</v>
      </c>
    </row>
    <row r="3591" spans="1:4" x14ac:dyDescent="0.3">
      <c r="A3591">
        <v>800035250</v>
      </c>
      <c r="B3591" t="s">
        <v>1632</v>
      </c>
      <c r="C3591" t="s">
        <v>907</v>
      </c>
      <c r="D3591" t="s">
        <v>1866</v>
      </c>
    </row>
    <row r="3592" spans="1:4" x14ac:dyDescent="0.3">
      <c r="A3592">
        <v>800007067</v>
      </c>
      <c r="B3592" t="s">
        <v>1633</v>
      </c>
      <c r="C3592" t="s">
        <v>589</v>
      </c>
      <c r="D3592" t="s">
        <v>2359</v>
      </c>
    </row>
    <row r="3593" spans="1:4" x14ac:dyDescent="0.3">
      <c r="A3593">
        <v>800007725</v>
      </c>
      <c r="B3593" t="s">
        <v>1343</v>
      </c>
      <c r="C3593" t="s">
        <v>970</v>
      </c>
      <c r="D3593" t="s">
        <v>2015</v>
      </c>
    </row>
    <row r="3594" spans="1:4" x14ac:dyDescent="0.3">
      <c r="A3594">
        <v>800005809</v>
      </c>
      <c r="B3594" t="s">
        <v>1634</v>
      </c>
      <c r="C3594" t="s">
        <v>877</v>
      </c>
      <c r="D3594" t="s">
        <v>2360</v>
      </c>
    </row>
    <row r="3595" spans="1:4" x14ac:dyDescent="0.3">
      <c r="A3595">
        <v>800000120</v>
      </c>
      <c r="B3595" t="s">
        <v>1626</v>
      </c>
      <c r="C3595" t="s">
        <v>720</v>
      </c>
      <c r="D3595" t="s">
        <v>2356</v>
      </c>
    </row>
    <row r="3596" spans="1:4" x14ac:dyDescent="0.3">
      <c r="A3596">
        <v>800000094</v>
      </c>
      <c r="B3596" t="s">
        <v>568</v>
      </c>
      <c r="C3596" t="s">
        <v>578</v>
      </c>
      <c r="D3596" t="s">
        <v>1856</v>
      </c>
    </row>
    <row r="3597" spans="1:4" x14ac:dyDescent="0.3">
      <c r="A3597">
        <v>800003030</v>
      </c>
      <c r="B3597" t="s">
        <v>276</v>
      </c>
      <c r="C3597" t="s">
        <v>635</v>
      </c>
      <c r="D3597" t="s">
        <v>2102</v>
      </c>
    </row>
    <row r="3598" spans="1:4" x14ac:dyDescent="0.3">
      <c r="A3598">
        <v>800006605</v>
      </c>
      <c r="B3598" t="s">
        <v>1132</v>
      </c>
      <c r="C3598" t="s">
        <v>965</v>
      </c>
      <c r="D3598" t="s">
        <v>1995</v>
      </c>
    </row>
    <row r="3599" spans="1:4" x14ac:dyDescent="0.3">
      <c r="A3599">
        <v>800000094</v>
      </c>
      <c r="B3599" t="s">
        <v>568</v>
      </c>
      <c r="C3599" t="s">
        <v>635</v>
      </c>
      <c r="D3599" t="s">
        <v>1856</v>
      </c>
    </row>
    <row r="3600" spans="1:4" x14ac:dyDescent="0.3">
      <c r="A3600">
        <v>800000024</v>
      </c>
      <c r="B3600" t="s">
        <v>753</v>
      </c>
      <c r="C3600" t="s">
        <v>608</v>
      </c>
      <c r="D3600" t="s">
        <v>1941</v>
      </c>
    </row>
    <row r="3601" spans="1:4" x14ac:dyDescent="0.3">
      <c r="A3601">
        <v>800020226</v>
      </c>
      <c r="B3601" t="s">
        <v>1635</v>
      </c>
      <c r="C3601" t="s">
        <v>822</v>
      </c>
      <c r="D3601" t="s">
        <v>2361</v>
      </c>
    </row>
    <row r="3602" spans="1:4" x14ac:dyDescent="0.3">
      <c r="A3602">
        <v>800005741</v>
      </c>
      <c r="B3602" t="s">
        <v>586</v>
      </c>
      <c r="C3602" t="s">
        <v>957</v>
      </c>
      <c r="D3602" t="s">
        <v>1867</v>
      </c>
    </row>
    <row r="3603" spans="1:4" x14ac:dyDescent="0.3">
      <c r="A3603">
        <v>800006259</v>
      </c>
      <c r="B3603" t="s">
        <v>590</v>
      </c>
      <c r="C3603" t="s">
        <v>972</v>
      </c>
      <c r="D3603" t="s">
        <v>1868</v>
      </c>
    </row>
    <row r="3604" spans="1:4" x14ac:dyDescent="0.3">
      <c r="A3604">
        <v>800000024</v>
      </c>
      <c r="B3604" t="s">
        <v>753</v>
      </c>
      <c r="C3604" t="s">
        <v>963</v>
      </c>
      <c r="D3604" t="s">
        <v>1941</v>
      </c>
    </row>
    <row r="3605" spans="1:4" x14ac:dyDescent="0.3">
      <c r="A3605">
        <v>800007050</v>
      </c>
      <c r="B3605" t="s">
        <v>1636</v>
      </c>
      <c r="C3605" t="s">
        <v>644</v>
      </c>
      <c r="D3605" t="s">
        <v>2253</v>
      </c>
    </row>
    <row r="3606" spans="1:4" x14ac:dyDescent="0.3">
      <c r="A3606">
        <v>800003585</v>
      </c>
      <c r="B3606" t="s">
        <v>1214</v>
      </c>
      <c r="C3606" t="s">
        <v>645</v>
      </c>
      <c r="D3606" t="s">
        <v>1916</v>
      </c>
    </row>
    <row r="3607" spans="1:4" x14ac:dyDescent="0.3">
      <c r="A3607">
        <v>800003219</v>
      </c>
      <c r="B3607" t="s">
        <v>1637</v>
      </c>
      <c r="C3607" t="s">
        <v>578</v>
      </c>
      <c r="D3607" t="s">
        <v>1989</v>
      </c>
    </row>
    <row r="3608" spans="1:4" x14ac:dyDescent="0.3">
      <c r="A3608">
        <v>800006537</v>
      </c>
      <c r="B3608" t="s">
        <v>1193</v>
      </c>
      <c r="C3608" t="s">
        <v>757</v>
      </c>
      <c r="D3608" t="s">
        <v>1873</v>
      </c>
    </row>
    <row r="3609" spans="1:4" x14ac:dyDescent="0.3">
      <c r="A3609">
        <v>800000094</v>
      </c>
      <c r="B3609" t="s">
        <v>568</v>
      </c>
      <c r="C3609" t="s">
        <v>757</v>
      </c>
      <c r="D3609" t="s">
        <v>1856</v>
      </c>
    </row>
    <row r="3610" spans="1:4" x14ac:dyDescent="0.3">
      <c r="A3610">
        <v>800006537</v>
      </c>
      <c r="B3610" t="s">
        <v>1193</v>
      </c>
      <c r="C3610" t="s">
        <v>899</v>
      </c>
      <c r="D3610" t="s">
        <v>1873</v>
      </c>
    </row>
    <row r="3611" spans="1:4" x14ac:dyDescent="0.3">
      <c r="A3611">
        <v>800034772</v>
      </c>
      <c r="B3611" t="s">
        <v>1184</v>
      </c>
      <c r="C3611" t="s">
        <v>962</v>
      </c>
      <c r="D3611" t="s">
        <v>2101</v>
      </c>
    </row>
    <row r="3612" spans="1:4" x14ac:dyDescent="0.3">
      <c r="A3612">
        <v>800000024</v>
      </c>
      <c r="B3612" t="s">
        <v>753</v>
      </c>
      <c r="C3612" t="s">
        <v>723</v>
      </c>
      <c r="D3612" t="s">
        <v>1941</v>
      </c>
    </row>
    <row r="3613" spans="1:4" x14ac:dyDescent="0.3">
      <c r="A3613">
        <v>800003792</v>
      </c>
      <c r="B3613" t="s">
        <v>580</v>
      </c>
      <c r="C3613" t="s">
        <v>684</v>
      </c>
      <c r="D3613" t="s">
        <v>1864</v>
      </c>
    </row>
    <row r="3614" spans="1:4" x14ac:dyDescent="0.3">
      <c r="A3614">
        <v>800000094</v>
      </c>
      <c r="B3614" t="s">
        <v>568</v>
      </c>
      <c r="C3614" t="s">
        <v>899</v>
      </c>
      <c r="D3614" t="s">
        <v>1856</v>
      </c>
    </row>
    <row r="3615" spans="1:4" x14ac:dyDescent="0.3">
      <c r="A3615">
        <v>800000094</v>
      </c>
      <c r="B3615" t="s">
        <v>568</v>
      </c>
      <c r="C3615" t="s">
        <v>828</v>
      </c>
      <c r="D3615" t="s">
        <v>1856</v>
      </c>
    </row>
    <row r="3616" spans="1:4" x14ac:dyDescent="0.3">
      <c r="A3616">
        <v>800030190</v>
      </c>
      <c r="B3616" t="s">
        <v>1289</v>
      </c>
      <c r="C3616" t="s">
        <v>926</v>
      </c>
      <c r="D3616" t="s">
        <v>1901</v>
      </c>
    </row>
    <row r="3617" spans="1:4" x14ac:dyDescent="0.3">
      <c r="A3617">
        <v>800002731</v>
      </c>
      <c r="B3617" t="s">
        <v>688</v>
      </c>
      <c r="C3617" t="s">
        <v>635</v>
      </c>
      <c r="D3617" t="s">
        <v>1908</v>
      </c>
    </row>
    <row r="3618" spans="1:4" x14ac:dyDescent="0.3">
      <c r="A3618">
        <v>800000063</v>
      </c>
      <c r="B3618" t="s">
        <v>566</v>
      </c>
      <c r="C3618" t="s">
        <v>969</v>
      </c>
      <c r="D3618" t="s">
        <v>1855</v>
      </c>
    </row>
    <row r="3619" spans="1:4" x14ac:dyDescent="0.3">
      <c r="A3619">
        <v>800000029</v>
      </c>
      <c r="B3619" t="s">
        <v>699</v>
      </c>
      <c r="C3619" t="s">
        <v>726</v>
      </c>
      <c r="D3619" t="s">
        <v>1914</v>
      </c>
    </row>
    <row r="3620" spans="1:4" x14ac:dyDescent="0.3">
      <c r="A3620">
        <v>800015449</v>
      </c>
      <c r="B3620" t="s">
        <v>1638</v>
      </c>
      <c r="C3620" t="s">
        <v>578</v>
      </c>
      <c r="D3620" t="s">
        <v>1908</v>
      </c>
    </row>
    <row r="3621" spans="1:4" x14ac:dyDescent="0.3">
      <c r="A3621">
        <v>800002340</v>
      </c>
      <c r="B3621" t="s">
        <v>1592</v>
      </c>
      <c r="C3621" t="s">
        <v>800</v>
      </c>
      <c r="D3621" t="s">
        <v>2338</v>
      </c>
    </row>
    <row r="3622" spans="1:4" x14ac:dyDescent="0.3">
      <c r="A3622">
        <v>800000094</v>
      </c>
      <c r="B3622" t="s">
        <v>568</v>
      </c>
      <c r="C3622" t="s">
        <v>657</v>
      </c>
      <c r="D3622" t="s">
        <v>1856</v>
      </c>
    </row>
    <row r="3623" spans="1:4" x14ac:dyDescent="0.3">
      <c r="A3623">
        <v>800000063</v>
      </c>
      <c r="B3623" t="s">
        <v>566</v>
      </c>
      <c r="C3623" t="s">
        <v>952</v>
      </c>
      <c r="D3623" t="s">
        <v>1855</v>
      </c>
    </row>
    <row r="3624" spans="1:4" x14ac:dyDescent="0.3">
      <c r="A3624">
        <v>800000094</v>
      </c>
      <c r="B3624" t="s">
        <v>568</v>
      </c>
      <c r="C3624" t="s">
        <v>720</v>
      </c>
      <c r="D3624" t="s">
        <v>1856</v>
      </c>
    </row>
    <row r="3625" spans="1:4" x14ac:dyDescent="0.3">
      <c r="A3625">
        <v>800000116</v>
      </c>
      <c r="B3625" t="s">
        <v>1639</v>
      </c>
      <c r="C3625" t="s">
        <v>645</v>
      </c>
      <c r="D3625" t="s">
        <v>2362</v>
      </c>
    </row>
    <row r="3626" spans="1:4" x14ac:dyDescent="0.3">
      <c r="A3626">
        <v>800000120</v>
      </c>
      <c r="B3626" t="s">
        <v>1626</v>
      </c>
      <c r="C3626" t="s">
        <v>807</v>
      </c>
      <c r="D3626" t="s">
        <v>2356</v>
      </c>
    </row>
    <row r="3627" spans="1:4" x14ac:dyDescent="0.3">
      <c r="A3627">
        <v>800006094</v>
      </c>
      <c r="B3627" t="s">
        <v>732</v>
      </c>
      <c r="C3627" t="s">
        <v>685</v>
      </c>
      <c r="D3627" t="s">
        <v>1928</v>
      </c>
    </row>
    <row r="3628" spans="1:4" x14ac:dyDescent="0.3">
      <c r="A3628">
        <v>800000094</v>
      </c>
      <c r="B3628" t="s">
        <v>568</v>
      </c>
      <c r="C3628" t="s">
        <v>851</v>
      </c>
      <c r="D3628" t="s">
        <v>1856</v>
      </c>
    </row>
    <row r="3629" spans="1:4" x14ac:dyDescent="0.3">
      <c r="A3629">
        <v>800012879</v>
      </c>
      <c r="B3629" t="s">
        <v>1059</v>
      </c>
      <c r="C3629" t="s">
        <v>1034</v>
      </c>
      <c r="D3629" t="s">
        <v>2035</v>
      </c>
    </row>
    <row r="3630" spans="1:4" x14ac:dyDescent="0.3">
      <c r="A3630">
        <v>800000094</v>
      </c>
      <c r="B3630" t="s">
        <v>568</v>
      </c>
      <c r="C3630" t="s">
        <v>719</v>
      </c>
      <c r="D3630" t="s">
        <v>1856</v>
      </c>
    </row>
    <row r="3631" spans="1:4" x14ac:dyDescent="0.3">
      <c r="A3631">
        <v>800007743</v>
      </c>
      <c r="B3631" t="s">
        <v>968</v>
      </c>
      <c r="C3631" t="s">
        <v>855</v>
      </c>
      <c r="D3631" t="s">
        <v>2004</v>
      </c>
    </row>
    <row r="3632" spans="1:4" x14ac:dyDescent="0.3">
      <c r="A3632">
        <v>800005810</v>
      </c>
      <c r="B3632" t="s">
        <v>679</v>
      </c>
      <c r="C3632" t="s">
        <v>706</v>
      </c>
      <c r="D3632" t="s">
        <v>1864</v>
      </c>
    </row>
    <row r="3633" spans="1:4" x14ac:dyDescent="0.3">
      <c r="A3633">
        <v>800005902</v>
      </c>
      <c r="B3633" t="s">
        <v>1124</v>
      </c>
      <c r="C3633" t="s">
        <v>677</v>
      </c>
      <c r="D3633" t="s">
        <v>1911</v>
      </c>
    </row>
    <row r="3634" spans="1:4" x14ac:dyDescent="0.3">
      <c r="A3634">
        <v>800006372</v>
      </c>
      <c r="B3634" t="s">
        <v>600</v>
      </c>
      <c r="C3634" t="s">
        <v>572</v>
      </c>
      <c r="D3634" t="s">
        <v>1875</v>
      </c>
    </row>
    <row r="3635" spans="1:4" x14ac:dyDescent="0.3">
      <c r="A3635">
        <v>800000094</v>
      </c>
      <c r="B3635" t="s">
        <v>568</v>
      </c>
      <c r="C3635" t="s">
        <v>944</v>
      </c>
      <c r="D3635" t="s">
        <v>1856</v>
      </c>
    </row>
    <row r="3636" spans="1:4" x14ac:dyDescent="0.3">
      <c r="A3636">
        <v>800006094</v>
      </c>
      <c r="B3636" t="s">
        <v>732</v>
      </c>
      <c r="C3636" t="s">
        <v>578</v>
      </c>
      <c r="D3636" t="s">
        <v>1928</v>
      </c>
    </row>
    <row r="3637" spans="1:4" x14ac:dyDescent="0.3">
      <c r="A3637">
        <v>800045685</v>
      </c>
      <c r="B3637" t="s">
        <v>1622</v>
      </c>
      <c r="C3637" t="s">
        <v>962</v>
      </c>
      <c r="D3637" t="s">
        <v>2354</v>
      </c>
    </row>
    <row r="3638" spans="1:4" x14ac:dyDescent="0.3">
      <c r="A3638">
        <v>800006330</v>
      </c>
      <c r="B3638" t="s">
        <v>1122</v>
      </c>
      <c r="C3638" t="s">
        <v>847</v>
      </c>
      <c r="D3638" t="s">
        <v>2054</v>
      </c>
    </row>
    <row r="3639" spans="1:4" x14ac:dyDescent="0.3">
      <c r="A3639">
        <v>800025281</v>
      </c>
      <c r="B3639" t="s">
        <v>1243</v>
      </c>
      <c r="C3639" t="s">
        <v>927</v>
      </c>
      <c r="D3639" t="s">
        <v>1873</v>
      </c>
    </row>
    <row r="3640" spans="1:4" x14ac:dyDescent="0.3">
      <c r="A3640">
        <v>800003024</v>
      </c>
      <c r="B3640" t="s">
        <v>1640</v>
      </c>
      <c r="C3640" t="s">
        <v>578</v>
      </c>
      <c r="D3640" t="s">
        <v>2363</v>
      </c>
    </row>
    <row r="3641" spans="1:4" x14ac:dyDescent="0.3">
      <c r="A3641">
        <v>800000120</v>
      </c>
      <c r="B3641" t="s">
        <v>1626</v>
      </c>
      <c r="C3641" t="s">
        <v>601</v>
      </c>
      <c r="D3641" t="s">
        <v>2356</v>
      </c>
    </row>
    <row r="3642" spans="1:4" x14ac:dyDescent="0.3">
      <c r="A3642">
        <v>800000063</v>
      </c>
      <c r="B3642" t="s">
        <v>566</v>
      </c>
      <c r="C3642" t="s">
        <v>926</v>
      </c>
      <c r="D3642" t="s">
        <v>1855</v>
      </c>
    </row>
    <row r="3643" spans="1:4" x14ac:dyDescent="0.3">
      <c r="A3643">
        <v>800000120</v>
      </c>
      <c r="B3643" t="s">
        <v>1626</v>
      </c>
      <c r="C3643" t="s">
        <v>570</v>
      </c>
      <c r="D3643" t="s">
        <v>2356</v>
      </c>
    </row>
    <row r="3644" spans="1:4" x14ac:dyDescent="0.3">
      <c r="A3644">
        <v>800045685</v>
      </c>
      <c r="B3644" t="s">
        <v>1622</v>
      </c>
      <c r="C3644" t="s">
        <v>978</v>
      </c>
      <c r="D3644" t="s">
        <v>2354</v>
      </c>
    </row>
    <row r="3645" spans="1:4" x14ac:dyDescent="0.3">
      <c r="A3645">
        <v>800020328</v>
      </c>
      <c r="B3645" t="s">
        <v>1495</v>
      </c>
      <c r="C3645" t="s">
        <v>645</v>
      </c>
      <c r="D3645" t="s">
        <v>2243</v>
      </c>
    </row>
    <row r="3646" spans="1:4" x14ac:dyDescent="0.3">
      <c r="A3646">
        <v>800045685</v>
      </c>
      <c r="B3646" t="s">
        <v>1622</v>
      </c>
      <c r="C3646" t="s">
        <v>807</v>
      </c>
      <c r="D3646" t="s">
        <v>2354</v>
      </c>
    </row>
    <row r="3647" spans="1:4" x14ac:dyDescent="0.3">
      <c r="A3647">
        <v>800006119</v>
      </c>
      <c r="B3647" t="s">
        <v>1248</v>
      </c>
      <c r="C3647" t="s">
        <v>645</v>
      </c>
      <c r="D3647" t="s">
        <v>2137</v>
      </c>
    </row>
    <row r="3648" spans="1:4" x14ac:dyDescent="0.3">
      <c r="A3648">
        <v>800006547</v>
      </c>
      <c r="B3648" t="s">
        <v>749</v>
      </c>
      <c r="C3648" t="s">
        <v>684</v>
      </c>
      <c r="D3648" t="s">
        <v>1937</v>
      </c>
    </row>
    <row r="3649" spans="1:4" x14ac:dyDescent="0.3">
      <c r="A3649">
        <v>800006661</v>
      </c>
      <c r="B3649" t="s">
        <v>1641</v>
      </c>
      <c r="C3649" t="s">
        <v>741</v>
      </c>
      <c r="D3649" t="s">
        <v>2364</v>
      </c>
    </row>
    <row r="3650" spans="1:4" x14ac:dyDescent="0.3">
      <c r="A3650">
        <v>800020226</v>
      </c>
      <c r="B3650" t="s">
        <v>1635</v>
      </c>
      <c r="C3650" t="s">
        <v>792</v>
      </c>
      <c r="D3650" t="s">
        <v>2361</v>
      </c>
    </row>
    <row r="3651" spans="1:4" x14ac:dyDescent="0.3">
      <c r="A3651">
        <v>800045144</v>
      </c>
      <c r="B3651" t="s">
        <v>1199</v>
      </c>
      <c r="C3651" t="s">
        <v>789</v>
      </c>
      <c r="D3651" t="s">
        <v>2112</v>
      </c>
    </row>
    <row r="3652" spans="1:4" x14ac:dyDescent="0.3">
      <c r="A3652">
        <v>800006626</v>
      </c>
      <c r="B3652" t="s">
        <v>1517</v>
      </c>
      <c r="C3652" t="s">
        <v>578</v>
      </c>
      <c r="D3652" t="s">
        <v>2300</v>
      </c>
    </row>
    <row r="3653" spans="1:4" x14ac:dyDescent="0.3">
      <c r="A3653">
        <v>800027657</v>
      </c>
      <c r="B3653" t="s">
        <v>1642</v>
      </c>
      <c r="C3653" t="s">
        <v>578</v>
      </c>
      <c r="D3653" t="s">
        <v>1860</v>
      </c>
    </row>
    <row r="3654" spans="1:4" x14ac:dyDescent="0.3">
      <c r="A3654">
        <v>800003379</v>
      </c>
      <c r="B3654" t="s">
        <v>1228</v>
      </c>
      <c r="C3654" t="s">
        <v>578</v>
      </c>
      <c r="D3654" t="s">
        <v>2126</v>
      </c>
    </row>
    <row r="3655" spans="1:4" x14ac:dyDescent="0.3">
      <c r="A3655">
        <v>800006259</v>
      </c>
      <c r="B3655" t="s">
        <v>590</v>
      </c>
      <c r="C3655" t="s">
        <v>924</v>
      </c>
      <c r="D3655" t="s">
        <v>1868</v>
      </c>
    </row>
    <row r="3656" spans="1:4" x14ac:dyDescent="0.3">
      <c r="A3656">
        <v>800005223</v>
      </c>
      <c r="B3656" t="s">
        <v>1643</v>
      </c>
      <c r="C3656" t="s">
        <v>738</v>
      </c>
      <c r="D3656" t="s">
        <v>2365</v>
      </c>
    </row>
    <row r="3657" spans="1:4" x14ac:dyDescent="0.3">
      <c r="A3657">
        <v>800007664</v>
      </c>
      <c r="B3657" t="s">
        <v>1644</v>
      </c>
      <c r="C3657" t="s">
        <v>585</v>
      </c>
      <c r="D3657" t="s">
        <v>1892</v>
      </c>
    </row>
    <row r="3658" spans="1:4" x14ac:dyDescent="0.3">
      <c r="A3658">
        <v>800030190</v>
      </c>
      <c r="B3658" t="s">
        <v>1289</v>
      </c>
      <c r="C3658" t="s">
        <v>1570</v>
      </c>
      <c r="D3658" t="s">
        <v>1901</v>
      </c>
    </row>
    <row r="3659" spans="1:4" x14ac:dyDescent="0.3">
      <c r="A3659">
        <v>800043129</v>
      </c>
      <c r="B3659" t="s">
        <v>1628</v>
      </c>
      <c r="C3659" t="s">
        <v>962</v>
      </c>
      <c r="D3659" t="s">
        <v>2357</v>
      </c>
    </row>
    <row r="3660" spans="1:4" x14ac:dyDescent="0.3">
      <c r="A3660">
        <v>800034980</v>
      </c>
      <c r="B3660" t="s">
        <v>1184</v>
      </c>
      <c r="C3660" t="s">
        <v>962</v>
      </c>
      <c r="D3660" t="s">
        <v>2101</v>
      </c>
    </row>
    <row r="3661" spans="1:4" x14ac:dyDescent="0.3">
      <c r="A3661">
        <v>800005701</v>
      </c>
      <c r="B3661" t="s">
        <v>916</v>
      </c>
      <c r="C3661" t="s">
        <v>909</v>
      </c>
      <c r="D3661" t="s">
        <v>1897</v>
      </c>
    </row>
    <row r="3662" spans="1:4" x14ac:dyDescent="0.3">
      <c r="A3662">
        <v>800006367</v>
      </c>
      <c r="B3662" t="s">
        <v>1257</v>
      </c>
      <c r="C3662" t="s">
        <v>951</v>
      </c>
      <c r="D3662" t="s">
        <v>2145</v>
      </c>
    </row>
    <row r="3663" spans="1:4" x14ac:dyDescent="0.3">
      <c r="A3663">
        <v>800002460</v>
      </c>
      <c r="B3663" t="s">
        <v>571</v>
      </c>
      <c r="C3663" t="s">
        <v>907</v>
      </c>
      <c r="D3663" t="s">
        <v>1858</v>
      </c>
    </row>
    <row r="3664" spans="1:4" x14ac:dyDescent="0.3">
      <c r="A3664">
        <v>800006175</v>
      </c>
      <c r="B3664" t="s">
        <v>1645</v>
      </c>
      <c r="C3664" t="s">
        <v>607</v>
      </c>
      <c r="D3664" t="s">
        <v>1893</v>
      </c>
    </row>
    <row r="3665" spans="1:4" x14ac:dyDescent="0.3">
      <c r="A3665">
        <v>800006626</v>
      </c>
      <c r="B3665" t="s">
        <v>1517</v>
      </c>
      <c r="C3665" t="s">
        <v>645</v>
      </c>
      <c r="D3665" t="s">
        <v>2300</v>
      </c>
    </row>
    <row r="3666" spans="1:4" x14ac:dyDescent="0.3">
      <c r="A3666">
        <v>800006375</v>
      </c>
      <c r="B3666" t="s">
        <v>651</v>
      </c>
      <c r="C3666" t="s">
        <v>962</v>
      </c>
      <c r="D3666" t="s">
        <v>1897</v>
      </c>
    </row>
    <row r="3667" spans="1:4" x14ac:dyDescent="0.3">
      <c r="A3667">
        <v>800000024</v>
      </c>
      <c r="B3667" t="s">
        <v>753</v>
      </c>
      <c r="C3667" t="s">
        <v>911</v>
      </c>
      <c r="D3667" t="s">
        <v>1941</v>
      </c>
    </row>
    <row r="3668" spans="1:4" x14ac:dyDescent="0.3">
      <c r="A3668">
        <v>800029991</v>
      </c>
      <c r="B3668" t="s">
        <v>753</v>
      </c>
      <c r="C3668" t="s">
        <v>657</v>
      </c>
      <c r="D3668" t="s">
        <v>1941</v>
      </c>
    </row>
    <row r="3669" spans="1:4" x14ac:dyDescent="0.3">
      <c r="A3669">
        <v>800000024</v>
      </c>
      <c r="B3669" t="s">
        <v>753</v>
      </c>
      <c r="C3669" t="s">
        <v>1555</v>
      </c>
      <c r="D3669" t="s">
        <v>1941</v>
      </c>
    </row>
    <row r="3670" spans="1:4" x14ac:dyDescent="0.3">
      <c r="A3670">
        <v>800029991</v>
      </c>
      <c r="B3670" t="s">
        <v>753</v>
      </c>
      <c r="C3670" t="s">
        <v>932</v>
      </c>
      <c r="D3670" t="s">
        <v>1941</v>
      </c>
    </row>
    <row r="3671" spans="1:4" x14ac:dyDescent="0.3">
      <c r="A3671">
        <v>800029991</v>
      </c>
      <c r="B3671" t="s">
        <v>753</v>
      </c>
      <c r="C3671" t="s">
        <v>572</v>
      </c>
      <c r="D3671" t="s">
        <v>1941</v>
      </c>
    </row>
    <row r="3672" spans="1:4" x14ac:dyDescent="0.3">
      <c r="A3672">
        <v>800029991</v>
      </c>
      <c r="B3672" t="s">
        <v>753</v>
      </c>
      <c r="C3672" t="s">
        <v>1050</v>
      </c>
      <c r="D3672" t="s">
        <v>1941</v>
      </c>
    </row>
    <row r="3673" spans="1:4" x14ac:dyDescent="0.3">
      <c r="A3673">
        <v>800029991</v>
      </c>
      <c r="B3673" t="s">
        <v>753</v>
      </c>
      <c r="C3673" t="s">
        <v>933</v>
      </c>
      <c r="D3673" t="s">
        <v>1941</v>
      </c>
    </row>
    <row r="3674" spans="1:4" x14ac:dyDescent="0.3">
      <c r="A3674">
        <v>800029991</v>
      </c>
      <c r="B3674" t="s">
        <v>753</v>
      </c>
      <c r="C3674" t="s">
        <v>720</v>
      </c>
      <c r="D3674" t="s">
        <v>1941</v>
      </c>
    </row>
    <row r="3675" spans="1:4" x14ac:dyDescent="0.3">
      <c r="A3675">
        <v>800029991</v>
      </c>
      <c r="B3675" t="s">
        <v>753</v>
      </c>
      <c r="C3675" t="s">
        <v>706</v>
      </c>
      <c r="D3675" t="s">
        <v>1941</v>
      </c>
    </row>
    <row r="3676" spans="1:4" x14ac:dyDescent="0.3">
      <c r="A3676">
        <v>800029991</v>
      </c>
      <c r="B3676" t="s">
        <v>753</v>
      </c>
      <c r="C3676" t="s">
        <v>710</v>
      </c>
      <c r="D3676" t="s">
        <v>1941</v>
      </c>
    </row>
    <row r="3677" spans="1:4" x14ac:dyDescent="0.3">
      <c r="A3677">
        <v>800003027</v>
      </c>
      <c r="B3677" t="s">
        <v>1313</v>
      </c>
      <c r="C3677" t="s">
        <v>738</v>
      </c>
      <c r="D3677" t="s">
        <v>2176</v>
      </c>
    </row>
    <row r="3678" spans="1:4" x14ac:dyDescent="0.3">
      <c r="A3678">
        <v>800003027</v>
      </c>
      <c r="B3678" t="s">
        <v>1313</v>
      </c>
      <c r="C3678" t="s">
        <v>906</v>
      </c>
      <c r="D3678" t="s">
        <v>2176</v>
      </c>
    </row>
    <row r="3679" spans="1:4" x14ac:dyDescent="0.3">
      <c r="A3679">
        <v>800042222</v>
      </c>
      <c r="B3679" t="s">
        <v>1646</v>
      </c>
      <c r="C3679" t="s">
        <v>794</v>
      </c>
      <c r="D3679" t="s">
        <v>2366</v>
      </c>
    </row>
    <row r="3680" spans="1:4" x14ac:dyDescent="0.3">
      <c r="A3680">
        <v>800018946</v>
      </c>
      <c r="B3680" t="s">
        <v>753</v>
      </c>
      <c r="C3680" t="s">
        <v>991</v>
      </c>
      <c r="D3680" t="s">
        <v>1941</v>
      </c>
    </row>
    <row r="3681" spans="1:4" x14ac:dyDescent="0.3">
      <c r="A3681">
        <v>800035676</v>
      </c>
      <c r="B3681" t="s">
        <v>1647</v>
      </c>
      <c r="C3681" t="s">
        <v>738</v>
      </c>
      <c r="D3681" t="s">
        <v>2367</v>
      </c>
    </row>
    <row r="3682" spans="1:4" x14ac:dyDescent="0.3">
      <c r="A3682">
        <v>800018946</v>
      </c>
      <c r="B3682" t="s">
        <v>753</v>
      </c>
      <c r="C3682" t="s">
        <v>933</v>
      </c>
      <c r="D3682" t="s">
        <v>1941</v>
      </c>
    </row>
    <row r="3683" spans="1:4" x14ac:dyDescent="0.3">
      <c r="A3683">
        <v>800018946</v>
      </c>
      <c r="B3683" t="s">
        <v>753</v>
      </c>
      <c r="C3683" t="s">
        <v>868</v>
      </c>
      <c r="D3683" t="s">
        <v>1941</v>
      </c>
    </row>
    <row r="3684" spans="1:4" x14ac:dyDescent="0.3">
      <c r="A3684">
        <v>800042222</v>
      </c>
      <c r="B3684" t="s">
        <v>1646</v>
      </c>
      <c r="C3684" t="s">
        <v>772</v>
      </c>
      <c r="D3684" t="s">
        <v>2366</v>
      </c>
    </row>
    <row r="3685" spans="1:4" x14ac:dyDescent="0.3">
      <c r="A3685">
        <v>800000063</v>
      </c>
      <c r="B3685" t="s">
        <v>566</v>
      </c>
      <c r="C3685" t="s">
        <v>762</v>
      </c>
      <c r="D3685" t="s">
        <v>1855</v>
      </c>
    </row>
    <row r="3686" spans="1:4" x14ac:dyDescent="0.3">
      <c r="A3686">
        <v>800009611</v>
      </c>
      <c r="B3686" t="s">
        <v>1648</v>
      </c>
      <c r="C3686" t="s">
        <v>971</v>
      </c>
      <c r="D3686" t="s">
        <v>1897</v>
      </c>
    </row>
    <row r="3687" spans="1:4" x14ac:dyDescent="0.3">
      <c r="A3687">
        <v>800034877</v>
      </c>
      <c r="B3687" t="s">
        <v>1649</v>
      </c>
      <c r="C3687" t="s">
        <v>1303</v>
      </c>
      <c r="D3687" t="s">
        <v>2368</v>
      </c>
    </row>
    <row r="3688" spans="1:4" x14ac:dyDescent="0.3">
      <c r="A3688">
        <v>800028712</v>
      </c>
      <c r="B3688" t="s">
        <v>1314</v>
      </c>
      <c r="C3688" t="s">
        <v>663</v>
      </c>
      <c r="D3688" t="s">
        <v>2177</v>
      </c>
    </row>
    <row r="3689" spans="1:4" x14ac:dyDescent="0.3">
      <c r="A3689">
        <v>800004460</v>
      </c>
      <c r="B3689" t="s">
        <v>737</v>
      </c>
      <c r="C3689" t="s">
        <v>754</v>
      </c>
      <c r="D3689" t="s">
        <v>1931</v>
      </c>
    </row>
    <row r="3690" spans="1:4" x14ac:dyDescent="0.3">
      <c r="A3690">
        <v>800039522</v>
      </c>
      <c r="B3690" t="s">
        <v>1650</v>
      </c>
      <c r="C3690" t="s">
        <v>815</v>
      </c>
      <c r="D3690" t="s">
        <v>2369</v>
      </c>
    </row>
    <row r="3691" spans="1:4" x14ac:dyDescent="0.3">
      <c r="A3691">
        <v>800019063</v>
      </c>
      <c r="B3691" t="s">
        <v>1398</v>
      </c>
      <c r="C3691" t="s">
        <v>1094</v>
      </c>
      <c r="D3691" t="s">
        <v>2222</v>
      </c>
    </row>
    <row r="3692" spans="1:4" x14ac:dyDescent="0.3">
      <c r="A3692">
        <v>800003027</v>
      </c>
      <c r="B3692" t="s">
        <v>1313</v>
      </c>
      <c r="C3692" t="s">
        <v>1367</v>
      </c>
      <c r="D3692" t="s">
        <v>2176</v>
      </c>
    </row>
    <row r="3693" spans="1:4" x14ac:dyDescent="0.3">
      <c r="A3693">
        <v>800000063</v>
      </c>
      <c r="B3693" t="s">
        <v>566</v>
      </c>
      <c r="C3693" t="s">
        <v>936</v>
      </c>
      <c r="D3693" t="s">
        <v>1855</v>
      </c>
    </row>
    <row r="3694" spans="1:4" x14ac:dyDescent="0.3">
      <c r="A3694">
        <v>800022513</v>
      </c>
      <c r="B3694" t="s">
        <v>361</v>
      </c>
      <c r="C3694" t="s">
        <v>578</v>
      </c>
      <c r="D3694" t="s">
        <v>1873</v>
      </c>
    </row>
    <row r="3695" spans="1:4" x14ac:dyDescent="0.3">
      <c r="A3695">
        <v>800014211</v>
      </c>
      <c r="B3695" t="s">
        <v>1651</v>
      </c>
      <c r="C3695" t="s">
        <v>645</v>
      </c>
      <c r="D3695" t="s">
        <v>1919</v>
      </c>
    </row>
    <row r="3696" spans="1:4" x14ac:dyDescent="0.3">
      <c r="A3696">
        <v>800000094</v>
      </c>
      <c r="B3696" t="s">
        <v>568</v>
      </c>
      <c r="C3696" t="s">
        <v>1568</v>
      </c>
      <c r="D3696" t="s">
        <v>1856</v>
      </c>
    </row>
    <row r="3697" spans="1:4" x14ac:dyDescent="0.3">
      <c r="A3697">
        <v>800006547</v>
      </c>
      <c r="B3697" t="s">
        <v>749</v>
      </c>
      <c r="C3697" t="s">
        <v>909</v>
      </c>
      <c r="D3697" t="s">
        <v>1937</v>
      </c>
    </row>
    <row r="3698" spans="1:4" x14ac:dyDescent="0.3">
      <c r="A3698">
        <v>800000094</v>
      </c>
      <c r="B3698" t="s">
        <v>568</v>
      </c>
      <c r="C3698" t="s">
        <v>962</v>
      </c>
      <c r="D3698" t="s">
        <v>1856</v>
      </c>
    </row>
    <row r="3699" spans="1:4" x14ac:dyDescent="0.3">
      <c r="A3699">
        <v>800000013</v>
      </c>
      <c r="B3699" t="s">
        <v>1175</v>
      </c>
      <c r="C3699" t="s">
        <v>936</v>
      </c>
      <c r="D3699" t="s">
        <v>2095</v>
      </c>
    </row>
    <row r="3700" spans="1:4" x14ac:dyDescent="0.3">
      <c r="A3700">
        <v>800006357</v>
      </c>
      <c r="B3700" t="s">
        <v>634</v>
      </c>
      <c r="C3700" t="s">
        <v>578</v>
      </c>
      <c r="D3700" t="s">
        <v>1889</v>
      </c>
    </row>
    <row r="3701" spans="1:4" x14ac:dyDescent="0.3">
      <c r="A3701">
        <v>800006317</v>
      </c>
      <c r="B3701" t="s">
        <v>1451</v>
      </c>
      <c r="C3701" t="s">
        <v>999</v>
      </c>
      <c r="D3701" t="s">
        <v>2257</v>
      </c>
    </row>
    <row r="3702" spans="1:4" x14ac:dyDescent="0.3">
      <c r="A3702">
        <v>800004222</v>
      </c>
      <c r="B3702" t="s">
        <v>1641</v>
      </c>
      <c r="C3702" t="s">
        <v>969</v>
      </c>
      <c r="D3702" t="s">
        <v>2364</v>
      </c>
    </row>
    <row r="3703" spans="1:4" x14ac:dyDescent="0.3">
      <c r="A3703">
        <v>800005947</v>
      </c>
      <c r="B3703" t="s">
        <v>1652</v>
      </c>
      <c r="C3703" t="s">
        <v>841</v>
      </c>
      <c r="D3703" t="s">
        <v>2013</v>
      </c>
    </row>
    <row r="3704" spans="1:4" x14ac:dyDescent="0.3">
      <c r="A3704">
        <v>800045685</v>
      </c>
      <c r="B3704" t="s">
        <v>1622</v>
      </c>
      <c r="C3704" t="s">
        <v>787</v>
      </c>
      <c r="D3704" t="s">
        <v>2354</v>
      </c>
    </row>
    <row r="3705" spans="1:4" x14ac:dyDescent="0.3">
      <c r="A3705">
        <v>800006474</v>
      </c>
      <c r="B3705" t="s">
        <v>1170</v>
      </c>
      <c r="C3705" t="s">
        <v>578</v>
      </c>
      <c r="D3705" t="s">
        <v>2091</v>
      </c>
    </row>
    <row r="3706" spans="1:4" x14ac:dyDescent="0.3">
      <c r="A3706">
        <v>800006557</v>
      </c>
      <c r="B3706" t="s">
        <v>1177</v>
      </c>
      <c r="C3706" t="s">
        <v>1653</v>
      </c>
      <c r="D3706" t="s">
        <v>1897</v>
      </c>
    </row>
    <row r="3707" spans="1:4" x14ac:dyDescent="0.3">
      <c r="A3707">
        <v>800000063</v>
      </c>
      <c r="B3707" t="s">
        <v>566</v>
      </c>
      <c r="C3707" t="s">
        <v>1004</v>
      </c>
      <c r="D3707" t="s">
        <v>1855</v>
      </c>
    </row>
    <row r="3708" spans="1:4" x14ac:dyDescent="0.3">
      <c r="A3708">
        <v>800000511</v>
      </c>
      <c r="B3708" t="s">
        <v>1415</v>
      </c>
      <c r="C3708" t="s">
        <v>645</v>
      </c>
      <c r="D3708" t="s">
        <v>2222</v>
      </c>
    </row>
    <row r="3709" spans="1:4" x14ac:dyDescent="0.3">
      <c r="A3709">
        <v>800005978</v>
      </c>
      <c r="B3709" t="s">
        <v>1654</v>
      </c>
      <c r="C3709" t="s">
        <v>645</v>
      </c>
      <c r="D3709" t="s">
        <v>2162</v>
      </c>
    </row>
    <row r="3710" spans="1:4" x14ac:dyDescent="0.3">
      <c r="A3710">
        <v>800006605</v>
      </c>
      <c r="B3710" t="s">
        <v>1132</v>
      </c>
      <c r="C3710" t="s">
        <v>826</v>
      </c>
      <c r="D3710" t="s">
        <v>1995</v>
      </c>
    </row>
    <row r="3711" spans="1:4" x14ac:dyDescent="0.3">
      <c r="A3711">
        <v>800002450</v>
      </c>
      <c r="B3711" t="s">
        <v>675</v>
      </c>
      <c r="C3711" t="s">
        <v>910</v>
      </c>
      <c r="D3711" t="s">
        <v>1906</v>
      </c>
    </row>
    <row r="3712" spans="1:4" x14ac:dyDescent="0.3">
      <c r="A3712">
        <v>800003024</v>
      </c>
      <c r="B3712" t="s">
        <v>1640</v>
      </c>
      <c r="C3712" t="s">
        <v>720</v>
      </c>
      <c r="D3712" t="s">
        <v>2363</v>
      </c>
    </row>
    <row r="3713" spans="1:4" x14ac:dyDescent="0.3">
      <c r="A3713">
        <v>800006203</v>
      </c>
      <c r="B3713" t="s">
        <v>1655</v>
      </c>
      <c r="C3713" t="s">
        <v>607</v>
      </c>
      <c r="D3713" t="s">
        <v>2370</v>
      </c>
    </row>
    <row r="3714" spans="1:4" x14ac:dyDescent="0.3">
      <c r="A3714">
        <v>800019954</v>
      </c>
      <c r="B3714" t="s">
        <v>1642</v>
      </c>
      <c r="C3714" t="s">
        <v>971</v>
      </c>
      <c r="D3714" t="s">
        <v>1860</v>
      </c>
    </row>
    <row r="3715" spans="1:4" x14ac:dyDescent="0.3">
      <c r="A3715">
        <v>800000063</v>
      </c>
      <c r="B3715" t="s">
        <v>566</v>
      </c>
      <c r="C3715" t="s">
        <v>925</v>
      </c>
      <c r="D3715" t="s">
        <v>1855</v>
      </c>
    </row>
    <row r="3716" spans="1:4" x14ac:dyDescent="0.3">
      <c r="A3716">
        <v>800030549</v>
      </c>
      <c r="B3716" t="s">
        <v>1255</v>
      </c>
      <c r="C3716" t="s">
        <v>702</v>
      </c>
      <c r="D3716" t="s">
        <v>2144</v>
      </c>
    </row>
    <row r="3717" spans="1:4" x14ac:dyDescent="0.3">
      <c r="A3717">
        <v>800000034</v>
      </c>
      <c r="B3717" t="s">
        <v>1218</v>
      </c>
      <c r="C3717" t="s">
        <v>927</v>
      </c>
      <c r="D3717" t="s">
        <v>1919</v>
      </c>
    </row>
    <row r="3718" spans="1:4" x14ac:dyDescent="0.3">
      <c r="A3718">
        <v>800020328</v>
      </c>
      <c r="B3718" t="s">
        <v>1495</v>
      </c>
      <c r="C3718" t="s">
        <v>979</v>
      </c>
      <c r="D3718" t="s">
        <v>2243</v>
      </c>
    </row>
    <row r="3719" spans="1:4" x14ac:dyDescent="0.3">
      <c r="A3719">
        <v>800000063</v>
      </c>
      <c r="B3719" t="s">
        <v>566</v>
      </c>
      <c r="C3719" t="s">
        <v>814</v>
      </c>
      <c r="D3719" t="s">
        <v>1855</v>
      </c>
    </row>
    <row r="3720" spans="1:4" x14ac:dyDescent="0.3">
      <c r="A3720">
        <v>800005880</v>
      </c>
      <c r="B3720" t="s">
        <v>1217</v>
      </c>
      <c r="C3720" t="s">
        <v>873</v>
      </c>
      <c r="D3720" t="s">
        <v>2121</v>
      </c>
    </row>
    <row r="3721" spans="1:4" x14ac:dyDescent="0.3">
      <c r="A3721">
        <v>800006101</v>
      </c>
      <c r="B3721" t="s">
        <v>730</v>
      </c>
      <c r="C3721" t="s">
        <v>572</v>
      </c>
      <c r="D3721" t="s">
        <v>1926</v>
      </c>
    </row>
    <row r="3722" spans="1:4" x14ac:dyDescent="0.3">
      <c r="A3722">
        <v>800000120</v>
      </c>
      <c r="B3722" t="s">
        <v>1626</v>
      </c>
      <c r="C3722" t="s">
        <v>969</v>
      </c>
      <c r="D3722" t="s">
        <v>2356</v>
      </c>
    </row>
    <row r="3723" spans="1:4" x14ac:dyDescent="0.3">
      <c r="A3723">
        <v>800000120</v>
      </c>
      <c r="B3723" t="s">
        <v>1626</v>
      </c>
      <c r="C3723" t="s">
        <v>757</v>
      </c>
      <c r="D3723" t="s">
        <v>2356</v>
      </c>
    </row>
    <row r="3724" spans="1:4" x14ac:dyDescent="0.3">
      <c r="A3724">
        <v>800006557</v>
      </c>
      <c r="B3724" t="s">
        <v>1177</v>
      </c>
      <c r="C3724" t="s">
        <v>1011</v>
      </c>
      <c r="D3724" t="s">
        <v>1897</v>
      </c>
    </row>
    <row r="3725" spans="1:4" x14ac:dyDescent="0.3">
      <c r="A3725">
        <v>800000120</v>
      </c>
      <c r="B3725" t="s">
        <v>1626</v>
      </c>
      <c r="C3725" t="s">
        <v>988</v>
      </c>
      <c r="D3725" t="s">
        <v>2356</v>
      </c>
    </row>
    <row r="3726" spans="1:4" x14ac:dyDescent="0.3">
      <c r="A3726">
        <v>800006020</v>
      </c>
      <c r="B3726" t="s">
        <v>574</v>
      </c>
      <c r="C3726" t="s">
        <v>570</v>
      </c>
      <c r="D3726" t="s">
        <v>1860</v>
      </c>
    </row>
    <row r="3727" spans="1:4" x14ac:dyDescent="0.3">
      <c r="A3727">
        <v>800000024</v>
      </c>
      <c r="B3727" t="s">
        <v>753</v>
      </c>
      <c r="C3727" t="s">
        <v>657</v>
      </c>
      <c r="D3727" t="s">
        <v>1941</v>
      </c>
    </row>
    <row r="3728" spans="1:4" x14ac:dyDescent="0.3">
      <c r="A3728">
        <v>800002464</v>
      </c>
      <c r="B3728" t="s">
        <v>339</v>
      </c>
      <c r="C3728" t="s">
        <v>844</v>
      </c>
      <c r="D3728" t="s">
        <v>2097</v>
      </c>
    </row>
    <row r="3729" spans="1:4" x14ac:dyDescent="0.3">
      <c r="A3729">
        <v>800000094</v>
      </c>
      <c r="B3729" t="s">
        <v>568</v>
      </c>
      <c r="C3729" t="s">
        <v>898</v>
      </c>
      <c r="D3729" t="s">
        <v>1856</v>
      </c>
    </row>
    <row r="3730" spans="1:4" x14ac:dyDescent="0.3">
      <c r="A3730">
        <v>800002731</v>
      </c>
      <c r="B3730" t="s">
        <v>688</v>
      </c>
      <c r="C3730" t="s">
        <v>817</v>
      </c>
      <c r="D3730" t="s">
        <v>1908</v>
      </c>
    </row>
    <row r="3731" spans="1:4" x14ac:dyDescent="0.3">
      <c r="A3731">
        <v>800007536</v>
      </c>
      <c r="B3731" t="s">
        <v>1566</v>
      </c>
      <c r="C3731" t="s">
        <v>963</v>
      </c>
      <c r="D3731" t="s">
        <v>2326</v>
      </c>
    </row>
    <row r="3732" spans="1:4" x14ac:dyDescent="0.3">
      <c r="A3732">
        <v>800043129</v>
      </c>
      <c r="B3732" t="s">
        <v>1628</v>
      </c>
      <c r="C3732" t="s">
        <v>599</v>
      </c>
      <c r="D3732" t="s">
        <v>2357</v>
      </c>
    </row>
    <row r="3733" spans="1:4" x14ac:dyDescent="0.3">
      <c r="A3733">
        <v>800025527</v>
      </c>
      <c r="B3733" t="s">
        <v>1342</v>
      </c>
      <c r="C3733" t="s">
        <v>645</v>
      </c>
      <c r="D3733" t="s">
        <v>1911</v>
      </c>
    </row>
    <row r="3734" spans="1:4" x14ac:dyDescent="0.3">
      <c r="A3734">
        <v>800000094</v>
      </c>
      <c r="B3734" t="s">
        <v>568</v>
      </c>
      <c r="C3734" t="s">
        <v>599</v>
      </c>
      <c r="D3734" t="s">
        <v>1856</v>
      </c>
    </row>
    <row r="3735" spans="1:4" x14ac:dyDescent="0.3">
      <c r="A3735">
        <v>800000094</v>
      </c>
      <c r="B3735" t="s">
        <v>568</v>
      </c>
      <c r="C3735" t="s">
        <v>1656</v>
      </c>
      <c r="D3735" t="s">
        <v>1856</v>
      </c>
    </row>
    <row r="3736" spans="1:4" x14ac:dyDescent="0.3">
      <c r="A3736">
        <v>800006583</v>
      </c>
      <c r="B3736" t="s">
        <v>717</v>
      </c>
      <c r="C3736" t="s">
        <v>1008</v>
      </c>
      <c r="D3736" t="s">
        <v>1896</v>
      </c>
    </row>
    <row r="3737" spans="1:4" x14ac:dyDescent="0.3">
      <c r="A3737">
        <v>800045685</v>
      </c>
      <c r="B3737" t="s">
        <v>1622</v>
      </c>
      <c r="C3737" t="s">
        <v>671</v>
      </c>
      <c r="D3737" t="s">
        <v>2354</v>
      </c>
    </row>
    <row r="3738" spans="1:4" x14ac:dyDescent="0.3">
      <c r="A3738">
        <v>800005675</v>
      </c>
      <c r="B3738" t="s">
        <v>1657</v>
      </c>
      <c r="C3738" t="s">
        <v>900</v>
      </c>
      <c r="D3738" t="s">
        <v>2371</v>
      </c>
    </row>
    <row r="3739" spans="1:4" x14ac:dyDescent="0.3">
      <c r="A3739">
        <v>800043129</v>
      </c>
      <c r="B3739" t="s">
        <v>1628</v>
      </c>
      <c r="C3739" t="s">
        <v>578</v>
      </c>
      <c r="D3739" t="s">
        <v>2357</v>
      </c>
    </row>
    <row r="3740" spans="1:4" x14ac:dyDescent="0.3">
      <c r="A3740">
        <v>800042701</v>
      </c>
      <c r="B3740" t="s">
        <v>1658</v>
      </c>
      <c r="C3740" t="s">
        <v>970</v>
      </c>
      <c r="D3740" t="s">
        <v>2182</v>
      </c>
    </row>
    <row r="3741" spans="1:4" x14ac:dyDescent="0.3">
      <c r="A3741">
        <v>800019179</v>
      </c>
      <c r="B3741" t="s">
        <v>1659</v>
      </c>
      <c r="C3741" t="s">
        <v>607</v>
      </c>
      <c r="D3741" t="s">
        <v>2372</v>
      </c>
    </row>
    <row r="3742" spans="1:4" x14ac:dyDescent="0.3">
      <c r="A3742">
        <v>800000138</v>
      </c>
      <c r="B3742" t="s">
        <v>1660</v>
      </c>
      <c r="C3742" t="s">
        <v>971</v>
      </c>
      <c r="D3742" t="s">
        <v>2373</v>
      </c>
    </row>
    <row r="3743" spans="1:4" x14ac:dyDescent="0.3">
      <c r="A3743">
        <v>800000063</v>
      </c>
      <c r="B3743" t="s">
        <v>566</v>
      </c>
      <c r="C3743" t="s">
        <v>927</v>
      </c>
      <c r="D3743" t="s">
        <v>1855</v>
      </c>
    </row>
    <row r="3744" spans="1:4" x14ac:dyDescent="0.3">
      <c r="A3744">
        <v>800000024</v>
      </c>
      <c r="B3744" t="s">
        <v>753</v>
      </c>
      <c r="C3744" t="s">
        <v>1568</v>
      </c>
      <c r="D3744" t="s">
        <v>1941</v>
      </c>
    </row>
    <row r="3745" spans="1:4" x14ac:dyDescent="0.3">
      <c r="A3745">
        <v>800006557</v>
      </c>
      <c r="B3745" t="s">
        <v>1177</v>
      </c>
      <c r="C3745" t="s">
        <v>930</v>
      </c>
      <c r="D3745" t="s">
        <v>1897</v>
      </c>
    </row>
    <row r="3746" spans="1:4" x14ac:dyDescent="0.3">
      <c r="A3746">
        <v>800000063</v>
      </c>
      <c r="B3746" t="s">
        <v>566</v>
      </c>
      <c r="C3746" t="s">
        <v>939</v>
      </c>
      <c r="D3746" t="s">
        <v>1855</v>
      </c>
    </row>
    <row r="3747" spans="1:4" x14ac:dyDescent="0.3">
      <c r="A3747">
        <v>800038690</v>
      </c>
      <c r="B3747" t="s">
        <v>1574</v>
      </c>
      <c r="C3747" t="s">
        <v>1620</v>
      </c>
      <c r="D3747" t="s">
        <v>2055</v>
      </c>
    </row>
    <row r="3748" spans="1:4" x14ac:dyDescent="0.3">
      <c r="A3748">
        <v>800006666</v>
      </c>
      <c r="B3748" t="s">
        <v>1572</v>
      </c>
      <c r="C3748" t="s">
        <v>1620</v>
      </c>
      <c r="D3748" t="s">
        <v>1904</v>
      </c>
    </row>
    <row r="3749" spans="1:4" x14ac:dyDescent="0.3">
      <c r="A3749">
        <v>800007725</v>
      </c>
      <c r="B3749" t="s">
        <v>1343</v>
      </c>
      <c r="C3749" t="s">
        <v>930</v>
      </c>
      <c r="D3749" t="s">
        <v>2015</v>
      </c>
    </row>
    <row r="3750" spans="1:4" x14ac:dyDescent="0.3">
      <c r="A3750">
        <v>800045685</v>
      </c>
      <c r="B3750" t="s">
        <v>1622</v>
      </c>
      <c r="C3750" t="s">
        <v>1051</v>
      </c>
      <c r="D3750" t="s">
        <v>2354</v>
      </c>
    </row>
    <row r="3751" spans="1:4" x14ac:dyDescent="0.3">
      <c r="A3751">
        <v>800006648</v>
      </c>
      <c r="B3751" t="s">
        <v>1134</v>
      </c>
      <c r="C3751" t="s">
        <v>783</v>
      </c>
      <c r="D3751" t="s">
        <v>2063</v>
      </c>
    </row>
    <row r="3752" spans="1:4" x14ac:dyDescent="0.3">
      <c r="A3752">
        <v>800006557</v>
      </c>
      <c r="B3752" t="s">
        <v>1177</v>
      </c>
      <c r="C3752" t="s">
        <v>608</v>
      </c>
      <c r="D3752" t="s">
        <v>1897</v>
      </c>
    </row>
    <row r="3753" spans="1:4" x14ac:dyDescent="0.3">
      <c r="A3753">
        <v>800000116</v>
      </c>
      <c r="B3753" t="s">
        <v>1639</v>
      </c>
      <c r="C3753" t="s">
        <v>907</v>
      </c>
      <c r="D3753" t="s">
        <v>2362</v>
      </c>
    </row>
    <row r="3754" spans="1:4" x14ac:dyDescent="0.3">
      <c r="A3754">
        <v>800000116</v>
      </c>
      <c r="B3754" t="s">
        <v>1639</v>
      </c>
      <c r="C3754" t="s">
        <v>720</v>
      </c>
      <c r="D3754" t="s">
        <v>2362</v>
      </c>
    </row>
    <row r="3755" spans="1:4" x14ac:dyDescent="0.3">
      <c r="A3755">
        <v>800006554</v>
      </c>
      <c r="B3755" t="s">
        <v>1556</v>
      </c>
      <c r="C3755" t="s">
        <v>908</v>
      </c>
      <c r="D3755" t="s">
        <v>1893</v>
      </c>
    </row>
    <row r="3756" spans="1:4" x14ac:dyDescent="0.3">
      <c r="A3756">
        <v>800043033</v>
      </c>
      <c r="B3756" t="s">
        <v>1661</v>
      </c>
      <c r="C3756" t="s">
        <v>774</v>
      </c>
      <c r="D3756" t="s">
        <v>1860</v>
      </c>
    </row>
    <row r="3757" spans="1:4" x14ac:dyDescent="0.3">
      <c r="A3757">
        <v>800000120</v>
      </c>
      <c r="B3757" t="s">
        <v>1626</v>
      </c>
      <c r="C3757" t="s">
        <v>1367</v>
      </c>
      <c r="D3757" t="s">
        <v>2356</v>
      </c>
    </row>
    <row r="3758" spans="1:4" x14ac:dyDescent="0.3">
      <c r="A3758">
        <v>800014209</v>
      </c>
      <c r="B3758" t="s">
        <v>348</v>
      </c>
      <c r="C3758" t="s">
        <v>1051</v>
      </c>
      <c r="D3758" t="s">
        <v>2012</v>
      </c>
    </row>
    <row r="3759" spans="1:4" x14ac:dyDescent="0.3">
      <c r="A3759">
        <v>800005902</v>
      </c>
      <c r="B3759" t="s">
        <v>1124</v>
      </c>
      <c r="C3759" t="s">
        <v>713</v>
      </c>
      <c r="D3759" t="s">
        <v>1911</v>
      </c>
    </row>
    <row r="3760" spans="1:4" x14ac:dyDescent="0.3">
      <c r="A3760">
        <v>800040181</v>
      </c>
      <c r="B3760" t="s">
        <v>1136</v>
      </c>
      <c r="C3760" t="s">
        <v>826</v>
      </c>
      <c r="D3760" t="s">
        <v>2064</v>
      </c>
    </row>
    <row r="3761" spans="1:4" x14ac:dyDescent="0.3">
      <c r="A3761">
        <v>800005035</v>
      </c>
      <c r="B3761" t="s">
        <v>1224</v>
      </c>
      <c r="C3761" t="s">
        <v>828</v>
      </c>
      <c r="D3761" t="s">
        <v>2125</v>
      </c>
    </row>
    <row r="3762" spans="1:4" x14ac:dyDescent="0.3">
      <c r="A3762">
        <v>800043235</v>
      </c>
      <c r="B3762" t="s">
        <v>1139</v>
      </c>
      <c r="C3762" t="s">
        <v>828</v>
      </c>
      <c r="D3762" t="s">
        <v>2066</v>
      </c>
    </row>
    <row r="3763" spans="1:4" x14ac:dyDescent="0.3">
      <c r="A3763">
        <v>800006094</v>
      </c>
      <c r="B3763" t="s">
        <v>732</v>
      </c>
      <c r="C3763" t="s">
        <v>986</v>
      </c>
      <c r="D3763" t="s">
        <v>1928</v>
      </c>
    </row>
    <row r="3764" spans="1:4" x14ac:dyDescent="0.3">
      <c r="A3764">
        <v>800045685</v>
      </c>
      <c r="B3764" t="s">
        <v>1622</v>
      </c>
      <c r="C3764" t="s">
        <v>974</v>
      </c>
      <c r="D3764" t="s">
        <v>2354</v>
      </c>
    </row>
    <row r="3765" spans="1:4" x14ac:dyDescent="0.3">
      <c r="A3765">
        <v>800006537</v>
      </c>
      <c r="B3765" t="s">
        <v>1193</v>
      </c>
      <c r="C3765" t="s">
        <v>994</v>
      </c>
      <c r="D3765" t="s">
        <v>1873</v>
      </c>
    </row>
    <row r="3766" spans="1:4" x14ac:dyDescent="0.3">
      <c r="A3766">
        <v>800000063</v>
      </c>
      <c r="B3766" t="s">
        <v>566</v>
      </c>
      <c r="C3766" t="s">
        <v>1662</v>
      </c>
      <c r="D3766" t="s">
        <v>1855</v>
      </c>
    </row>
    <row r="3767" spans="1:4" x14ac:dyDescent="0.3">
      <c r="A3767">
        <v>800000063</v>
      </c>
      <c r="B3767" t="s">
        <v>566</v>
      </c>
      <c r="C3767" t="s">
        <v>985</v>
      </c>
      <c r="D3767" t="s">
        <v>1855</v>
      </c>
    </row>
    <row r="3768" spans="1:4" x14ac:dyDescent="0.3">
      <c r="A3768">
        <v>800005881</v>
      </c>
      <c r="B3768" t="s">
        <v>1217</v>
      </c>
      <c r="C3768" t="s">
        <v>1005</v>
      </c>
      <c r="D3768" t="s">
        <v>2121</v>
      </c>
    </row>
    <row r="3769" spans="1:4" x14ac:dyDescent="0.3">
      <c r="A3769">
        <v>800006248</v>
      </c>
      <c r="B3769" t="s">
        <v>1174</v>
      </c>
      <c r="C3769" t="s">
        <v>1008</v>
      </c>
      <c r="D3769" t="s">
        <v>1873</v>
      </c>
    </row>
    <row r="3770" spans="1:4" x14ac:dyDescent="0.3">
      <c r="A3770">
        <v>800006094</v>
      </c>
      <c r="B3770" t="s">
        <v>732</v>
      </c>
      <c r="C3770" t="s">
        <v>754</v>
      </c>
      <c r="D3770" t="s">
        <v>1928</v>
      </c>
    </row>
    <row r="3771" spans="1:4" x14ac:dyDescent="0.3">
      <c r="A3771">
        <v>800045685</v>
      </c>
      <c r="B3771" t="s">
        <v>1622</v>
      </c>
      <c r="C3771" t="s">
        <v>908</v>
      </c>
      <c r="D3771" t="s">
        <v>2354</v>
      </c>
    </row>
    <row r="3772" spans="1:4" x14ac:dyDescent="0.3">
      <c r="A3772">
        <v>800005689</v>
      </c>
      <c r="B3772" t="s">
        <v>1378</v>
      </c>
      <c r="C3772" t="s">
        <v>792</v>
      </c>
      <c r="D3772" t="s">
        <v>2211</v>
      </c>
    </row>
    <row r="3773" spans="1:4" x14ac:dyDescent="0.3">
      <c r="A3773">
        <v>800003734</v>
      </c>
      <c r="B3773" t="s">
        <v>1527</v>
      </c>
      <c r="C3773" t="s">
        <v>602</v>
      </c>
      <c r="D3773" t="s">
        <v>2308</v>
      </c>
    </row>
    <row r="3774" spans="1:4" x14ac:dyDescent="0.3">
      <c r="A3774">
        <v>800003734</v>
      </c>
      <c r="B3774" t="s">
        <v>1527</v>
      </c>
      <c r="C3774" t="s">
        <v>957</v>
      </c>
      <c r="D3774" t="s">
        <v>2308</v>
      </c>
    </row>
    <row r="3775" spans="1:4" x14ac:dyDescent="0.3">
      <c r="A3775">
        <v>800001263</v>
      </c>
      <c r="B3775" t="s">
        <v>1663</v>
      </c>
      <c r="C3775" t="s">
        <v>736</v>
      </c>
      <c r="D3775" t="s">
        <v>2308</v>
      </c>
    </row>
    <row r="3776" spans="1:4" x14ac:dyDescent="0.3">
      <c r="A3776">
        <v>800028458</v>
      </c>
      <c r="B3776" t="s">
        <v>707</v>
      </c>
      <c r="C3776" t="s">
        <v>599</v>
      </c>
      <c r="D3776" t="s">
        <v>1917</v>
      </c>
    </row>
    <row r="3777" spans="1:4" x14ac:dyDescent="0.3">
      <c r="A3777">
        <v>800006081</v>
      </c>
      <c r="B3777" t="s">
        <v>1130</v>
      </c>
      <c r="C3777" t="s">
        <v>891</v>
      </c>
      <c r="D3777" t="s">
        <v>2060</v>
      </c>
    </row>
    <row r="3778" spans="1:4" x14ac:dyDescent="0.3">
      <c r="A3778">
        <v>800002390</v>
      </c>
      <c r="B3778" t="s">
        <v>1664</v>
      </c>
      <c r="C3778" t="s">
        <v>1665</v>
      </c>
      <c r="D3778" t="s">
        <v>1900</v>
      </c>
    </row>
    <row r="3779" spans="1:4" x14ac:dyDescent="0.3">
      <c r="A3779">
        <v>800013903</v>
      </c>
      <c r="B3779" t="s">
        <v>1666</v>
      </c>
      <c r="C3779" t="s">
        <v>970</v>
      </c>
      <c r="D3779" t="s">
        <v>1995</v>
      </c>
    </row>
    <row r="3780" spans="1:4" x14ac:dyDescent="0.3">
      <c r="A3780">
        <v>800021499</v>
      </c>
      <c r="B3780" t="s">
        <v>1207</v>
      </c>
      <c r="C3780" t="s">
        <v>891</v>
      </c>
      <c r="D3780" t="s">
        <v>1904</v>
      </c>
    </row>
    <row r="3781" spans="1:4" x14ac:dyDescent="0.3">
      <c r="A3781">
        <v>800028424</v>
      </c>
      <c r="B3781" t="s">
        <v>1631</v>
      </c>
      <c r="C3781" t="s">
        <v>578</v>
      </c>
      <c r="D3781" t="s">
        <v>1900</v>
      </c>
    </row>
    <row r="3782" spans="1:4" x14ac:dyDescent="0.3">
      <c r="A3782">
        <v>800002753</v>
      </c>
      <c r="B3782" t="s">
        <v>1667</v>
      </c>
      <c r="C3782" t="s">
        <v>613</v>
      </c>
      <c r="D3782" t="s">
        <v>2352</v>
      </c>
    </row>
    <row r="3783" spans="1:4" x14ac:dyDescent="0.3">
      <c r="A3783">
        <v>800040195</v>
      </c>
      <c r="B3783" t="s">
        <v>1230</v>
      </c>
      <c r="C3783" t="s">
        <v>738</v>
      </c>
      <c r="D3783" t="s">
        <v>2127</v>
      </c>
    </row>
    <row r="3784" spans="1:4" x14ac:dyDescent="0.3">
      <c r="A3784">
        <v>800004902</v>
      </c>
      <c r="B3784" t="s">
        <v>1228</v>
      </c>
      <c r="C3784" t="s">
        <v>578</v>
      </c>
      <c r="D3784" t="s">
        <v>2126</v>
      </c>
    </row>
    <row r="3785" spans="1:4" x14ac:dyDescent="0.3">
      <c r="A3785">
        <v>800046690</v>
      </c>
      <c r="B3785" t="s">
        <v>1176</v>
      </c>
      <c r="C3785" t="s">
        <v>932</v>
      </c>
      <c r="D3785" t="s">
        <v>2096</v>
      </c>
    </row>
    <row r="3786" spans="1:4" x14ac:dyDescent="0.3">
      <c r="A3786">
        <v>800030255</v>
      </c>
      <c r="B3786" t="s">
        <v>1289</v>
      </c>
      <c r="C3786" t="s">
        <v>1058</v>
      </c>
      <c r="D3786" t="s">
        <v>1901</v>
      </c>
    </row>
    <row r="3787" spans="1:4" x14ac:dyDescent="0.3">
      <c r="A3787">
        <v>800027082</v>
      </c>
      <c r="B3787" t="s">
        <v>1355</v>
      </c>
      <c r="C3787" t="s">
        <v>585</v>
      </c>
      <c r="D3787" t="s">
        <v>2201</v>
      </c>
    </row>
    <row r="3788" spans="1:4" x14ac:dyDescent="0.3">
      <c r="A3788">
        <v>800029991</v>
      </c>
      <c r="B3788" t="s">
        <v>753</v>
      </c>
      <c r="C3788" t="s">
        <v>654</v>
      </c>
      <c r="D3788" t="s">
        <v>1941</v>
      </c>
    </row>
    <row r="3789" spans="1:4" x14ac:dyDescent="0.3">
      <c r="A3789">
        <v>800000057</v>
      </c>
      <c r="B3789" t="s">
        <v>393</v>
      </c>
      <c r="C3789" t="s">
        <v>965</v>
      </c>
      <c r="D3789" t="s">
        <v>1915</v>
      </c>
    </row>
    <row r="3790" spans="1:4" x14ac:dyDescent="0.3">
      <c r="A3790">
        <v>800006518</v>
      </c>
      <c r="B3790" t="s">
        <v>1463</v>
      </c>
      <c r="C3790" t="s">
        <v>929</v>
      </c>
      <c r="D3790" t="s">
        <v>2035</v>
      </c>
    </row>
    <row r="3791" spans="1:4" x14ac:dyDescent="0.3">
      <c r="A3791">
        <v>800014209</v>
      </c>
      <c r="B3791" t="s">
        <v>348</v>
      </c>
      <c r="C3791" t="s">
        <v>817</v>
      </c>
      <c r="D3791" t="s">
        <v>2012</v>
      </c>
    </row>
    <row r="3792" spans="1:4" x14ac:dyDescent="0.3">
      <c r="A3792">
        <v>800006086</v>
      </c>
      <c r="B3792" t="s">
        <v>1668</v>
      </c>
      <c r="C3792" t="s">
        <v>951</v>
      </c>
      <c r="D3792" t="s">
        <v>2374</v>
      </c>
    </row>
    <row r="3793" spans="1:4" x14ac:dyDescent="0.3">
      <c r="A3793">
        <v>800002414</v>
      </c>
      <c r="B3793" t="s">
        <v>1535</v>
      </c>
      <c r="C3793" t="s">
        <v>854</v>
      </c>
      <c r="D3793" t="s">
        <v>2312</v>
      </c>
    </row>
    <row r="3794" spans="1:4" x14ac:dyDescent="0.3">
      <c r="A3794">
        <v>800042814</v>
      </c>
      <c r="B3794" t="s">
        <v>1669</v>
      </c>
      <c r="C3794" t="s">
        <v>951</v>
      </c>
      <c r="D3794" t="s">
        <v>2036</v>
      </c>
    </row>
    <row r="3795" spans="1:4" x14ac:dyDescent="0.3">
      <c r="A3795">
        <v>800000094</v>
      </c>
      <c r="B3795" t="s">
        <v>568</v>
      </c>
      <c r="C3795" t="s">
        <v>838</v>
      </c>
      <c r="D3795" t="s">
        <v>1856</v>
      </c>
    </row>
    <row r="3796" spans="1:4" x14ac:dyDescent="0.3">
      <c r="A3796">
        <v>800003609</v>
      </c>
      <c r="B3796" t="s">
        <v>1670</v>
      </c>
      <c r="C3796" t="s">
        <v>570</v>
      </c>
      <c r="D3796" t="s">
        <v>1860</v>
      </c>
    </row>
    <row r="3797" spans="1:4" x14ac:dyDescent="0.3">
      <c r="A3797">
        <v>800006171</v>
      </c>
      <c r="B3797" t="s">
        <v>1284</v>
      </c>
      <c r="C3797" t="s">
        <v>947</v>
      </c>
      <c r="D3797" t="s">
        <v>2015</v>
      </c>
    </row>
    <row r="3798" spans="1:4" x14ac:dyDescent="0.3">
      <c r="A3798">
        <v>800006248</v>
      </c>
      <c r="B3798" t="s">
        <v>1174</v>
      </c>
      <c r="C3798" t="s">
        <v>972</v>
      </c>
      <c r="D3798" t="s">
        <v>1873</v>
      </c>
    </row>
    <row r="3799" spans="1:4" x14ac:dyDescent="0.3">
      <c r="A3799">
        <v>800003406</v>
      </c>
      <c r="B3799" t="s">
        <v>1671</v>
      </c>
      <c r="C3799" t="s">
        <v>720</v>
      </c>
      <c r="D3799" t="s">
        <v>2375</v>
      </c>
    </row>
    <row r="3800" spans="1:4" x14ac:dyDescent="0.3">
      <c r="A3800">
        <v>800000120</v>
      </c>
      <c r="B3800" t="s">
        <v>1626</v>
      </c>
      <c r="C3800" t="s">
        <v>585</v>
      </c>
      <c r="D3800" t="s">
        <v>2356</v>
      </c>
    </row>
    <row r="3801" spans="1:4" x14ac:dyDescent="0.3">
      <c r="A3801">
        <v>800034579</v>
      </c>
      <c r="B3801" t="s">
        <v>1672</v>
      </c>
      <c r="C3801" t="s">
        <v>684</v>
      </c>
      <c r="D3801" t="s">
        <v>1893</v>
      </c>
    </row>
    <row r="3802" spans="1:4" x14ac:dyDescent="0.3">
      <c r="A3802">
        <v>800029991</v>
      </c>
      <c r="B3802" t="s">
        <v>753</v>
      </c>
      <c r="C3802" t="s">
        <v>874</v>
      </c>
      <c r="D3802" t="s">
        <v>1941</v>
      </c>
    </row>
    <row r="3803" spans="1:4" x14ac:dyDescent="0.3">
      <c r="A3803">
        <v>800006081</v>
      </c>
      <c r="B3803" t="s">
        <v>1130</v>
      </c>
      <c r="C3803" t="s">
        <v>847</v>
      </c>
      <c r="D3803" t="s">
        <v>2060</v>
      </c>
    </row>
    <row r="3804" spans="1:4" x14ac:dyDescent="0.3">
      <c r="A3804">
        <v>800030323</v>
      </c>
      <c r="B3804" t="s">
        <v>1277</v>
      </c>
      <c r="C3804" t="s">
        <v>738</v>
      </c>
      <c r="D3804" t="s">
        <v>2156</v>
      </c>
    </row>
    <row r="3805" spans="1:4" x14ac:dyDescent="0.3">
      <c r="A3805">
        <v>800045144</v>
      </c>
      <c r="B3805" t="s">
        <v>1199</v>
      </c>
      <c r="C3805" t="s">
        <v>994</v>
      </c>
      <c r="D3805" t="s">
        <v>2112</v>
      </c>
    </row>
    <row r="3806" spans="1:4" x14ac:dyDescent="0.3">
      <c r="A3806">
        <v>800005902</v>
      </c>
      <c r="B3806" t="s">
        <v>1124</v>
      </c>
      <c r="C3806" t="s">
        <v>607</v>
      </c>
      <c r="D3806" t="s">
        <v>1911</v>
      </c>
    </row>
    <row r="3807" spans="1:4" x14ac:dyDescent="0.3">
      <c r="A3807">
        <v>800034579</v>
      </c>
      <c r="B3807" t="s">
        <v>1672</v>
      </c>
      <c r="C3807" t="s">
        <v>710</v>
      </c>
      <c r="D3807" t="s">
        <v>1893</v>
      </c>
    </row>
    <row r="3808" spans="1:4" x14ac:dyDescent="0.3">
      <c r="A3808">
        <v>800027163</v>
      </c>
      <c r="B3808" t="s">
        <v>1131</v>
      </c>
      <c r="C3808" t="s">
        <v>986</v>
      </c>
      <c r="D3808" t="s">
        <v>2061</v>
      </c>
    </row>
    <row r="3809" spans="1:4" x14ac:dyDescent="0.3">
      <c r="A3809">
        <v>800029991</v>
      </c>
      <c r="B3809" t="s">
        <v>753</v>
      </c>
      <c r="C3809" t="s">
        <v>978</v>
      </c>
      <c r="D3809" t="s">
        <v>1941</v>
      </c>
    </row>
    <row r="3810" spans="1:4" x14ac:dyDescent="0.3">
      <c r="A3810">
        <v>800006094</v>
      </c>
      <c r="B3810" t="s">
        <v>732</v>
      </c>
      <c r="C3810" t="s">
        <v>1008</v>
      </c>
      <c r="D3810" t="s">
        <v>1928</v>
      </c>
    </row>
    <row r="3811" spans="1:4" x14ac:dyDescent="0.3">
      <c r="A3811">
        <v>800003913</v>
      </c>
      <c r="B3811" t="s">
        <v>1208</v>
      </c>
      <c r="C3811" t="s">
        <v>938</v>
      </c>
      <c r="D3811" t="s">
        <v>2035</v>
      </c>
    </row>
    <row r="3812" spans="1:4" x14ac:dyDescent="0.3">
      <c r="A3812">
        <v>800030834</v>
      </c>
      <c r="B3812" t="s">
        <v>1673</v>
      </c>
      <c r="C3812" t="s">
        <v>951</v>
      </c>
      <c r="D3812" t="s">
        <v>2376</v>
      </c>
    </row>
    <row r="3813" spans="1:4" x14ac:dyDescent="0.3">
      <c r="A3813">
        <v>800048565</v>
      </c>
      <c r="B3813" t="s">
        <v>1215</v>
      </c>
      <c r="C3813" t="s">
        <v>926</v>
      </c>
      <c r="D3813" t="s">
        <v>1901</v>
      </c>
    </row>
    <row r="3814" spans="1:4" x14ac:dyDescent="0.3">
      <c r="A3814">
        <v>800014851</v>
      </c>
      <c r="B3814" t="s">
        <v>1324</v>
      </c>
      <c r="C3814" t="s">
        <v>807</v>
      </c>
      <c r="D3814" t="s">
        <v>2184</v>
      </c>
    </row>
    <row r="3815" spans="1:4" x14ac:dyDescent="0.3">
      <c r="A3815">
        <v>800004348</v>
      </c>
      <c r="B3815" t="s">
        <v>1140</v>
      </c>
      <c r="C3815" t="s">
        <v>755</v>
      </c>
      <c r="D3815" t="s">
        <v>2067</v>
      </c>
    </row>
    <row r="3816" spans="1:4" x14ac:dyDescent="0.3">
      <c r="A3816">
        <v>800006525</v>
      </c>
      <c r="B3816" t="s">
        <v>1059</v>
      </c>
      <c r="C3816" t="s">
        <v>804</v>
      </c>
      <c r="D3816" t="s">
        <v>2035</v>
      </c>
    </row>
    <row r="3817" spans="1:4" x14ac:dyDescent="0.3">
      <c r="A3817">
        <v>800006182</v>
      </c>
      <c r="B3817" t="s">
        <v>729</v>
      </c>
      <c r="C3817" t="s">
        <v>1674</v>
      </c>
      <c r="D3817" t="s">
        <v>1860</v>
      </c>
    </row>
    <row r="3818" spans="1:4" x14ac:dyDescent="0.3">
      <c r="A3818">
        <v>800027163</v>
      </c>
      <c r="B3818" t="s">
        <v>1131</v>
      </c>
      <c r="C3818" t="s">
        <v>720</v>
      </c>
      <c r="D3818" t="s">
        <v>2061</v>
      </c>
    </row>
    <row r="3819" spans="1:4" x14ac:dyDescent="0.3">
      <c r="A3819">
        <v>800025281</v>
      </c>
      <c r="B3819" t="s">
        <v>1243</v>
      </c>
      <c r="C3819" t="s">
        <v>645</v>
      </c>
      <c r="D3819" t="s">
        <v>1873</v>
      </c>
    </row>
    <row r="3820" spans="1:4" x14ac:dyDescent="0.3">
      <c r="A3820">
        <v>800032122</v>
      </c>
      <c r="B3820" t="s">
        <v>1675</v>
      </c>
      <c r="C3820" t="s">
        <v>601</v>
      </c>
      <c r="D3820" t="s">
        <v>1902</v>
      </c>
    </row>
    <row r="3821" spans="1:4" x14ac:dyDescent="0.3">
      <c r="A3821">
        <v>800030661</v>
      </c>
      <c r="B3821" t="s">
        <v>1676</v>
      </c>
      <c r="C3821" t="s">
        <v>635</v>
      </c>
      <c r="D3821" t="s">
        <v>2377</v>
      </c>
    </row>
    <row r="3822" spans="1:4" x14ac:dyDescent="0.3">
      <c r="A3822">
        <v>800025281</v>
      </c>
      <c r="B3822" t="s">
        <v>1243</v>
      </c>
      <c r="C3822" t="s">
        <v>599</v>
      </c>
      <c r="D3822" t="s">
        <v>1873</v>
      </c>
    </row>
    <row r="3823" spans="1:4" x14ac:dyDescent="0.3">
      <c r="A3823">
        <v>800005848</v>
      </c>
      <c r="B3823" t="s">
        <v>1143</v>
      </c>
      <c r="C3823" t="s">
        <v>1009</v>
      </c>
      <c r="D3823" t="s">
        <v>2070</v>
      </c>
    </row>
    <row r="3824" spans="1:4" x14ac:dyDescent="0.3">
      <c r="A3824">
        <v>800031612</v>
      </c>
      <c r="B3824" t="s">
        <v>1677</v>
      </c>
      <c r="C3824" t="s">
        <v>841</v>
      </c>
      <c r="D3824" t="s">
        <v>2378</v>
      </c>
    </row>
    <row r="3825" spans="1:4" x14ac:dyDescent="0.3">
      <c r="A3825">
        <v>800014209</v>
      </c>
      <c r="B3825" t="s">
        <v>348</v>
      </c>
      <c r="C3825" t="s">
        <v>792</v>
      </c>
      <c r="D3825" t="s">
        <v>2012</v>
      </c>
    </row>
    <row r="3826" spans="1:4" x14ac:dyDescent="0.3">
      <c r="A3826">
        <v>800006654</v>
      </c>
      <c r="B3826" t="s">
        <v>1240</v>
      </c>
      <c r="C3826" t="s">
        <v>601</v>
      </c>
      <c r="D3826" t="s">
        <v>2132</v>
      </c>
    </row>
    <row r="3827" spans="1:4" x14ac:dyDescent="0.3">
      <c r="A3827">
        <v>800014209</v>
      </c>
      <c r="B3827" t="s">
        <v>348</v>
      </c>
      <c r="C3827" t="s">
        <v>974</v>
      </c>
      <c r="D3827" t="s">
        <v>2012</v>
      </c>
    </row>
    <row r="3828" spans="1:4" x14ac:dyDescent="0.3">
      <c r="A3828">
        <v>800044373</v>
      </c>
      <c r="B3828" t="s">
        <v>1678</v>
      </c>
      <c r="C3828" t="s">
        <v>929</v>
      </c>
      <c r="D3828" t="s">
        <v>2379</v>
      </c>
    </row>
    <row r="3829" spans="1:4" x14ac:dyDescent="0.3">
      <c r="A3829">
        <v>800006258</v>
      </c>
      <c r="B3829" t="s">
        <v>1135</v>
      </c>
      <c r="C3829" t="s">
        <v>800</v>
      </c>
      <c r="D3829" t="s">
        <v>2055</v>
      </c>
    </row>
    <row r="3830" spans="1:4" x14ac:dyDescent="0.3">
      <c r="A3830">
        <v>800036437</v>
      </c>
      <c r="B3830" t="s">
        <v>1679</v>
      </c>
      <c r="C3830" t="s">
        <v>970</v>
      </c>
      <c r="D3830" t="s">
        <v>2380</v>
      </c>
    </row>
    <row r="3831" spans="1:4" x14ac:dyDescent="0.3">
      <c r="A3831">
        <v>800006135</v>
      </c>
      <c r="B3831" t="s">
        <v>1680</v>
      </c>
      <c r="C3831" t="s">
        <v>935</v>
      </c>
      <c r="D3831" t="s">
        <v>1897</v>
      </c>
    </row>
    <row r="3832" spans="1:4" x14ac:dyDescent="0.3">
      <c r="A3832">
        <v>800036904</v>
      </c>
      <c r="B3832" t="s">
        <v>418</v>
      </c>
      <c r="C3832" t="s">
        <v>656</v>
      </c>
      <c r="D3832" t="s">
        <v>1900</v>
      </c>
    </row>
    <row r="3833" spans="1:4" x14ac:dyDescent="0.3">
      <c r="A3833">
        <v>800006612</v>
      </c>
      <c r="B3833" t="s">
        <v>499</v>
      </c>
      <c r="C3833" t="s">
        <v>985</v>
      </c>
      <c r="D3833" t="s">
        <v>2073</v>
      </c>
    </row>
    <row r="3834" spans="1:4" x14ac:dyDescent="0.3">
      <c r="A3834">
        <v>800036904</v>
      </c>
      <c r="B3834" t="s">
        <v>418</v>
      </c>
      <c r="C3834" t="s">
        <v>834</v>
      </c>
      <c r="D3834" t="s">
        <v>1900</v>
      </c>
    </row>
    <row r="3835" spans="1:4" x14ac:dyDescent="0.3">
      <c r="A3835">
        <v>800027618</v>
      </c>
      <c r="B3835" t="s">
        <v>1246</v>
      </c>
      <c r="C3835" t="s">
        <v>800</v>
      </c>
      <c r="D3835" t="s">
        <v>2135</v>
      </c>
    </row>
    <row r="3836" spans="1:4" x14ac:dyDescent="0.3">
      <c r="A3836">
        <v>800045273</v>
      </c>
      <c r="B3836" t="s">
        <v>1135</v>
      </c>
      <c r="C3836" t="s">
        <v>773</v>
      </c>
      <c r="D3836" t="s">
        <v>2055</v>
      </c>
    </row>
    <row r="3837" spans="1:4" x14ac:dyDescent="0.3">
      <c r="A3837">
        <v>800036904</v>
      </c>
      <c r="B3837" t="s">
        <v>418</v>
      </c>
      <c r="C3837" t="s">
        <v>983</v>
      </c>
      <c r="D3837" t="s">
        <v>1900</v>
      </c>
    </row>
    <row r="3838" spans="1:4" x14ac:dyDescent="0.3">
      <c r="A3838">
        <v>800027618</v>
      </c>
      <c r="B3838" t="s">
        <v>1246</v>
      </c>
      <c r="C3838" t="s">
        <v>757</v>
      </c>
      <c r="D3838" t="s">
        <v>2135</v>
      </c>
    </row>
    <row r="3839" spans="1:4" x14ac:dyDescent="0.3">
      <c r="A3839">
        <v>800030769</v>
      </c>
      <c r="B3839" t="s">
        <v>1681</v>
      </c>
      <c r="C3839" t="s">
        <v>841</v>
      </c>
      <c r="D3839" t="s">
        <v>2381</v>
      </c>
    </row>
    <row r="3840" spans="1:4" x14ac:dyDescent="0.3">
      <c r="A3840">
        <v>800006629</v>
      </c>
      <c r="B3840" t="s">
        <v>1682</v>
      </c>
      <c r="C3840" t="s">
        <v>741</v>
      </c>
      <c r="D3840" t="s">
        <v>2382</v>
      </c>
    </row>
    <row r="3841" spans="1:4" x14ac:dyDescent="0.3">
      <c r="A3841">
        <v>800006330</v>
      </c>
      <c r="B3841" t="s">
        <v>1122</v>
      </c>
      <c r="C3841" t="s">
        <v>589</v>
      </c>
      <c r="D3841" t="s">
        <v>2054</v>
      </c>
    </row>
    <row r="3842" spans="1:4" x14ac:dyDescent="0.3">
      <c r="A3842">
        <v>800042984</v>
      </c>
      <c r="B3842" t="s">
        <v>1683</v>
      </c>
      <c r="C3842" t="s">
        <v>570</v>
      </c>
      <c r="D3842" t="s">
        <v>2383</v>
      </c>
    </row>
    <row r="3843" spans="1:4" x14ac:dyDescent="0.3">
      <c r="A3843">
        <v>800000094</v>
      </c>
      <c r="B3843" t="s">
        <v>568</v>
      </c>
      <c r="C3843" t="s">
        <v>814</v>
      </c>
      <c r="D3843" t="s">
        <v>1856</v>
      </c>
    </row>
    <row r="3844" spans="1:4" x14ac:dyDescent="0.3">
      <c r="A3844">
        <v>800045685</v>
      </c>
      <c r="B3844" t="s">
        <v>1622</v>
      </c>
      <c r="C3844" t="s">
        <v>897</v>
      </c>
      <c r="D3844" t="s">
        <v>2354</v>
      </c>
    </row>
    <row r="3845" spans="1:4" x14ac:dyDescent="0.3">
      <c r="A3845">
        <v>800023565</v>
      </c>
      <c r="B3845" t="s">
        <v>1137</v>
      </c>
      <c r="C3845" t="s">
        <v>953</v>
      </c>
      <c r="D3845" t="s">
        <v>1989</v>
      </c>
    </row>
    <row r="3846" spans="1:4" x14ac:dyDescent="0.3">
      <c r="A3846">
        <v>800046699</v>
      </c>
      <c r="B3846" t="s">
        <v>960</v>
      </c>
      <c r="C3846" t="s">
        <v>938</v>
      </c>
      <c r="D3846" t="s">
        <v>1873</v>
      </c>
    </row>
    <row r="3847" spans="1:4" x14ac:dyDescent="0.3">
      <c r="A3847">
        <v>800045144</v>
      </c>
      <c r="B3847" t="s">
        <v>1199</v>
      </c>
      <c r="C3847" t="s">
        <v>908</v>
      </c>
      <c r="D3847" t="s">
        <v>2112</v>
      </c>
    </row>
    <row r="3848" spans="1:4" x14ac:dyDescent="0.3">
      <c r="A3848">
        <v>800039748</v>
      </c>
      <c r="B3848" t="s">
        <v>1538</v>
      </c>
      <c r="C3848" t="s">
        <v>790</v>
      </c>
      <c r="D3848" t="s">
        <v>2226</v>
      </c>
    </row>
    <row r="3849" spans="1:4" x14ac:dyDescent="0.3">
      <c r="A3849">
        <v>800039758</v>
      </c>
      <c r="B3849" t="s">
        <v>1684</v>
      </c>
      <c r="C3849" t="s">
        <v>790</v>
      </c>
      <c r="D3849" t="s">
        <v>2384</v>
      </c>
    </row>
    <row r="3850" spans="1:4" x14ac:dyDescent="0.3">
      <c r="A3850">
        <v>800012609</v>
      </c>
      <c r="B3850" t="s">
        <v>1411</v>
      </c>
      <c r="C3850" t="s">
        <v>570</v>
      </c>
      <c r="D3850" t="s">
        <v>2232</v>
      </c>
    </row>
    <row r="3851" spans="1:4" x14ac:dyDescent="0.3">
      <c r="A3851">
        <v>800046125</v>
      </c>
      <c r="B3851" t="s">
        <v>276</v>
      </c>
      <c r="C3851" t="s">
        <v>578</v>
      </c>
      <c r="D3851" t="s">
        <v>2102</v>
      </c>
    </row>
    <row r="3852" spans="1:4" x14ac:dyDescent="0.3">
      <c r="A3852">
        <v>800002635</v>
      </c>
      <c r="B3852" t="s">
        <v>276</v>
      </c>
      <c r="C3852" t="s">
        <v>1051</v>
      </c>
      <c r="D3852" t="s">
        <v>2102</v>
      </c>
    </row>
    <row r="3853" spans="1:4" x14ac:dyDescent="0.3">
      <c r="A3853">
        <v>800036904</v>
      </c>
      <c r="B3853" t="s">
        <v>418</v>
      </c>
      <c r="C3853" t="s">
        <v>1051</v>
      </c>
      <c r="D3853" t="s">
        <v>1900</v>
      </c>
    </row>
    <row r="3854" spans="1:4" x14ac:dyDescent="0.3">
      <c r="A3854">
        <v>800043178</v>
      </c>
      <c r="B3854" t="s">
        <v>1685</v>
      </c>
      <c r="C3854" t="s">
        <v>969</v>
      </c>
      <c r="D3854" t="s">
        <v>2104</v>
      </c>
    </row>
    <row r="3855" spans="1:4" x14ac:dyDescent="0.3">
      <c r="A3855">
        <v>800006648</v>
      </c>
      <c r="B3855" t="s">
        <v>1134</v>
      </c>
      <c r="C3855" t="s">
        <v>800</v>
      </c>
      <c r="D3855" t="s">
        <v>2063</v>
      </c>
    </row>
    <row r="3856" spans="1:4" x14ac:dyDescent="0.3">
      <c r="A3856">
        <v>800033665</v>
      </c>
      <c r="B3856" t="s">
        <v>1160</v>
      </c>
      <c r="C3856" t="s">
        <v>1437</v>
      </c>
      <c r="D3856" t="s">
        <v>2085</v>
      </c>
    </row>
    <row r="3857" spans="1:4" x14ac:dyDescent="0.3">
      <c r="A3857">
        <v>800040821</v>
      </c>
      <c r="B3857" t="s">
        <v>1186</v>
      </c>
      <c r="C3857" t="s">
        <v>873</v>
      </c>
      <c r="D3857" t="s">
        <v>2104</v>
      </c>
    </row>
    <row r="3858" spans="1:4" x14ac:dyDescent="0.3">
      <c r="A3858">
        <v>800034927</v>
      </c>
      <c r="B3858" t="s">
        <v>1251</v>
      </c>
      <c r="C3858" t="s">
        <v>972</v>
      </c>
      <c r="D3858" t="s">
        <v>1981</v>
      </c>
    </row>
    <row r="3859" spans="1:4" x14ac:dyDescent="0.3">
      <c r="A3859">
        <v>800035212</v>
      </c>
      <c r="B3859" t="s">
        <v>312</v>
      </c>
      <c r="C3859" t="s">
        <v>578</v>
      </c>
      <c r="D3859" t="s">
        <v>2139</v>
      </c>
    </row>
    <row r="3860" spans="1:4" x14ac:dyDescent="0.3">
      <c r="A3860">
        <v>800003785</v>
      </c>
      <c r="B3860" t="s">
        <v>724</v>
      </c>
      <c r="C3860" t="s">
        <v>578</v>
      </c>
      <c r="D3860" t="s">
        <v>1924</v>
      </c>
    </row>
    <row r="3861" spans="1:4" x14ac:dyDescent="0.3">
      <c r="A3861">
        <v>800029991</v>
      </c>
      <c r="B3861" t="s">
        <v>753</v>
      </c>
      <c r="C3861" t="s">
        <v>828</v>
      </c>
      <c r="D3861" t="s">
        <v>1941</v>
      </c>
    </row>
    <row r="3862" spans="1:4" x14ac:dyDescent="0.3">
      <c r="A3862">
        <v>800005810</v>
      </c>
      <c r="B3862" t="s">
        <v>679</v>
      </c>
      <c r="C3862" t="s">
        <v>1094</v>
      </c>
      <c r="D3862" t="s">
        <v>1864</v>
      </c>
    </row>
    <row r="3863" spans="1:4" x14ac:dyDescent="0.3">
      <c r="A3863">
        <v>800028458</v>
      </c>
      <c r="B3863" t="s">
        <v>707</v>
      </c>
      <c r="C3863" t="s">
        <v>908</v>
      </c>
      <c r="D3863" t="s">
        <v>1917</v>
      </c>
    </row>
    <row r="3864" spans="1:4" x14ac:dyDescent="0.3">
      <c r="A3864">
        <v>800014851</v>
      </c>
      <c r="B3864" t="s">
        <v>1324</v>
      </c>
      <c r="C3864" t="s">
        <v>1079</v>
      </c>
      <c r="D3864" t="s">
        <v>2184</v>
      </c>
    </row>
    <row r="3865" spans="1:4" x14ac:dyDescent="0.3">
      <c r="A3865">
        <v>800029991</v>
      </c>
      <c r="B3865" t="s">
        <v>753</v>
      </c>
      <c r="C3865" t="s">
        <v>804</v>
      </c>
      <c r="D3865" t="s">
        <v>1941</v>
      </c>
    </row>
    <row r="3866" spans="1:4" x14ac:dyDescent="0.3">
      <c r="A3866">
        <v>800003785</v>
      </c>
      <c r="B3866" t="s">
        <v>724</v>
      </c>
      <c r="C3866" t="s">
        <v>775</v>
      </c>
      <c r="D3866" t="s">
        <v>1924</v>
      </c>
    </row>
    <row r="3867" spans="1:4" x14ac:dyDescent="0.3">
      <c r="A3867">
        <v>800041167</v>
      </c>
      <c r="B3867" t="s">
        <v>1322</v>
      </c>
      <c r="C3867" t="s">
        <v>644</v>
      </c>
      <c r="D3867" t="s">
        <v>2182</v>
      </c>
    </row>
    <row r="3868" spans="1:4" x14ac:dyDescent="0.3">
      <c r="A3868">
        <v>800007744</v>
      </c>
      <c r="B3868" t="s">
        <v>696</v>
      </c>
      <c r="C3868" t="s">
        <v>1012</v>
      </c>
      <c r="D3868" t="s">
        <v>1912</v>
      </c>
    </row>
    <row r="3869" spans="1:4" x14ac:dyDescent="0.3">
      <c r="A3869">
        <v>800006372</v>
      </c>
      <c r="B3869" t="s">
        <v>600</v>
      </c>
      <c r="C3869" t="s">
        <v>1335</v>
      </c>
      <c r="D3869" t="s">
        <v>1875</v>
      </c>
    </row>
    <row r="3870" spans="1:4" x14ac:dyDescent="0.3">
      <c r="A3870">
        <v>800036904</v>
      </c>
      <c r="B3870" t="s">
        <v>418</v>
      </c>
      <c r="C3870" t="s">
        <v>789</v>
      </c>
      <c r="D3870" t="s">
        <v>1900</v>
      </c>
    </row>
    <row r="3871" spans="1:4" x14ac:dyDescent="0.3">
      <c r="A3871">
        <v>800016756</v>
      </c>
      <c r="B3871" t="s">
        <v>1686</v>
      </c>
      <c r="C3871" t="s">
        <v>894</v>
      </c>
      <c r="D3871" t="s">
        <v>2385</v>
      </c>
    </row>
    <row r="3872" spans="1:4" x14ac:dyDescent="0.3">
      <c r="A3872">
        <v>800005811</v>
      </c>
      <c r="B3872" t="s">
        <v>580</v>
      </c>
      <c r="C3872" t="s">
        <v>1094</v>
      </c>
      <c r="D3872" t="s">
        <v>1864</v>
      </c>
    </row>
    <row r="3873" spans="1:4" x14ac:dyDescent="0.3">
      <c r="A3873">
        <v>800039405</v>
      </c>
      <c r="B3873" t="s">
        <v>1586</v>
      </c>
      <c r="C3873" t="s">
        <v>910</v>
      </c>
      <c r="D3873" t="s">
        <v>2334</v>
      </c>
    </row>
    <row r="3874" spans="1:4" x14ac:dyDescent="0.3">
      <c r="A3874">
        <v>800002553</v>
      </c>
      <c r="B3874" t="s">
        <v>1225</v>
      </c>
      <c r="C3874" t="s">
        <v>578</v>
      </c>
      <c r="D3874" t="s">
        <v>1866</v>
      </c>
    </row>
    <row r="3875" spans="1:4" x14ac:dyDescent="0.3">
      <c r="A3875">
        <v>800046125</v>
      </c>
      <c r="B3875" t="s">
        <v>276</v>
      </c>
      <c r="C3875" t="s">
        <v>967</v>
      </c>
      <c r="D3875" t="s">
        <v>2102</v>
      </c>
    </row>
    <row r="3876" spans="1:4" x14ac:dyDescent="0.3">
      <c r="A3876">
        <v>800003785</v>
      </c>
      <c r="B3876" t="s">
        <v>724</v>
      </c>
      <c r="C3876" t="s">
        <v>645</v>
      </c>
      <c r="D3876" t="s">
        <v>1924</v>
      </c>
    </row>
    <row r="3877" spans="1:4" x14ac:dyDescent="0.3">
      <c r="A3877">
        <v>800002365</v>
      </c>
      <c r="B3877" t="s">
        <v>276</v>
      </c>
      <c r="C3877" t="s">
        <v>994</v>
      </c>
      <c r="D3877" t="s">
        <v>2102</v>
      </c>
    </row>
    <row r="3878" spans="1:4" x14ac:dyDescent="0.3">
      <c r="A3878">
        <v>800014209</v>
      </c>
      <c r="B3878" t="s">
        <v>348</v>
      </c>
      <c r="C3878" t="s">
        <v>994</v>
      </c>
      <c r="D3878" t="s">
        <v>2012</v>
      </c>
    </row>
    <row r="3879" spans="1:4" x14ac:dyDescent="0.3">
      <c r="A3879">
        <v>800002731</v>
      </c>
      <c r="B3879" t="s">
        <v>688</v>
      </c>
      <c r="C3879" t="s">
        <v>994</v>
      </c>
      <c r="D3879" t="s">
        <v>1908</v>
      </c>
    </row>
    <row r="3880" spans="1:4" x14ac:dyDescent="0.3">
      <c r="A3880">
        <v>800003785</v>
      </c>
      <c r="B3880" t="s">
        <v>724</v>
      </c>
      <c r="C3880" t="s">
        <v>1062</v>
      </c>
      <c r="D3880" t="s">
        <v>1924</v>
      </c>
    </row>
    <row r="3881" spans="1:4" x14ac:dyDescent="0.3">
      <c r="A3881">
        <v>800042520</v>
      </c>
      <c r="B3881" t="s">
        <v>1315</v>
      </c>
      <c r="C3881" t="s">
        <v>891</v>
      </c>
      <c r="D3881" t="s">
        <v>2178</v>
      </c>
    </row>
    <row r="3882" spans="1:4" x14ac:dyDescent="0.3">
      <c r="A3882">
        <v>800003820</v>
      </c>
      <c r="B3882" t="s">
        <v>507</v>
      </c>
      <c r="C3882" t="s">
        <v>1515</v>
      </c>
      <c r="D3882" t="s">
        <v>2077</v>
      </c>
    </row>
    <row r="3883" spans="1:4" x14ac:dyDescent="0.3">
      <c r="A3883">
        <v>800034927</v>
      </c>
      <c r="B3883" t="s">
        <v>1251</v>
      </c>
      <c r="C3883" t="s">
        <v>754</v>
      </c>
      <c r="D3883" t="s">
        <v>1981</v>
      </c>
    </row>
    <row r="3884" spans="1:4" x14ac:dyDescent="0.3">
      <c r="A3884">
        <v>800025164</v>
      </c>
      <c r="B3884" t="s">
        <v>753</v>
      </c>
      <c r="C3884" t="s">
        <v>1004</v>
      </c>
      <c r="D3884" t="s">
        <v>1941</v>
      </c>
    </row>
    <row r="3885" spans="1:4" x14ac:dyDescent="0.3">
      <c r="A3885">
        <v>800029991</v>
      </c>
      <c r="B3885" t="s">
        <v>753</v>
      </c>
      <c r="C3885" t="s">
        <v>659</v>
      </c>
      <c r="D3885" t="s">
        <v>1941</v>
      </c>
    </row>
    <row r="3886" spans="1:4" x14ac:dyDescent="0.3">
      <c r="A3886">
        <v>800029991</v>
      </c>
      <c r="B3886" t="s">
        <v>753</v>
      </c>
      <c r="C3886" t="s">
        <v>925</v>
      </c>
      <c r="D3886" t="s">
        <v>1941</v>
      </c>
    </row>
    <row r="3887" spans="1:4" x14ac:dyDescent="0.3">
      <c r="A3887">
        <v>800042899</v>
      </c>
      <c r="B3887" t="s">
        <v>1687</v>
      </c>
      <c r="C3887" t="s">
        <v>833</v>
      </c>
      <c r="D3887" t="s">
        <v>2386</v>
      </c>
    </row>
    <row r="3888" spans="1:4" x14ac:dyDescent="0.3">
      <c r="A3888">
        <v>800005740</v>
      </c>
      <c r="B3888" t="s">
        <v>586</v>
      </c>
      <c r="C3888" t="s">
        <v>585</v>
      </c>
      <c r="D3888" t="s">
        <v>1867</v>
      </c>
    </row>
    <row r="3889" spans="1:4" x14ac:dyDescent="0.3">
      <c r="A3889">
        <v>800018982</v>
      </c>
      <c r="B3889" t="s">
        <v>1250</v>
      </c>
      <c r="C3889" t="s">
        <v>738</v>
      </c>
      <c r="D3889" t="s">
        <v>2140</v>
      </c>
    </row>
    <row r="3890" spans="1:4" x14ac:dyDescent="0.3">
      <c r="A3890">
        <v>800002731</v>
      </c>
      <c r="B3890" t="s">
        <v>688</v>
      </c>
      <c r="C3890" t="s">
        <v>800</v>
      </c>
      <c r="D3890" t="s">
        <v>1908</v>
      </c>
    </row>
    <row r="3891" spans="1:4" x14ac:dyDescent="0.3">
      <c r="A3891">
        <v>800002731</v>
      </c>
      <c r="B3891" t="s">
        <v>688</v>
      </c>
      <c r="C3891" t="s">
        <v>890</v>
      </c>
      <c r="D3891" t="s">
        <v>1908</v>
      </c>
    </row>
    <row r="3892" spans="1:4" x14ac:dyDescent="0.3">
      <c r="A3892">
        <v>800006557</v>
      </c>
      <c r="B3892" t="s">
        <v>1177</v>
      </c>
      <c r="C3892" t="s">
        <v>924</v>
      </c>
      <c r="D3892" t="s">
        <v>1897</v>
      </c>
    </row>
    <row r="3893" spans="1:4" x14ac:dyDescent="0.3">
      <c r="A3893">
        <v>800027166</v>
      </c>
      <c r="B3893" t="s">
        <v>1168</v>
      </c>
      <c r="C3893" t="s">
        <v>601</v>
      </c>
      <c r="D3893" t="s">
        <v>2090</v>
      </c>
    </row>
    <row r="3894" spans="1:4" x14ac:dyDescent="0.3">
      <c r="A3894">
        <v>800006330</v>
      </c>
      <c r="B3894" t="s">
        <v>1122</v>
      </c>
      <c r="C3894" t="s">
        <v>933</v>
      </c>
      <c r="D3894" t="s">
        <v>2054</v>
      </c>
    </row>
    <row r="3895" spans="1:4" x14ac:dyDescent="0.3">
      <c r="A3895">
        <v>800029991</v>
      </c>
      <c r="B3895" t="s">
        <v>753</v>
      </c>
      <c r="C3895" t="s">
        <v>585</v>
      </c>
      <c r="D3895" t="s">
        <v>1941</v>
      </c>
    </row>
    <row r="3896" spans="1:4" x14ac:dyDescent="0.3">
      <c r="A3896">
        <v>800006537</v>
      </c>
      <c r="B3896" t="s">
        <v>1193</v>
      </c>
      <c r="C3896" t="s">
        <v>890</v>
      </c>
      <c r="D3896" t="s">
        <v>1873</v>
      </c>
    </row>
    <row r="3897" spans="1:4" x14ac:dyDescent="0.3">
      <c r="A3897">
        <v>800016783</v>
      </c>
      <c r="B3897" t="s">
        <v>1147</v>
      </c>
      <c r="C3897" t="s">
        <v>607</v>
      </c>
      <c r="D3897" t="s">
        <v>1939</v>
      </c>
    </row>
    <row r="3898" spans="1:4" x14ac:dyDescent="0.3">
      <c r="A3898">
        <v>800045685</v>
      </c>
      <c r="B3898" t="s">
        <v>1622</v>
      </c>
      <c r="C3898" t="s">
        <v>931</v>
      </c>
      <c r="D3898" t="s">
        <v>2354</v>
      </c>
    </row>
    <row r="3899" spans="1:4" x14ac:dyDescent="0.3">
      <c r="A3899">
        <v>800005811</v>
      </c>
      <c r="B3899" t="s">
        <v>580</v>
      </c>
      <c r="C3899" t="s">
        <v>684</v>
      </c>
      <c r="D3899" t="s">
        <v>1864</v>
      </c>
    </row>
    <row r="3900" spans="1:4" x14ac:dyDescent="0.3">
      <c r="A3900">
        <v>800044373</v>
      </c>
      <c r="B3900" t="s">
        <v>1678</v>
      </c>
      <c r="C3900" t="s">
        <v>928</v>
      </c>
      <c r="D3900" t="s">
        <v>2379</v>
      </c>
    </row>
    <row r="3901" spans="1:4" x14ac:dyDescent="0.3">
      <c r="A3901">
        <v>800003785</v>
      </c>
      <c r="B3901" t="s">
        <v>724</v>
      </c>
      <c r="C3901" t="s">
        <v>599</v>
      </c>
      <c r="D3901" t="s">
        <v>1924</v>
      </c>
    </row>
    <row r="3902" spans="1:4" x14ac:dyDescent="0.3">
      <c r="A3902">
        <v>800034605</v>
      </c>
      <c r="B3902" t="s">
        <v>1209</v>
      </c>
      <c r="C3902" t="s">
        <v>1004</v>
      </c>
      <c r="D3902" t="s">
        <v>1893</v>
      </c>
    </row>
    <row r="3903" spans="1:4" x14ac:dyDescent="0.3">
      <c r="A3903">
        <v>800016859</v>
      </c>
      <c r="B3903" t="s">
        <v>1226</v>
      </c>
      <c r="C3903" t="s">
        <v>1022</v>
      </c>
      <c r="D3903" t="s">
        <v>1869</v>
      </c>
    </row>
    <row r="3904" spans="1:4" x14ac:dyDescent="0.3">
      <c r="A3904">
        <v>800035074</v>
      </c>
      <c r="B3904" t="s">
        <v>1220</v>
      </c>
      <c r="C3904" t="s">
        <v>1051</v>
      </c>
      <c r="D3904" t="s">
        <v>2087</v>
      </c>
    </row>
    <row r="3905" spans="1:4" x14ac:dyDescent="0.3">
      <c r="A3905">
        <v>800025281</v>
      </c>
      <c r="B3905" t="s">
        <v>1243</v>
      </c>
      <c r="C3905" t="s">
        <v>578</v>
      </c>
      <c r="D3905" t="s">
        <v>1873</v>
      </c>
    </row>
    <row r="3906" spans="1:4" x14ac:dyDescent="0.3">
      <c r="A3906">
        <v>800006537</v>
      </c>
      <c r="B3906" t="s">
        <v>1193</v>
      </c>
      <c r="C3906" t="s">
        <v>812</v>
      </c>
      <c r="D3906" t="s">
        <v>1873</v>
      </c>
    </row>
    <row r="3907" spans="1:4" x14ac:dyDescent="0.3">
      <c r="A3907">
        <v>800006547</v>
      </c>
      <c r="B3907" t="s">
        <v>749</v>
      </c>
      <c r="C3907" t="s">
        <v>1004</v>
      </c>
      <c r="D3907" t="s">
        <v>1937</v>
      </c>
    </row>
    <row r="3908" spans="1:4" x14ac:dyDescent="0.3">
      <c r="A3908">
        <v>800005902</v>
      </c>
      <c r="B3908" t="s">
        <v>1124</v>
      </c>
      <c r="C3908" t="s">
        <v>1620</v>
      </c>
      <c r="D3908" t="s">
        <v>1911</v>
      </c>
    </row>
    <row r="3909" spans="1:4" x14ac:dyDescent="0.3">
      <c r="A3909">
        <v>800005848</v>
      </c>
      <c r="B3909" t="s">
        <v>1143</v>
      </c>
      <c r="C3909" t="s">
        <v>800</v>
      </c>
      <c r="D3909" t="s">
        <v>2070</v>
      </c>
    </row>
    <row r="3910" spans="1:4" x14ac:dyDescent="0.3">
      <c r="A3910">
        <v>800007754</v>
      </c>
      <c r="B3910" t="s">
        <v>1429</v>
      </c>
      <c r="C3910" t="s">
        <v>690</v>
      </c>
      <c r="D3910" t="s">
        <v>1911</v>
      </c>
    </row>
    <row r="3911" spans="1:4" x14ac:dyDescent="0.3">
      <c r="A3911">
        <v>800005740</v>
      </c>
      <c r="B3911" t="s">
        <v>586</v>
      </c>
      <c r="C3911" t="s">
        <v>933</v>
      </c>
      <c r="D3911" t="s">
        <v>1867</v>
      </c>
    </row>
    <row r="3912" spans="1:4" x14ac:dyDescent="0.3">
      <c r="A3912">
        <v>800025164</v>
      </c>
      <c r="B3912" t="s">
        <v>753</v>
      </c>
      <c r="C3912" t="s">
        <v>657</v>
      </c>
      <c r="D3912" t="s">
        <v>1941</v>
      </c>
    </row>
    <row r="3913" spans="1:4" x14ac:dyDescent="0.3">
      <c r="A3913">
        <v>800000063</v>
      </c>
      <c r="B3913" t="s">
        <v>566</v>
      </c>
      <c r="C3913" t="s">
        <v>1015</v>
      </c>
      <c r="D3913" t="s">
        <v>1855</v>
      </c>
    </row>
    <row r="3914" spans="1:4" x14ac:dyDescent="0.3">
      <c r="A3914">
        <v>800002863</v>
      </c>
      <c r="B3914" t="s">
        <v>1254</v>
      </c>
      <c r="C3914" t="s">
        <v>607</v>
      </c>
      <c r="D3914" t="s">
        <v>2143</v>
      </c>
    </row>
    <row r="3915" spans="1:4" x14ac:dyDescent="0.3">
      <c r="A3915">
        <v>800025402</v>
      </c>
      <c r="B3915" t="s">
        <v>1262</v>
      </c>
      <c r="C3915" t="s">
        <v>874</v>
      </c>
      <c r="D3915" t="s">
        <v>1907</v>
      </c>
    </row>
    <row r="3916" spans="1:4" x14ac:dyDescent="0.3">
      <c r="A3916">
        <v>800006330</v>
      </c>
      <c r="B3916" t="s">
        <v>1122</v>
      </c>
      <c r="C3916" t="s">
        <v>757</v>
      </c>
      <c r="D3916" t="s">
        <v>2054</v>
      </c>
    </row>
    <row r="3917" spans="1:4" x14ac:dyDescent="0.3">
      <c r="A3917">
        <v>800002365</v>
      </c>
      <c r="B3917" t="s">
        <v>276</v>
      </c>
      <c r="C3917" t="s">
        <v>1009</v>
      </c>
      <c r="D3917" t="s">
        <v>2102</v>
      </c>
    </row>
    <row r="3918" spans="1:4" x14ac:dyDescent="0.3">
      <c r="A3918">
        <v>800006648</v>
      </c>
      <c r="B3918" t="s">
        <v>1134</v>
      </c>
      <c r="C3918" t="s">
        <v>645</v>
      </c>
      <c r="D3918" t="s">
        <v>2063</v>
      </c>
    </row>
    <row r="3919" spans="1:4" x14ac:dyDescent="0.3">
      <c r="A3919">
        <v>800042520</v>
      </c>
      <c r="B3919" t="s">
        <v>1315</v>
      </c>
      <c r="C3919" t="s">
        <v>757</v>
      </c>
      <c r="D3919" t="s">
        <v>2178</v>
      </c>
    </row>
    <row r="3920" spans="1:4" x14ac:dyDescent="0.3">
      <c r="A3920">
        <v>800009856</v>
      </c>
      <c r="B3920" t="s">
        <v>1234</v>
      </c>
      <c r="C3920" t="s">
        <v>1051</v>
      </c>
      <c r="D3920" t="s">
        <v>1866</v>
      </c>
    </row>
    <row r="3921" spans="1:4" x14ac:dyDescent="0.3">
      <c r="A3921">
        <v>800048418</v>
      </c>
      <c r="B3921" t="s">
        <v>1259</v>
      </c>
      <c r="C3921" t="s">
        <v>704</v>
      </c>
      <c r="D3921" t="s">
        <v>2145</v>
      </c>
    </row>
    <row r="3922" spans="1:4" x14ac:dyDescent="0.3">
      <c r="A3922">
        <v>800005713</v>
      </c>
      <c r="B3922" t="s">
        <v>1233</v>
      </c>
      <c r="C3922" t="s">
        <v>736</v>
      </c>
      <c r="D3922" t="s">
        <v>2090</v>
      </c>
    </row>
    <row r="3923" spans="1:4" x14ac:dyDescent="0.3">
      <c r="A3923">
        <v>800047737</v>
      </c>
      <c r="B3923" t="s">
        <v>1688</v>
      </c>
      <c r="C3923" t="s">
        <v>841</v>
      </c>
      <c r="D3923" t="s">
        <v>2387</v>
      </c>
    </row>
    <row r="3924" spans="1:4" x14ac:dyDescent="0.3">
      <c r="A3924">
        <v>800005713</v>
      </c>
      <c r="B3924" t="s">
        <v>1233</v>
      </c>
      <c r="C3924" t="s">
        <v>585</v>
      </c>
      <c r="D3924" t="s">
        <v>2090</v>
      </c>
    </row>
    <row r="3925" spans="1:4" x14ac:dyDescent="0.3">
      <c r="A3925">
        <v>800005713</v>
      </c>
      <c r="B3925" t="s">
        <v>1233</v>
      </c>
      <c r="C3925" t="s">
        <v>635</v>
      </c>
      <c r="D3925" t="s">
        <v>2090</v>
      </c>
    </row>
    <row r="3926" spans="1:4" x14ac:dyDescent="0.3">
      <c r="A3926">
        <v>800036904</v>
      </c>
      <c r="B3926" t="s">
        <v>418</v>
      </c>
      <c r="C3926" t="s">
        <v>890</v>
      </c>
      <c r="D3926" t="s">
        <v>1900</v>
      </c>
    </row>
    <row r="3927" spans="1:4" x14ac:dyDescent="0.3">
      <c r="A3927">
        <v>800002731</v>
      </c>
      <c r="B3927" t="s">
        <v>688</v>
      </c>
      <c r="C3927" t="s">
        <v>823</v>
      </c>
      <c r="D3927" t="s">
        <v>1908</v>
      </c>
    </row>
    <row r="3928" spans="1:4" x14ac:dyDescent="0.3">
      <c r="A3928">
        <v>800033665</v>
      </c>
      <c r="B3928" t="s">
        <v>1160</v>
      </c>
      <c r="C3928" t="s">
        <v>1689</v>
      </c>
      <c r="D3928" t="s">
        <v>2085</v>
      </c>
    </row>
    <row r="3929" spans="1:4" x14ac:dyDescent="0.3">
      <c r="A3929">
        <v>800014209</v>
      </c>
      <c r="B3929" t="s">
        <v>348</v>
      </c>
      <c r="C3929" t="s">
        <v>931</v>
      </c>
      <c r="D3929" t="s">
        <v>2012</v>
      </c>
    </row>
    <row r="3930" spans="1:4" x14ac:dyDescent="0.3">
      <c r="A3930">
        <v>800030798</v>
      </c>
      <c r="B3930" t="s">
        <v>481</v>
      </c>
      <c r="C3930" t="s">
        <v>890</v>
      </c>
      <c r="D3930" t="s">
        <v>1976</v>
      </c>
    </row>
    <row r="3931" spans="1:4" x14ac:dyDescent="0.3">
      <c r="A3931">
        <v>800030798</v>
      </c>
      <c r="B3931" t="s">
        <v>481</v>
      </c>
      <c r="C3931" t="s">
        <v>1083</v>
      </c>
      <c r="D3931" t="s">
        <v>1976</v>
      </c>
    </row>
    <row r="3932" spans="1:4" x14ac:dyDescent="0.3">
      <c r="A3932">
        <v>800006081</v>
      </c>
      <c r="B3932" t="s">
        <v>1130</v>
      </c>
      <c r="C3932" t="s">
        <v>937</v>
      </c>
      <c r="D3932" t="s">
        <v>2060</v>
      </c>
    </row>
    <row r="3933" spans="1:4" x14ac:dyDescent="0.3">
      <c r="A3933">
        <v>800014209</v>
      </c>
      <c r="B3933" t="s">
        <v>348</v>
      </c>
      <c r="C3933" t="s">
        <v>951</v>
      </c>
      <c r="D3933" t="s">
        <v>2012</v>
      </c>
    </row>
    <row r="3934" spans="1:4" x14ac:dyDescent="0.3">
      <c r="A3934">
        <v>800006557</v>
      </c>
      <c r="B3934" t="s">
        <v>1177</v>
      </c>
      <c r="C3934" t="s">
        <v>1347</v>
      </c>
      <c r="D3934" t="s">
        <v>1897</v>
      </c>
    </row>
    <row r="3935" spans="1:4" x14ac:dyDescent="0.3">
      <c r="A3935">
        <v>800004348</v>
      </c>
      <c r="B3935" t="s">
        <v>1140</v>
      </c>
      <c r="C3935" t="s">
        <v>1515</v>
      </c>
      <c r="D3935" t="s">
        <v>2067</v>
      </c>
    </row>
    <row r="3936" spans="1:4" x14ac:dyDescent="0.3">
      <c r="A3936">
        <v>800004348</v>
      </c>
      <c r="B3936" t="s">
        <v>1140</v>
      </c>
      <c r="C3936" t="s">
        <v>997</v>
      </c>
      <c r="D3936" t="s">
        <v>2067</v>
      </c>
    </row>
    <row r="3937" spans="1:4" x14ac:dyDescent="0.3">
      <c r="A3937">
        <v>800006557</v>
      </c>
      <c r="B3937" t="s">
        <v>1177</v>
      </c>
      <c r="C3937" t="s">
        <v>736</v>
      </c>
      <c r="D3937" t="s">
        <v>1897</v>
      </c>
    </row>
    <row r="3938" spans="1:4" x14ac:dyDescent="0.3">
      <c r="A3938">
        <v>800005741</v>
      </c>
      <c r="B3938" t="s">
        <v>586</v>
      </c>
      <c r="C3938" t="s">
        <v>999</v>
      </c>
      <c r="D3938" t="s">
        <v>1867</v>
      </c>
    </row>
    <row r="3939" spans="1:4" x14ac:dyDescent="0.3">
      <c r="A3939">
        <v>800006330</v>
      </c>
      <c r="B3939" t="s">
        <v>1122</v>
      </c>
      <c r="C3939" t="s">
        <v>635</v>
      </c>
      <c r="D3939" t="s">
        <v>2054</v>
      </c>
    </row>
    <row r="3940" spans="1:4" x14ac:dyDescent="0.3">
      <c r="A3940">
        <v>800014209</v>
      </c>
      <c r="B3940" t="s">
        <v>348</v>
      </c>
      <c r="C3940" t="s">
        <v>1437</v>
      </c>
      <c r="D3940" t="s">
        <v>2012</v>
      </c>
    </row>
    <row r="3941" spans="1:4" x14ac:dyDescent="0.3">
      <c r="A3941">
        <v>800005713</v>
      </c>
      <c r="B3941" t="s">
        <v>1233</v>
      </c>
      <c r="C3941" t="s">
        <v>877</v>
      </c>
      <c r="D3941" t="s">
        <v>2090</v>
      </c>
    </row>
    <row r="3942" spans="1:4" x14ac:dyDescent="0.3">
      <c r="A3942">
        <v>800002588</v>
      </c>
      <c r="B3942" t="s">
        <v>1245</v>
      </c>
      <c r="C3942" t="s">
        <v>800</v>
      </c>
      <c r="D3942" t="s">
        <v>1883</v>
      </c>
    </row>
    <row r="3943" spans="1:4" x14ac:dyDescent="0.3">
      <c r="A3943">
        <v>800005740</v>
      </c>
      <c r="B3943" t="s">
        <v>586</v>
      </c>
      <c r="C3943" t="s">
        <v>1437</v>
      </c>
      <c r="D3943" t="s">
        <v>1867</v>
      </c>
    </row>
    <row r="3944" spans="1:4" x14ac:dyDescent="0.3">
      <c r="A3944">
        <v>800006557</v>
      </c>
      <c r="B3944" t="s">
        <v>1177</v>
      </c>
      <c r="C3944" t="s">
        <v>999</v>
      </c>
      <c r="D3944" t="s">
        <v>1897</v>
      </c>
    </row>
    <row r="3945" spans="1:4" x14ac:dyDescent="0.3">
      <c r="A3945">
        <v>800006548</v>
      </c>
      <c r="B3945" t="s">
        <v>1202</v>
      </c>
      <c r="C3945" t="s">
        <v>1074</v>
      </c>
      <c r="D3945" t="s">
        <v>1937</v>
      </c>
    </row>
    <row r="3946" spans="1:4" x14ac:dyDescent="0.3">
      <c r="A3946">
        <v>800004348</v>
      </c>
      <c r="B3946" t="s">
        <v>1140</v>
      </c>
      <c r="C3946" t="s">
        <v>645</v>
      </c>
      <c r="D3946" t="s">
        <v>2067</v>
      </c>
    </row>
    <row r="3947" spans="1:4" x14ac:dyDescent="0.3">
      <c r="A3947">
        <v>800003820</v>
      </c>
      <c r="B3947" t="s">
        <v>507</v>
      </c>
      <c r="C3947" t="s">
        <v>997</v>
      </c>
      <c r="D3947" t="s">
        <v>2077</v>
      </c>
    </row>
    <row r="3948" spans="1:4" x14ac:dyDescent="0.3">
      <c r="A3948">
        <v>800030798</v>
      </c>
      <c r="B3948" t="s">
        <v>481</v>
      </c>
      <c r="C3948" t="s">
        <v>1063</v>
      </c>
      <c r="D3948" t="s">
        <v>1976</v>
      </c>
    </row>
    <row r="3949" spans="1:4" x14ac:dyDescent="0.3">
      <c r="A3949">
        <v>800006648</v>
      </c>
      <c r="B3949" t="s">
        <v>1134</v>
      </c>
      <c r="C3949" t="s">
        <v>1437</v>
      </c>
      <c r="D3949" t="s">
        <v>2063</v>
      </c>
    </row>
    <row r="3950" spans="1:4" x14ac:dyDescent="0.3">
      <c r="A3950">
        <v>800025281</v>
      </c>
      <c r="B3950" t="s">
        <v>1243</v>
      </c>
      <c r="C3950" t="s">
        <v>1454</v>
      </c>
      <c r="D3950" t="s">
        <v>1873</v>
      </c>
    </row>
    <row r="3951" spans="1:4" x14ac:dyDescent="0.3">
      <c r="A3951">
        <v>800002731</v>
      </c>
      <c r="B3951" t="s">
        <v>688</v>
      </c>
      <c r="C3951" t="s">
        <v>1454</v>
      </c>
      <c r="D3951" t="s">
        <v>1908</v>
      </c>
    </row>
    <row r="3952" spans="1:4" x14ac:dyDescent="0.3">
      <c r="A3952">
        <v>800030798</v>
      </c>
      <c r="B3952" t="s">
        <v>481</v>
      </c>
      <c r="C3952" t="s">
        <v>1454</v>
      </c>
      <c r="D3952" t="s">
        <v>1976</v>
      </c>
    </row>
    <row r="3953" spans="1:4" x14ac:dyDescent="0.3">
      <c r="A3953">
        <v>800002863</v>
      </c>
      <c r="B3953" t="s">
        <v>1254</v>
      </c>
      <c r="C3953" t="s">
        <v>872</v>
      </c>
      <c r="D3953" t="s">
        <v>2143</v>
      </c>
    </row>
    <row r="3954" spans="1:4" x14ac:dyDescent="0.3">
      <c r="A3954">
        <v>800006547</v>
      </c>
      <c r="B3954" t="s">
        <v>749</v>
      </c>
      <c r="C3954" t="s">
        <v>1418</v>
      </c>
      <c r="D3954" t="s">
        <v>1937</v>
      </c>
    </row>
    <row r="3955" spans="1:4" x14ac:dyDescent="0.3">
      <c r="A3955">
        <v>800006548</v>
      </c>
      <c r="B3955" t="s">
        <v>1202</v>
      </c>
      <c r="C3955" t="s">
        <v>1418</v>
      </c>
      <c r="D3955" t="s">
        <v>1937</v>
      </c>
    </row>
    <row r="3956" spans="1:4" x14ac:dyDescent="0.3">
      <c r="A3956">
        <v>800001396</v>
      </c>
      <c r="B3956" t="s">
        <v>1137</v>
      </c>
      <c r="C3956" t="s">
        <v>1390</v>
      </c>
      <c r="D3956" t="s">
        <v>1989</v>
      </c>
    </row>
    <row r="3957" spans="1:4" x14ac:dyDescent="0.3">
      <c r="A3957">
        <v>800046464</v>
      </c>
      <c r="B3957" t="s">
        <v>1181</v>
      </c>
      <c r="C3957" t="s">
        <v>847</v>
      </c>
      <c r="D3957" t="s">
        <v>2099</v>
      </c>
    </row>
    <row r="3958" spans="1:4" x14ac:dyDescent="0.3">
      <c r="A3958">
        <v>800045144</v>
      </c>
      <c r="B3958" t="s">
        <v>1199</v>
      </c>
      <c r="C3958" t="s">
        <v>967</v>
      </c>
      <c r="D3958" t="s">
        <v>2112</v>
      </c>
    </row>
    <row r="3959" spans="1:4" x14ac:dyDescent="0.3">
      <c r="A3959">
        <v>800015177</v>
      </c>
      <c r="B3959" t="s">
        <v>1690</v>
      </c>
      <c r="C3959" t="s">
        <v>983</v>
      </c>
      <c r="D3959" t="s">
        <v>1909</v>
      </c>
    </row>
    <row r="3960" spans="1:4" x14ac:dyDescent="0.3">
      <c r="A3960">
        <v>800015177</v>
      </c>
      <c r="B3960" t="s">
        <v>1690</v>
      </c>
      <c r="C3960" t="s">
        <v>924</v>
      </c>
      <c r="D3960" t="s">
        <v>1909</v>
      </c>
    </row>
    <row r="3961" spans="1:4" x14ac:dyDescent="0.3">
      <c r="A3961">
        <v>800006557</v>
      </c>
      <c r="B3961" t="s">
        <v>1177</v>
      </c>
      <c r="C3961" t="s">
        <v>570</v>
      </c>
      <c r="D3961" t="s">
        <v>1897</v>
      </c>
    </row>
    <row r="3962" spans="1:4" x14ac:dyDescent="0.3">
      <c r="A3962">
        <v>800028290</v>
      </c>
      <c r="B3962" t="s">
        <v>1158</v>
      </c>
      <c r="C3962" t="s">
        <v>1091</v>
      </c>
      <c r="D3962" t="s">
        <v>1911</v>
      </c>
    </row>
    <row r="3963" spans="1:4" x14ac:dyDescent="0.3">
      <c r="A3963">
        <v>800014209</v>
      </c>
      <c r="B3963" t="s">
        <v>348</v>
      </c>
      <c r="C3963" t="s">
        <v>776</v>
      </c>
      <c r="D3963" t="s">
        <v>2012</v>
      </c>
    </row>
    <row r="3964" spans="1:4" x14ac:dyDescent="0.3">
      <c r="A3964">
        <v>800036904</v>
      </c>
      <c r="B3964" t="s">
        <v>418</v>
      </c>
      <c r="C3964" t="s">
        <v>1079</v>
      </c>
      <c r="D3964" t="s">
        <v>1900</v>
      </c>
    </row>
    <row r="3965" spans="1:4" x14ac:dyDescent="0.3">
      <c r="A3965">
        <v>800000094</v>
      </c>
      <c r="B3965" t="s">
        <v>568</v>
      </c>
      <c r="C3965" t="s">
        <v>928</v>
      </c>
      <c r="D3965" t="s">
        <v>1856</v>
      </c>
    </row>
    <row r="3966" spans="1:4" x14ac:dyDescent="0.3">
      <c r="A3966">
        <v>800002735</v>
      </c>
      <c r="B3966" t="s">
        <v>1256</v>
      </c>
      <c r="C3966" t="s">
        <v>641</v>
      </c>
      <c r="D3966" t="s">
        <v>1873</v>
      </c>
    </row>
    <row r="3967" spans="1:4" x14ac:dyDescent="0.3">
      <c r="A3967">
        <v>800027618</v>
      </c>
      <c r="B3967" t="s">
        <v>1246</v>
      </c>
      <c r="C3967" t="s">
        <v>776</v>
      </c>
      <c r="D3967" t="s">
        <v>2135</v>
      </c>
    </row>
    <row r="3968" spans="1:4" x14ac:dyDescent="0.3">
      <c r="A3968">
        <v>800006330</v>
      </c>
      <c r="B3968" t="s">
        <v>1122</v>
      </c>
      <c r="C3968" t="s">
        <v>775</v>
      </c>
      <c r="D3968" t="s">
        <v>2054</v>
      </c>
    </row>
    <row r="3969" spans="1:4" x14ac:dyDescent="0.3">
      <c r="A3969">
        <v>800000823</v>
      </c>
      <c r="B3969" t="s">
        <v>1444</v>
      </c>
      <c r="C3969" t="s">
        <v>814</v>
      </c>
      <c r="D3969" t="s">
        <v>2252</v>
      </c>
    </row>
    <row r="3970" spans="1:4" x14ac:dyDescent="0.3">
      <c r="A3970">
        <v>800047490</v>
      </c>
      <c r="B3970" t="s">
        <v>1691</v>
      </c>
      <c r="C3970" t="s">
        <v>1058</v>
      </c>
      <c r="D3970" t="s">
        <v>2388</v>
      </c>
    </row>
    <row r="3971" spans="1:4" x14ac:dyDescent="0.3">
      <c r="A3971">
        <v>800036407</v>
      </c>
      <c r="B3971" t="s">
        <v>580</v>
      </c>
      <c r="C3971" t="s">
        <v>1021</v>
      </c>
      <c r="D3971" t="s">
        <v>1864</v>
      </c>
    </row>
    <row r="3972" spans="1:4" x14ac:dyDescent="0.3">
      <c r="A3972">
        <v>800004902</v>
      </c>
      <c r="B3972" t="s">
        <v>1228</v>
      </c>
      <c r="C3972" t="s">
        <v>760</v>
      </c>
      <c r="D3972" t="s">
        <v>2126</v>
      </c>
    </row>
    <row r="3973" spans="1:4" x14ac:dyDescent="0.3">
      <c r="A3973">
        <v>800030798</v>
      </c>
      <c r="B3973" t="s">
        <v>481</v>
      </c>
      <c r="C3973" t="s">
        <v>931</v>
      </c>
      <c r="D3973" t="s">
        <v>1976</v>
      </c>
    </row>
    <row r="3974" spans="1:4" x14ac:dyDescent="0.3">
      <c r="A3974">
        <v>800000059</v>
      </c>
      <c r="B3974" t="s">
        <v>393</v>
      </c>
      <c r="C3974" t="s">
        <v>1692</v>
      </c>
      <c r="D3974" t="s">
        <v>1915</v>
      </c>
    </row>
    <row r="3975" spans="1:4" x14ac:dyDescent="0.3">
      <c r="A3975">
        <v>800000055</v>
      </c>
      <c r="B3975" t="s">
        <v>393</v>
      </c>
      <c r="C3975" t="s">
        <v>873</v>
      </c>
      <c r="D3975" t="s">
        <v>1915</v>
      </c>
    </row>
    <row r="3976" spans="1:4" x14ac:dyDescent="0.3">
      <c r="A3976">
        <v>800028290</v>
      </c>
      <c r="B3976" t="s">
        <v>1158</v>
      </c>
      <c r="C3976" t="s">
        <v>631</v>
      </c>
      <c r="D3976" t="s">
        <v>1911</v>
      </c>
    </row>
    <row r="3977" spans="1:4" x14ac:dyDescent="0.3">
      <c r="A3977">
        <v>800006271</v>
      </c>
      <c r="B3977" t="s">
        <v>1152</v>
      </c>
      <c r="C3977" t="s">
        <v>807</v>
      </c>
      <c r="D3977" t="s">
        <v>1916</v>
      </c>
    </row>
    <row r="3978" spans="1:4" x14ac:dyDescent="0.3">
      <c r="A3978">
        <v>800044255</v>
      </c>
      <c r="B3978" t="s">
        <v>1270</v>
      </c>
      <c r="C3978" t="s">
        <v>873</v>
      </c>
      <c r="D3978" t="s">
        <v>2151</v>
      </c>
    </row>
    <row r="3979" spans="1:4" x14ac:dyDescent="0.3">
      <c r="A3979">
        <v>800047369</v>
      </c>
      <c r="B3979" t="s">
        <v>1693</v>
      </c>
      <c r="C3979" t="s">
        <v>706</v>
      </c>
      <c r="D3979" t="s">
        <v>2389</v>
      </c>
    </row>
    <row r="3980" spans="1:4" x14ac:dyDescent="0.3">
      <c r="A3980">
        <v>800043178</v>
      </c>
      <c r="B3980" t="s">
        <v>1685</v>
      </c>
      <c r="C3980" t="s">
        <v>873</v>
      </c>
      <c r="D3980" t="s">
        <v>2104</v>
      </c>
    </row>
    <row r="3981" spans="1:4" x14ac:dyDescent="0.3">
      <c r="A3981">
        <v>800036043</v>
      </c>
      <c r="B3981" t="s">
        <v>1694</v>
      </c>
      <c r="C3981" t="s">
        <v>817</v>
      </c>
      <c r="D3981" t="s">
        <v>2014</v>
      </c>
    </row>
    <row r="3982" spans="1:4" x14ac:dyDescent="0.3">
      <c r="A3982">
        <v>800029991</v>
      </c>
      <c r="B3982" t="s">
        <v>753</v>
      </c>
      <c r="C3982" t="s">
        <v>798</v>
      </c>
      <c r="D3982" t="s">
        <v>1941</v>
      </c>
    </row>
    <row r="3983" spans="1:4" x14ac:dyDescent="0.3">
      <c r="A3983">
        <v>800029991</v>
      </c>
      <c r="B3983" t="s">
        <v>753</v>
      </c>
      <c r="C3983" t="s">
        <v>951</v>
      </c>
      <c r="D3983" t="s">
        <v>1941</v>
      </c>
    </row>
    <row r="3984" spans="1:4" x14ac:dyDescent="0.3">
      <c r="A3984">
        <v>800029991</v>
      </c>
      <c r="B3984" t="s">
        <v>753</v>
      </c>
      <c r="C3984" t="s">
        <v>578</v>
      </c>
      <c r="D3984" t="s">
        <v>1941</v>
      </c>
    </row>
    <row r="3985" spans="1:4" x14ac:dyDescent="0.3">
      <c r="A3985">
        <v>800029991</v>
      </c>
      <c r="B3985" t="s">
        <v>753</v>
      </c>
      <c r="C3985" t="s">
        <v>645</v>
      </c>
      <c r="D3985" t="s">
        <v>1941</v>
      </c>
    </row>
    <row r="3986" spans="1:4" x14ac:dyDescent="0.3">
      <c r="A3986">
        <v>800029991</v>
      </c>
      <c r="B3986" t="s">
        <v>753</v>
      </c>
      <c r="C3986" t="s">
        <v>702</v>
      </c>
      <c r="D3986" t="s">
        <v>1941</v>
      </c>
    </row>
    <row r="3987" spans="1:4" x14ac:dyDescent="0.3">
      <c r="A3987">
        <v>800029991</v>
      </c>
      <c r="B3987" t="s">
        <v>753</v>
      </c>
      <c r="C3987" t="s">
        <v>926</v>
      </c>
      <c r="D3987" t="s">
        <v>1941</v>
      </c>
    </row>
    <row r="3988" spans="1:4" x14ac:dyDescent="0.3">
      <c r="A3988">
        <v>800029991</v>
      </c>
      <c r="B3988" t="s">
        <v>753</v>
      </c>
      <c r="C3988" t="s">
        <v>969</v>
      </c>
      <c r="D3988" t="s">
        <v>1941</v>
      </c>
    </row>
    <row r="3989" spans="1:4" x14ac:dyDescent="0.3">
      <c r="A3989">
        <v>800029991</v>
      </c>
      <c r="B3989" t="s">
        <v>753</v>
      </c>
      <c r="C3989" t="s">
        <v>883</v>
      </c>
      <c r="D3989" t="s">
        <v>1941</v>
      </c>
    </row>
    <row r="3990" spans="1:4" x14ac:dyDescent="0.3">
      <c r="A3990">
        <v>800007743</v>
      </c>
      <c r="B3990" t="s">
        <v>968</v>
      </c>
      <c r="C3990" t="s">
        <v>873</v>
      </c>
      <c r="D3990" t="s">
        <v>2004</v>
      </c>
    </row>
    <row r="3991" spans="1:4" x14ac:dyDescent="0.3">
      <c r="A3991">
        <v>800000094</v>
      </c>
      <c r="B3991" t="s">
        <v>568</v>
      </c>
      <c r="C3991" t="s">
        <v>683</v>
      </c>
      <c r="D3991" t="s">
        <v>1856</v>
      </c>
    </row>
    <row r="3992" spans="1:4" x14ac:dyDescent="0.3">
      <c r="A3992">
        <v>800006295</v>
      </c>
      <c r="B3992" t="s">
        <v>639</v>
      </c>
      <c r="C3992" t="s">
        <v>624</v>
      </c>
      <c r="D3992" t="s">
        <v>1892</v>
      </c>
    </row>
    <row r="3993" spans="1:4" x14ac:dyDescent="0.3">
      <c r="A3993">
        <v>800000024</v>
      </c>
      <c r="B3993" t="s">
        <v>753</v>
      </c>
      <c r="C3993" t="s">
        <v>585</v>
      </c>
      <c r="D3993" t="s">
        <v>1941</v>
      </c>
    </row>
    <row r="3994" spans="1:4" x14ac:dyDescent="0.3">
      <c r="A3994">
        <v>800000029</v>
      </c>
      <c r="B3994" t="s">
        <v>699</v>
      </c>
      <c r="C3994" t="s">
        <v>685</v>
      </c>
      <c r="D3994" t="s">
        <v>1914</v>
      </c>
    </row>
    <row r="3995" spans="1:4" x14ac:dyDescent="0.3">
      <c r="A3995">
        <v>800007743</v>
      </c>
      <c r="B3995" t="s">
        <v>968</v>
      </c>
      <c r="C3995" t="s">
        <v>645</v>
      </c>
      <c r="D3995" t="s">
        <v>2004</v>
      </c>
    </row>
    <row r="3996" spans="1:4" x14ac:dyDescent="0.3">
      <c r="A3996">
        <v>800000024</v>
      </c>
      <c r="B3996" t="s">
        <v>753</v>
      </c>
      <c r="C3996" t="s">
        <v>872</v>
      </c>
      <c r="D3996" t="s">
        <v>1941</v>
      </c>
    </row>
    <row r="3997" spans="1:4" x14ac:dyDescent="0.3">
      <c r="A3997">
        <v>800000024</v>
      </c>
      <c r="B3997" t="s">
        <v>753</v>
      </c>
      <c r="C3997" t="s">
        <v>578</v>
      </c>
      <c r="D3997" t="s">
        <v>1941</v>
      </c>
    </row>
    <row r="3998" spans="1:4" x14ac:dyDescent="0.3">
      <c r="A3998">
        <v>800000063</v>
      </c>
      <c r="B3998" t="s">
        <v>566</v>
      </c>
      <c r="C3998" t="s">
        <v>1568</v>
      </c>
      <c r="D3998" t="s">
        <v>1855</v>
      </c>
    </row>
    <row r="3999" spans="1:4" x14ac:dyDescent="0.3">
      <c r="A3999">
        <v>800000015</v>
      </c>
      <c r="B3999" t="s">
        <v>672</v>
      </c>
      <c r="C3999" t="s">
        <v>1548</v>
      </c>
      <c r="D3999" t="s">
        <v>1904</v>
      </c>
    </row>
    <row r="4000" spans="1:4" x14ac:dyDescent="0.3">
      <c r="A4000">
        <v>800007743</v>
      </c>
      <c r="B4000" t="s">
        <v>968</v>
      </c>
      <c r="C4000" t="s">
        <v>924</v>
      </c>
      <c r="D4000" t="s">
        <v>2004</v>
      </c>
    </row>
    <row r="4001" spans="1:4" x14ac:dyDescent="0.3">
      <c r="A4001">
        <v>800000024</v>
      </c>
      <c r="B4001" t="s">
        <v>753</v>
      </c>
      <c r="C4001" t="s">
        <v>1273</v>
      </c>
      <c r="D4001" t="s">
        <v>1941</v>
      </c>
    </row>
    <row r="4002" spans="1:4" x14ac:dyDescent="0.3">
      <c r="A4002">
        <v>800000024</v>
      </c>
      <c r="B4002" t="s">
        <v>753</v>
      </c>
      <c r="C4002" t="s">
        <v>1548</v>
      </c>
      <c r="D4002" t="s">
        <v>1941</v>
      </c>
    </row>
    <row r="4003" spans="1:4" x14ac:dyDescent="0.3">
      <c r="A4003">
        <v>800000029</v>
      </c>
      <c r="B4003" t="s">
        <v>699</v>
      </c>
      <c r="C4003" t="s">
        <v>622</v>
      </c>
      <c r="D4003" t="s">
        <v>1914</v>
      </c>
    </row>
    <row r="4004" spans="1:4" x14ac:dyDescent="0.3">
      <c r="A4004">
        <v>800005712</v>
      </c>
      <c r="B4004" t="s">
        <v>987</v>
      </c>
      <c r="C4004" t="s">
        <v>628</v>
      </c>
      <c r="D4004" t="s">
        <v>1869</v>
      </c>
    </row>
    <row r="4005" spans="1:4" x14ac:dyDescent="0.3">
      <c r="A4005">
        <v>800000094</v>
      </c>
      <c r="B4005" t="s">
        <v>568</v>
      </c>
      <c r="C4005" t="s">
        <v>963</v>
      </c>
      <c r="D4005" t="s">
        <v>1856</v>
      </c>
    </row>
    <row r="4006" spans="1:4" x14ac:dyDescent="0.3">
      <c r="A4006">
        <v>800004063</v>
      </c>
      <c r="B4006" t="s">
        <v>630</v>
      </c>
      <c r="C4006" t="s">
        <v>690</v>
      </c>
      <c r="D4006" t="s">
        <v>1888</v>
      </c>
    </row>
    <row r="4007" spans="1:4" x14ac:dyDescent="0.3">
      <c r="A4007">
        <v>800007743</v>
      </c>
      <c r="B4007" t="s">
        <v>968</v>
      </c>
      <c r="C4007" t="s">
        <v>572</v>
      </c>
      <c r="D4007" t="s">
        <v>2004</v>
      </c>
    </row>
    <row r="4008" spans="1:4" x14ac:dyDescent="0.3">
      <c r="A4008">
        <v>800007743</v>
      </c>
      <c r="B4008" t="s">
        <v>968</v>
      </c>
      <c r="C4008" t="s">
        <v>1547</v>
      </c>
      <c r="D4008" t="s">
        <v>2004</v>
      </c>
    </row>
    <row r="4009" spans="1:4" x14ac:dyDescent="0.3">
      <c r="A4009">
        <v>800007283</v>
      </c>
      <c r="B4009" t="s">
        <v>1695</v>
      </c>
      <c r="C4009" t="s">
        <v>628</v>
      </c>
      <c r="D4009" t="s">
        <v>1897</v>
      </c>
    </row>
    <row r="4010" spans="1:4" x14ac:dyDescent="0.3">
      <c r="A4010">
        <v>800000029</v>
      </c>
      <c r="B4010" t="s">
        <v>699</v>
      </c>
      <c r="C4010" t="s">
        <v>601</v>
      </c>
      <c r="D4010" t="s">
        <v>1914</v>
      </c>
    </row>
    <row r="4011" spans="1:4" x14ac:dyDescent="0.3">
      <c r="A4011">
        <v>800005989</v>
      </c>
      <c r="B4011" t="s">
        <v>1696</v>
      </c>
      <c r="C4011" t="s">
        <v>660</v>
      </c>
      <c r="D4011" t="s">
        <v>2390</v>
      </c>
    </row>
    <row r="4012" spans="1:4" x14ac:dyDescent="0.3">
      <c r="A4012">
        <v>800000029</v>
      </c>
      <c r="B4012" t="s">
        <v>699</v>
      </c>
      <c r="C4012" t="s">
        <v>615</v>
      </c>
      <c r="D4012" t="s">
        <v>1914</v>
      </c>
    </row>
    <row r="4013" spans="1:4" x14ac:dyDescent="0.3">
      <c r="A4013">
        <v>800007743</v>
      </c>
      <c r="B4013" t="s">
        <v>968</v>
      </c>
      <c r="C4013" t="s">
        <v>637</v>
      </c>
      <c r="D4013" t="s">
        <v>2004</v>
      </c>
    </row>
    <row r="4014" spans="1:4" x14ac:dyDescent="0.3">
      <c r="A4014">
        <v>800007743</v>
      </c>
      <c r="B4014" t="s">
        <v>968</v>
      </c>
      <c r="C4014" t="s">
        <v>941</v>
      </c>
      <c r="D4014" t="s">
        <v>2004</v>
      </c>
    </row>
    <row r="4015" spans="1:4" x14ac:dyDescent="0.3">
      <c r="A4015">
        <v>800007743</v>
      </c>
      <c r="B4015" t="s">
        <v>968</v>
      </c>
      <c r="C4015" t="s">
        <v>665</v>
      </c>
      <c r="D4015" t="s">
        <v>2004</v>
      </c>
    </row>
    <row r="4016" spans="1:4" x14ac:dyDescent="0.3">
      <c r="A4016">
        <v>800007743</v>
      </c>
      <c r="B4016" t="s">
        <v>968</v>
      </c>
      <c r="C4016" t="s">
        <v>667</v>
      </c>
      <c r="D4016" t="s">
        <v>2004</v>
      </c>
    </row>
    <row r="4017" spans="1:4" x14ac:dyDescent="0.3">
      <c r="A4017">
        <v>800005809</v>
      </c>
      <c r="B4017" t="s">
        <v>1634</v>
      </c>
      <c r="C4017" t="s">
        <v>865</v>
      </c>
      <c r="D4017" t="s">
        <v>2360</v>
      </c>
    </row>
    <row r="4018" spans="1:4" x14ac:dyDescent="0.3">
      <c r="A4018">
        <v>800007743</v>
      </c>
      <c r="B4018" t="s">
        <v>968</v>
      </c>
      <c r="C4018" t="s">
        <v>653</v>
      </c>
      <c r="D4018" t="s">
        <v>2004</v>
      </c>
    </row>
    <row r="4019" spans="1:4" x14ac:dyDescent="0.3">
      <c r="A4019">
        <v>800000029</v>
      </c>
      <c r="B4019" t="s">
        <v>699</v>
      </c>
      <c r="C4019" t="s">
        <v>665</v>
      </c>
      <c r="D4019" t="s">
        <v>1914</v>
      </c>
    </row>
    <row r="4020" spans="1:4" x14ac:dyDescent="0.3">
      <c r="A4020">
        <v>800007743</v>
      </c>
      <c r="B4020" t="s">
        <v>968</v>
      </c>
      <c r="C4020" t="s">
        <v>1551</v>
      </c>
      <c r="D4020" t="s">
        <v>2004</v>
      </c>
    </row>
    <row r="4021" spans="1:4" x14ac:dyDescent="0.3">
      <c r="A4021">
        <v>800000042</v>
      </c>
      <c r="B4021" t="s">
        <v>1697</v>
      </c>
      <c r="C4021" t="s">
        <v>851</v>
      </c>
      <c r="D4021" t="s">
        <v>1919</v>
      </c>
    </row>
    <row r="4022" spans="1:4" x14ac:dyDescent="0.3">
      <c r="A4022">
        <v>800006496</v>
      </c>
      <c r="B4022" t="s">
        <v>691</v>
      </c>
      <c r="C4022" t="s">
        <v>704</v>
      </c>
      <c r="D4022" t="s">
        <v>1909</v>
      </c>
    </row>
    <row r="4023" spans="1:4" x14ac:dyDescent="0.3">
      <c r="A4023">
        <v>800000024</v>
      </c>
      <c r="B4023" t="s">
        <v>753</v>
      </c>
      <c r="C4023" t="s">
        <v>1540</v>
      </c>
      <c r="D4023" t="s">
        <v>1941</v>
      </c>
    </row>
    <row r="4024" spans="1:4" x14ac:dyDescent="0.3">
      <c r="A4024">
        <v>800000029</v>
      </c>
      <c r="B4024" t="s">
        <v>699</v>
      </c>
      <c r="C4024" t="s">
        <v>683</v>
      </c>
      <c r="D4024" t="s">
        <v>1914</v>
      </c>
    </row>
    <row r="4025" spans="1:4" x14ac:dyDescent="0.3">
      <c r="A4025">
        <v>800009339</v>
      </c>
      <c r="B4025" t="s">
        <v>705</v>
      </c>
      <c r="C4025" t="s">
        <v>594</v>
      </c>
      <c r="D4025" t="s">
        <v>1916</v>
      </c>
    </row>
    <row r="4026" spans="1:4" x14ac:dyDescent="0.3">
      <c r="A4026">
        <v>800005989</v>
      </c>
      <c r="B4026" t="s">
        <v>1696</v>
      </c>
      <c r="C4026" t="s">
        <v>608</v>
      </c>
      <c r="D4026" t="s">
        <v>2390</v>
      </c>
    </row>
    <row r="4027" spans="1:4" x14ac:dyDescent="0.3">
      <c r="A4027">
        <v>800005989</v>
      </c>
      <c r="B4027" t="s">
        <v>1696</v>
      </c>
      <c r="C4027" t="s">
        <v>999</v>
      </c>
      <c r="D4027" t="s">
        <v>2390</v>
      </c>
    </row>
    <row r="4028" spans="1:4" x14ac:dyDescent="0.3">
      <c r="A4028">
        <v>800005989</v>
      </c>
      <c r="B4028" t="s">
        <v>1696</v>
      </c>
      <c r="C4028" t="s">
        <v>572</v>
      </c>
      <c r="D4028" t="s">
        <v>2390</v>
      </c>
    </row>
    <row r="4029" spans="1:4" x14ac:dyDescent="0.3">
      <c r="A4029">
        <v>800000029</v>
      </c>
      <c r="B4029" t="s">
        <v>699</v>
      </c>
      <c r="C4029" t="s">
        <v>854</v>
      </c>
      <c r="D4029" t="s">
        <v>1914</v>
      </c>
    </row>
    <row r="4030" spans="1:4" x14ac:dyDescent="0.3">
      <c r="A4030">
        <v>800015335</v>
      </c>
      <c r="B4030" t="s">
        <v>1276</v>
      </c>
      <c r="C4030" t="s">
        <v>925</v>
      </c>
      <c r="D4030" t="s">
        <v>2155</v>
      </c>
    </row>
    <row r="4031" spans="1:4" x14ac:dyDescent="0.3">
      <c r="A4031">
        <v>800000024</v>
      </c>
      <c r="B4031" t="s">
        <v>753</v>
      </c>
      <c r="C4031" t="s">
        <v>641</v>
      </c>
      <c r="D4031" t="s">
        <v>1941</v>
      </c>
    </row>
    <row r="4032" spans="1:4" x14ac:dyDescent="0.3">
      <c r="A4032">
        <v>800000029</v>
      </c>
      <c r="B4032" t="s">
        <v>699</v>
      </c>
      <c r="C4032" t="s">
        <v>700</v>
      </c>
      <c r="D4032" t="s">
        <v>1914</v>
      </c>
    </row>
    <row r="4033" spans="1:4" x14ac:dyDescent="0.3">
      <c r="A4033">
        <v>800000024</v>
      </c>
      <c r="B4033" t="s">
        <v>753</v>
      </c>
      <c r="C4033" t="s">
        <v>1551</v>
      </c>
      <c r="D4033" t="s">
        <v>1941</v>
      </c>
    </row>
    <row r="4034" spans="1:4" x14ac:dyDescent="0.3">
      <c r="A4034">
        <v>800000029</v>
      </c>
      <c r="B4034" t="s">
        <v>699</v>
      </c>
      <c r="C4034" t="s">
        <v>584</v>
      </c>
      <c r="D4034" t="s">
        <v>1914</v>
      </c>
    </row>
    <row r="4035" spans="1:4" x14ac:dyDescent="0.3">
      <c r="A4035">
        <v>800000024</v>
      </c>
      <c r="B4035" t="s">
        <v>753</v>
      </c>
      <c r="C4035" t="s">
        <v>1580</v>
      </c>
      <c r="D4035" t="s">
        <v>1941</v>
      </c>
    </row>
    <row r="4036" spans="1:4" x14ac:dyDescent="0.3">
      <c r="A4036">
        <v>800000024</v>
      </c>
      <c r="B4036" t="s">
        <v>753</v>
      </c>
      <c r="C4036" t="s">
        <v>1570</v>
      </c>
      <c r="D4036" t="s">
        <v>1941</v>
      </c>
    </row>
    <row r="4037" spans="1:4" x14ac:dyDescent="0.3">
      <c r="A4037">
        <v>800037807</v>
      </c>
      <c r="B4037" t="s">
        <v>1698</v>
      </c>
      <c r="C4037" t="s">
        <v>660</v>
      </c>
      <c r="D4037" t="s">
        <v>1911</v>
      </c>
    </row>
    <row r="4038" spans="1:4" x14ac:dyDescent="0.3">
      <c r="A4038">
        <v>800000024</v>
      </c>
      <c r="B4038" t="s">
        <v>753</v>
      </c>
      <c r="C4038" t="s">
        <v>874</v>
      </c>
      <c r="D4038" t="s">
        <v>1941</v>
      </c>
    </row>
    <row r="4039" spans="1:4" x14ac:dyDescent="0.3">
      <c r="A4039">
        <v>800000024</v>
      </c>
      <c r="B4039" t="s">
        <v>753</v>
      </c>
      <c r="C4039" t="s">
        <v>1028</v>
      </c>
      <c r="D4039" t="s">
        <v>1941</v>
      </c>
    </row>
    <row r="4040" spans="1:4" x14ac:dyDescent="0.3">
      <c r="A4040">
        <v>800000063</v>
      </c>
      <c r="B4040" t="s">
        <v>566</v>
      </c>
      <c r="C4040" t="s">
        <v>947</v>
      </c>
      <c r="D4040" t="s">
        <v>1855</v>
      </c>
    </row>
    <row r="4041" spans="1:4" x14ac:dyDescent="0.3">
      <c r="A4041">
        <v>800000063</v>
      </c>
      <c r="B4041" t="s">
        <v>566</v>
      </c>
      <c r="C4041" t="s">
        <v>918</v>
      </c>
      <c r="D4041" t="s">
        <v>1855</v>
      </c>
    </row>
    <row r="4042" spans="1:4" x14ac:dyDescent="0.3">
      <c r="A4042">
        <v>800005927</v>
      </c>
      <c r="B4042" t="s">
        <v>1699</v>
      </c>
      <c r="C4042" t="s">
        <v>764</v>
      </c>
      <c r="D4042" t="s">
        <v>2391</v>
      </c>
    </row>
    <row r="4043" spans="1:4" x14ac:dyDescent="0.3">
      <c r="A4043">
        <v>800000066</v>
      </c>
      <c r="B4043" t="s">
        <v>1617</v>
      </c>
      <c r="C4043" t="s">
        <v>585</v>
      </c>
      <c r="D4043" t="s">
        <v>2350</v>
      </c>
    </row>
    <row r="4044" spans="1:4" x14ac:dyDescent="0.3">
      <c r="A4044">
        <v>800030323</v>
      </c>
      <c r="B4044" t="s">
        <v>1277</v>
      </c>
      <c r="C4044" t="s">
        <v>663</v>
      </c>
      <c r="D4044" t="s">
        <v>2156</v>
      </c>
    </row>
    <row r="4045" spans="1:4" x14ac:dyDescent="0.3">
      <c r="A4045">
        <v>800047663</v>
      </c>
      <c r="B4045" t="s">
        <v>1700</v>
      </c>
      <c r="C4045" t="s">
        <v>991</v>
      </c>
      <c r="D4045" t="s">
        <v>2392</v>
      </c>
    </row>
    <row r="4046" spans="1:4" x14ac:dyDescent="0.3">
      <c r="A4046">
        <v>800014935</v>
      </c>
      <c r="B4046" t="s">
        <v>1701</v>
      </c>
      <c r="C4046" t="s">
        <v>744</v>
      </c>
      <c r="D4046" t="s">
        <v>2393</v>
      </c>
    </row>
    <row r="4047" spans="1:4" x14ac:dyDescent="0.3">
      <c r="A4047">
        <v>800035919</v>
      </c>
      <c r="B4047" t="s">
        <v>1702</v>
      </c>
      <c r="C4047" t="s">
        <v>744</v>
      </c>
      <c r="D4047" t="s">
        <v>2394</v>
      </c>
    </row>
    <row r="4048" spans="1:4" x14ac:dyDescent="0.3">
      <c r="A4048">
        <v>800041900</v>
      </c>
      <c r="B4048" t="s">
        <v>1533</v>
      </c>
      <c r="C4048" t="s">
        <v>744</v>
      </c>
      <c r="D4048" t="s">
        <v>2302</v>
      </c>
    </row>
    <row r="4049" spans="1:4" x14ac:dyDescent="0.3">
      <c r="A4049">
        <v>800023647</v>
      </c>
      <c r="B4049" t="s">
        <v>1703</v>
      </c>
      <c r="C4049" t="s">
        <v>744</v>
      </c>
      <c r="D4049" t="s">
        <v>2395</v>
      </c>
    </row>
    <row r="4050" spans="1:4" x14ac:dyDescent="0.3">
      <c r="A4050">
        <v>800042265</v>
      </c>
      <c r="B4050" t="s">
        <v>1704</v>
      </c>
      <c r="C4050" t="s">
        <v>1062</v>
      </c>
      <c r="D4050" t="s">
        <v>2396</v>
      </c>
    </row>
    <row r="4051" spans="1:4" x14ac:dyDescent="0.3">
      <c r="A4051">
        <v>800044436</v>
      </c>
      <c r="B4051" t="s">
        <v>1705</v>
      </c>
      <c r="C4051" t="s">
        <v>1062</v>
      </c>
      <c r="D4051" t="s">
        <v>2302</v>
      </c>
    </row>
    <row r="4052" spans="1:4" x14ac:dyDescent="0.3">
      <c r="A4052">
        <v>800029991</v>
      </c>
      <c r="B4052" t="s">
        <v>753</v>
      </c>
      <c r="C4052" t="s">
        <v>767</v>
      </c>
      <c r="D4052" t="s">
        <v>1941</v>
      </c>
    </row>
    <row r="4053" spans="1:4" x14ac:dyDescent="0.3">
      <c r="A4053">
        <v>800029991</v>
      </c>
      <c r="B4053" t="s">
        <v>753</v>
      </c>
      <c r="C4053" t="s">
        <v>775</v>
      </c>
      <c r="D4053" t="s">
        <v>1941</v>
      </c>
    </row>
    <row r="4054" spans="1:4" x14ac:dyDescent="0.3">
      <c r="A4054">
        <v>800029991</v>
      </c>
      <c r="B4054" t="s">
        <v>753</v>
      </c>
      <c r="C4054" t="s">
        <v>644</v>
      </c>
      <c r="D4054" t="s">
        <v>1941</v>
      </c>
    </row>
    <row r="4055" spans="1:4" x14ac:dyDescent="0.3">
      <c r="A4055">
        <v>800033118</v>
      </c>
      <c r="B4055" t="s">
        <v>1706</v>
      </c>
      <c r="C4055" t="s">
        <v>744</v>
      </c>
      <c r="D4055" t="s">
        <v>2397</v>
      </c>
    </row>
    <row r="4056" spans="1:4" x14ac:dyDescent="0.3">
      <c r="A4056">
        <v>800016111</v>
      </c>
      <c r="B4056" t="s">
        <v>1518</v>
      </c>
      <c r="C4056" t="s">
        <v>1062</v>
      </c>
      <c r="D4056" t="s">
        <v>2301</v>
      </c>
    </row>
    <row r="4057" spans="1:4" x14ac:dyDescent="0.3">
      <c r="A4057">
        <v>800017852</v>
      </c>
      <c r="B4057" t="s">
        <v>1707</v>
      </c>
      <c r="C4057" t="s">
        <v>1062</v>
      </c>
      <c r="D4057" t="s">
        <v>2301</v>
      </c>
    </row>
    <row r="4058" spans="1:4" x14ac:dyDescent="0.3">
      <c r="A4058">
        <v>800005009</v>
      </c>
      <c r="B4058" t="s">
        <v>1708</v>
      </c>
      <c r="C4058" t="s">
        <v>1062</v>
      </c>
      <c r="D4058" t="s">
        <v>2302</v>
      </c>
    </row>
    <row r="4059" spans="1:4" x14ac:dyDescent="0.3">
      <c r="A4059">
        <v>800015148</v>
      </c>
      <c r="B4059" t="s">
        <v>1709</v>
      </c>
      <c r="C4059" t="s">
        <v>1062</v>
      </c>
      <c r="D4059" t="s">
        <v>2306</v>
      </c>
    </row>
    <row r="4060" spans="1:4" x14ac:dyDescent="0.3">
      <c r="A4060">
        <v>800041600</v>
      </c>
      <c r="B4060" t="s">
        <v>1710</v>
      </c>
      <c r="C4060" t="s">
        <v>1038</v>
      </c>
      <c r="D4060" t="s">
        <v>2398</v>
      </c>
    </row>
    <row r="4061" spans="1:4" x14ac:dyDescent="0.3">
      <c r="A4061">
        <v>800025293</v>
      </c>
      <c r="B4061" t="s">
        <v>1711</v>
      </c>
      <c r="C4061" t="s">
        <v>1003</v>
      </c>
      <c r="D4061" t="s">
        <v>2025</v>
      </c>
    </row>
    <row r="4062" spans="1:4" x14ac:dyDescent="0.3">
      <c r="A4062">
        <v>800007754</v>
      </c>
      <c r="B4062" t="s">
        <v>1429</v>
      </c>
      <c r="C4062" t="s">
        <v>1041</v>
      </c>
      <c r="D4062" t="s">
        <v>1911</v>
      </c>
    </row>
    <row r="4063" spans="1:4" x14ac:dyDescent="0.3">
      <c r="A4063">
        <v>800025293</v>
      </c>
      <c r="B4063" t="s">
        <v>1711</v>
      </c>
      <c r="C4063" t="s">
        <v>1007</v>
      </c>
      <c r="D4063" t="s">
        <v>2025</v>
      </c>
    </row>
    <row r="4064" spans="1:4" x14ac:dyDescent="0.3">
      <c r="A4064">
        <v>800006027</v>
      </c>
      <c r="B4064" t="s">
        <v>630</v>
      </c>
      <c r="C4064" t="s">
        <v>690</v>
      </c>
      <c r="D4064" t="s">
        <v>1888</v>
      </c>
    </row>
    <row r="4065" spans="1:4" x14ac:dyDescent="0.3">
      <c r="A4065">
        <v>800006027</v>
      </c>
      <c r="B4065" t="s">
        <v>630</v>
      </c>
      <c r="C4065" t="s">
        <v>920</v>
      </c>
      <c r="D4065" t="s">
        <v>1888</v>
      </c>
    </row>
    <row r="4066" spans="1:4" x14ac:dyDescent="0.3">
      <c r="A4066">
        <v>800002957</v>
      </c>
      <c r="B4066" t="s">
        <v>1712</v>
      </c>
      <c r="C4066" t="s">
        <v>1003</v>
      </c>
      <c r="D4066" t="s">
        <v>2399</v>
      </c>
    </row>
    <row r="4067" spans="1:4" x14ac:dyDescent="0.3">
      <c r="A4067">
        <v>800025293</v>
      </c>
      <c r="B4067" t="s">
        <v>1711</v>
      </c>
      <c r="C4067" t="s">
        <v>1041</v>
      </c>
      <c r="D4067" t="s">
        <v>2025</v>
      </c>
    </row>
    <row r="4068" spans="1:4" x14ac:dyDescent="0.3">
      <c r="A4068">
        <v>800005856</v>
      </c>
      <c r="B4068" t="s">
        <v>1713</v>
      </c>
      <c r="C4068" t="s">
        <v>1047</v>
      </c>
      <c r="D4068" t="s">
        <v>2072</v>
      </c>
    </row>
    <row r="4069" spans="1:4" x14ac:dyDescent="0.3">
      <c r="A4069">
        <v>800007754</v>
      </c>
      <c r="B4069" t="s">
        <v>1429</v>
      </c>
      <c r="C4069" t="s">
        <v>911</v>
      </c>
      <c r="D4069" t="s">
        <v>1911</v>
      </c>
    </row>
    <row r="4070" spans="1:4" x14ac:dyDescent="0.3">
      <c r="A4070">
        <v>800000027</v>
      </c>
      <c r="B4070" t="s">
        <v>697</v>
      </c>
      <c r="C4070" t="s">
        <v>1043</v>
      </c>
      <c r="D4070" t="s">
        <v>1913</v>
      </c>
    </row>
    <row r="4071" spans="1:4" x14ac:dyDescent="0.3">
      <c r="A4071">
        <v>800006280</v>
      </c>
      <c r="B4071" t="s">
        <v>960</v>
      </c>
      <c r="C4071" t="s">
        <v>718</v>
      </c>
      <c r="D4071" t="s">
        <v>1873</v>
      </c>
    </row>
    <row r="4072" spans="1:4" x14ac:dyDescent="0.3">
      <c r="A4072">
        <v>800000063</v>
      </c>
      <c r="B4072" t="s">
        <v>566</v>
      </c>
      <c r="C4072" t="s">
        <v>718</v>
      </c>
      <c r="D4072" t="s">
        <v>1855</v>
      </c>
    </row>
    <row r="4073" spans="1:4" x14ac:dyDescent="0.3">
      <c r="A4073">
        <v>800005927</v>
      </c>
      <c r="B4073" t="s">
        <v>1699</v>
      </c>
      <c r="C4073" t="s">
        <v>772</v>
      </c>
      <c r="D4073" t="s">
        <v>2391</v>
      </c>
    </row>
    <row r="4074" spans="1:4" x14ac:dyDescent="0.3">
      <c r="A4074">
        <v>800005969</v>
      </c>
      <c r="B4074" t="s">
        <v>1714</v>
      </c>
      <c r="C4074" t="s">
        <v>773</v>
      </c>
      <c r="D4074" t="s">
        <v>2400</v>
      </c>
    </row>
    <row r="4075" spans="1:4" x14ac:dyDescent="0.3">
      <c r="A4075">
        <v>800006518</v>
      </c>
      <c r="B4075" t="s">
        <v>1463</v>
      </c>
      <c r="C4075" t="s">
        <v>765</v>
      </c>
      <c r="D4075" t="s">
        <v>2035</v>
      </c>
    </row>
    <row r="4076" spans="1:4" x14ac:dyDescent="0.3">
      <c r="A4076">
        <v>800006522</v>
      </c>
      <c r="B4076" t="s">
        <v>1059</v>
      </c>
      <c r="C4076" t="s">
        <v>766</v>
      </c>
      <c r="D4076" t="s">
        <v>2035</v>
      </c>
    </row>
    <row r="4077" spans="1:4" x14ac:dyDescent="0.3">
      <c r="A4077">
        <v>800005989</v>
      </c>
      <c r="B4077" t="s">
        <v>1696</v>
      </c>
      <c r="C4077" t="s">
        <v>567</v>
      </c>
      <c r="D4077" t="s">
        <v>2390</v>
      </c>
    </row>
    <row r="4078" spans="1:4" x14ac:dyDescent="0.3">
      <c r="A4078">
        <v>800006913</v>
      </c>
      <c r="B4078" t="s">
        <v>1715</v>
      </c>
      <c r="C4078" t="s">
        <v>784</v>
      </c>
      <c r="D4078" t="s">
        <v>1970</v>
      </c>
    </row>
    <row r="4079" spans="1:4" x14ac:dyDescent="0.3">
      <c r="A4079">
        <v>800005669</v>
      </c>
      <c r="B4079" t="s">
        <v>1616</v>
      </c>
      <c r="C4079" t="s">
        <v>831</v>
      </c>
      <c r="D4079" t="s">
        <v>2349</v>
      </c>
    </row>
    <row r="4080" spans="1:4" x14ac:dyDescent="0.3">
      <c r="A4080">
        <v>800000063</v>
      </c>
      <c r="B4080" t="s">
        <v>566</v>
      </c>
      <c r="C4080" t="s">
        <v>792</v>
      </c>
      <c r="D4080" t="s">
        <v>1855</v>
      </c>
    </row>
    <row r="4081" spans="1:4" x14ac:dyDescent="0.3">
      <c r="A4081">
        <v>800006648</v>
      </c>
      <c r="B4081" t="s">
        <v>1134</v>
      </c>
      <c r="C4081" t="s">
        <v>585</v>
      </c>
      <c r="D4081" t="s">
        <v>2063</v>
      </c>
    </row>
    <row r="4082" spans="1:4" x14ac:dyDescent="0.3">
      <c r="A4082">
        <v>800042983</v>
      </c>
      <c r="B4082" t="s">
        <v>1716</v>
      </c>
      <c r="C4082" t="s">
        <v>774</v>
      </c>
      <c r="D4082" t="s">
        <v>2069</v>
      </c>
    </row>
    <row r="4083" spans="1:4" x14ac:dyDescent="0.3">
      <c r="A4083">
        <v>800002340</v>
      </c>
      <c r="B4083" t="s">
        <v>1592</v>
      </c>
      <c r="C4083" t="s">
        <v>783</v>
      </c>
      <c r="D4083" t="s">
        <v>2338</v>
      </c>
    </row>
    <row r="4084" spans="1:4" x14ac:dyDescent="0.3">
      <c r="A4084">
        <v>800004348</v>
      </c>
      <c r="B4084" t="s">
        <v>1140</v>
      </c>
      <c r="C4084" t="s">
        <v>758</v>
      </c>
      <c r="D4084" t="s">
        <v>2067</v>
      </c>
    </row>
    <row r="4085" spans="1:4" x14ac:dyDescent="0.3">
      <c r="A4085">
        <v>800006357</v>
      </c>
      <c r="B4085" t="s">
        <v>634</v>
      </c>
      <c r="C4085" t="s">
        <v>822</v>
      </c>
      <c r="D4085" t="s">
        <v>1889</v>
      </c>
    </row>
    <row r="4086" spans="1:4" x14ac:dyDescent="0.3">
      <c r="A4086">
        <v>800006606</v>
      </c>
      <c r="B4086" t="s">
        <v>1132</v>
      </c>
      <c r="C4086" t="s">
        <v>1000</v>
      </c>
      <c r="D4086" t="s">
        <v>1995</v>
      </c>
    </row>
    <row r="4087" spans="1:4" x14ac:dyDescent="0.3">
      <c r="A4087">
        <v>800003395</v>
      </c>
      <c r="B4087" t="s">
        <v>651</v>
      </c>
      <c r="C4087" t="s">
        <v>683</v>
      </c>
      <c r="D4087" t="s">
        <v>1897</v>
      </c>
    </row>
    <row r="4088" spans="1:4" x14ac:dyDescent="0.3">
      <c r="A4088">
        <v>800000063</v>
      </c>
      <c r="B4088" t="s">
        <v>566</v>
      </c>
      <c r="C4088" t="s">
        <v>789</v>
      </c>
      <c r="D4088" t="s">
        <v>1855</v>
      </c>
    </row>
    <row r="4089" spans="1:4" x14ac:dyDescent="0.3">
      <c r="A4089">
        <v>800014866</v>
      </c>
      <c r="B4089" t="s">
        <v>1614</v>
      </c>
      <c r="C4089" t="s">
        <v>831</v>
      </c>
      <c r="D4089" t="s">
        <v>2184</v>
      </c>
    </row>
    <row r="4090" spans="1:4" x14ac:dyDescent="0.3">
      <c r="A4090">
        <v>800000063</v>
      </c>
      <c r="B4090" t="s">
        <v>566</v>
      </c>
      <c r="C4090" t="s">
        <v>822</v>
      </c>
      <c r="D4090" t="s">
        <v>1855</v>
      </c>
    </row>
    <row r="4091" spans="1:4" x14ac:dyDescent="0.3">
      <c r="A4091">
        <v>800003602</v>
      </c>
      <c r="B4091" t="s">
        <v>1197</v>
      </c>
      <c r="C4091" t="s">
        <v>782</v>
      </c>
      <c r="D4091" t="s">
        <v>2110</v>
      </c>
    </row>
    <row r="4092" spans="1:4" x14ac:dyDescent="0.3">
      <c r="A4092">
        <v>800000063</v>
      </c>
      <c r="B4092" t="s">
        <v>566</v>
      </c>
      <c r="C4092" t="s">
        <v>834</v>
      </c>
      <c r="D4092" t="s">
        <v>1855</v>
      </c>
    </row>
    <row r="4093" spans="1:4" x14ac:dyDescent="0.3">
      <c r="A4093">
        <v>800006100</v>
      </c>
      <c r="B4093" t="s">
        <v>730</v>
      </c>
      <c r="C4093" t="s">
        <v>782</v>
      </c>
      <c r="D4093" t="s">
        <v>1926</v>
      </c>
    </row>
    <row r="4094" spans="1:4" x14ac:dyDescent="0.3">
      <c r="A4094">
        <v>800005902</v>
      </c>
      <c r="B4094" t="s">
        <v>1124</v>
      </c>
      <c r="C4094" t="s">
        <v>787</v>
      </c>
      <c r="D4094" t="s">
        <v>1911</v>
      </c>
    </row>
    <row r="4095" spans="1:4" x14ac:dyDescent="0.3">
      <c r="A4095">
        <v>800029991</v>
      </c>
      <c r="B4095" t="s">
        <v>753</v>
      </c>
      <c r="C4095" t="s">
        <v>765</v>
      </c>
      <c r="D4095" t="s">
        <v>1941</v>
      </c>
    </row>
    <row r="4096" spans="1:4" x14ac:dyDescent="0.3">
      <c r="A4096">
        <v>800006101</v>
      </c>
      <c r="B4096" t="s">
        <v>730</v>
      </c>
      <c r="C4096" t="s">
        <v>1446</v>
      </c>
      <c r="D4096" t="s">
        <v>1926</v>
      </c>
    </row>
    <row r="4097" spans="1:4" x14ac:dyDescent="0.3">
      <c r="A4097">
        <v>800032221</v>
      </c>
      <c r="B4097" t="s">
        <v>1717</v>
      </c>
      <c r="C4097" t="s">
        <v>767</v>
      </c>
      <c r="D4097" t="s">
        <v>2401</v>
      </c>
    </row>
    <row r="4098" spans="1:4" x14ac:dyDescent="0.3">
      <c r="A4098">
        <v>800047652</v>
      </c>
      <c r="B4098" t="s">
        <v>1718</v>
      </c>
      <c r="C4098" t="s">
        <v>767</v>
      </c>
      <c r="D4098" t="s">
        <v>2401</v>
      </c>
    </row>
    <row r="4099" spans="1:4" x14ac:dyDescent="0.3">
      <c r="A4099">
        <v>800004348</v>
      </c>
      <c r="B4099" t="s">
        <v>1140</v>
      </c>
      <c r="C4099" t="s">
        <v>1001</v>
      </c>
      <c r="D4099" t="s">
        <v>2067</v>
      </c>
    </row>
    <row r="4100" spans="1:4" x14ac:dyDescent="0.3">
      <c r="A4100">
        <v>800044419</v>
      </c>
      <c r="B4100" t="s">
        <v>1339</v>
      </c>
      <c r="C4100" t="s">
        <v>738</v>
      </c>
      <c r="D4100" t="s">
        <v>2196</v>
      </c>
    </row>
    <row r="4101" spans="1:4" x14ac:dyDescent="0.3">
      <c r="A4101">
        <v>800047175</v>
      </c>
      <c r="B4101" t="s">
        <v>1719</v>
      </c>
      <c r="C4101" t="s">
        <v>817</v>
      </c>
      <c r="D4101" t="s">
        <v>2260</v>
      </c>
    </row>
    <row r="4102" spans="1:4" x14ac:dyDescent="0.3">
      <c r="A4102">
        <v>800006081</v>
      </c>
      <c r="B4102" t="s">
        <v>1130</v>
      </c>
      <c r="C4102" t="s">
        <v>794</v>
      </c>
      <c r="D4102" t="s">
        <v>2060</v>
      </c>
    </row>
    <row r="4103" spans="1:4" x14ac:dyDescent="0.3">
      <c r="A4103">
        <v>800047652</v>
      </c>
      <c r="B4103" t="s">
        <v>1718</v>
      </c>
      <c r="C4103" t="s">
        <v>754</v>
      </c>
      <c r="D4103" t="s">
        <v>2401</v>
      </c>
    </row>
    <row r="4104" spans="1:4" x14ac:dyDescent="0.3">
      <c r="A4104">
        <v>800000656</v>
      </c>
      <c r="B4104" t="s">
        <v>1605</v>
      </c>
      <c r="C4104" t="s">
        <v>635</v>
      </c>
      <c r="D4104" t="s">
        <v>2345</v>
      </c>
    </row>
    <row r="4105" spans="1:4" x14ac:dyDescent="0.3">
      <c r="A4105">
        <v>800035407</v>
      </c>
      <c r="B4105" t="s">
        <v>1603</v>
      </c>
      <c r="C4105" t="s">
        <v>1068</v>
      </c>
      <c r="D4105" t="s">
        <v>1904</v>
      </c>
    </row>
    <row r="4106" spans="1:4" x14ac:dyDescent="0.3">
      <c r="A4106">
        <v>800034387</v>
      </c>
      <c r="B4106" t="s">
        <v>1307</v>
      </c>
      <c r="C4106" t="s">
        <v>838</v>
      </c>
      <c r="D4106" t="s">
        <v>2173</v>
      </c>
    </row>
    <row r="4107" spans="1:4" x14ac:dyDescent="0.3">
      <c r="A4107">
        <v>800006134</v>
      </c>
      <c r="B4107" t="s">
        <v>1141</v>
      </c>
      <c r="C4107" t="s">
        <v>778</v>
      </c>
      <c r="D4107" t="s">
        <v>2068</v>
      </c>
    </row>
    <row r="4108" spans="1:4" x14ac:dyDescent="0.3">
      <c r="A4108">
        <v>800006383</v>
      </c>
      <c r="B4108" t="s">
        <v>693</v>
      </c>
      <c r="C4108" t="s">
        <v>626</v>
      </c>
      <c r="D4108" t="s">
        <v>1911</v>
      </c>
    </row>
    <row r="4109" spans="1:4" x14ac:dyDescent="0.3">
      <c r="A4109">
        <v>800002405</v>
      </c>
      <c r="B4109" t="s">
        <v>1720</v>
      </c>
      <c r="C4109" t="s">
        <v>971</v>
      </c>
      <c r="D4109" t="s">
        <v>2012</v>
      </c>
    </row>
    <row r="4110" spans="1:4" x14ac:dyDescent="0.3">
      <c r="A4110">
        <v>800006059</v>
      </c>
      <c r="B4110" t="s">
        <v>728</v>
      </c>
      <c r="C4110" t="s">
        <v>602</v>
      </c>
      <c r="D4110" t="s">
        <v>1861</v>
      </c>
    </row>
    <row r="4111" spans="1:4" x14ac:dyDescent="0.3">
      <c r="A4111">
        <v>800024656</v>
      </c>
      <c r="B4111" t="s">
        <v>598</v>
      </c>
      <c r="C4111" t="s">
        <v>572</v>
      </c>
      <c r="D4111" t="s">
        <v>1874</v>
      </c>
    </row>
    <row r="4112" spans="1:4" x14ac:dyDescent="0.3">
      <c r="A4112">
        <v>800006094</v>
      </c>
      <c r="B4112" t="s">
        <v>732</v>
      </c>
      <c r="C4112" t="s">
        <v>581</v>
      </c>
      <c r="D4112" t="s">
        <v>1928</v>
      </c>
    </row>
    <row r="4113" spans="1:4" x14ac:dyDescent="0.3">
      <c r="A4113">
        <v>800005724</v>
      </c>
      <c r="B4113" t="s">
        <v>1721</v>
      </c>
      <c r="C4113" t="s">
        <v>572</v>
      </c>
      <c r="D4113" t="s">
        <v>2402</v>
      </c>
    </row>
    <row r="4114" spans="1:4" x14ac:dyDescent="0.3">
      <c r="A4114">
        <v>800002731</v>
      </c>
      <c r="B4114" t="s">
        <v>688</v>
      </c>
      <c r="C4114" t="s">
        <v>1367</v>
      </c>
      <c r="D4114" t="s">
        <v>1908</v>
      </c>
    </row>
    <row r="4115" spans="1:4" x14ac:dyDescent="0.3">
      <c r="A4115">
        <v>800000094</v>
      </c>
      <c r="B4115" t="s">
        <v>568</v>
      </c>
      <c r="C4115" t="s">
        <v>602</v>
      </c>
      <c r="D4115" t="s">
        <v>1856</v>
      </c>
    </row>
    <row r="4116" spans="1:4" x14ac:dyDescent="0.3">
      <c r="A4116">
        <v>800006261</v>
      </c>
      <c r="B4116" t="s">
        <v>1722</v>
      </c>
      <c r="C4116" t="s">
        <v>572</v>
      </c>
      <c r="D4116" t="s">
        <v>2403</v>
      </c>
    </row>
    <row r="4117" spans="1:4" x14ac:dyDescent="0.3">
      <c r="A4117">
        <v>800002365</v>
      </c>
      <c r="B4117" t="s">
        <v>276</v>
      </c>
      <c r="C4117" t="s">
        <v>720</v>
      </c>
      <c r="D4117" t="s">
        <v>2102</v>
      </c>
    </row>
    <row r="4118" spans="1:4" x14ac:dyDescent="0.3">
      <c r="A4118">
        <v>800005810</v>
      </c>
      <c r="B4118" t="s">
        <v>679</v>
      </c>
      <c r="C4118" t="s">
        <v>765</v>
      </c>
      <c r="D4118" t="s">
        <v>1864</v>
      </c>
    </row>
    <row r="4119" spans="1:4" x14ac:dyDescent="0.3">
      <c r="A4119">
        <v>800006182</v>
      </c>
      <c r="B4119" t="s">
        <v>729</v>
      </c>
      <c r="C4119" t="s">
        <v>599</v>
      </c>
      <c r="D4119" t="s">
        <v>1860</v>
      </c>
    </row>
    <row r="4120" spans="1:4" x14ac:dyDescent="0.3">
      <c r="A4120">
        <v>800005773</v>
      </c>
      <c r="B4120" t="s">
        <v>733</v>
      </c>
      <c r="C4120" t="s">
        <v>572</v>
      </c>
      <c r="D4120" t="s">
        <v>1929</v>
      </c>
    </row>
    <row r="4121" spans="1:4" x14ac:dyDescent="0.3">
      <c r="A4121">
        <v>800003787</v>
      </c>
      <c r="B4121" t="s">
        <v>1207</v>
      </c>
      <c r="C4121" t="s">
        <v>937</v>
      </c>
      <c r="D4121" t="s">
        <v>1904</v>
      </c>
    </row>
    <row r="4122" spans="1:4" x14ac:dyDescent="0.3">
      <c r="A4122">
        <v>800025164</v>
      </c>
      <c r="B4122" t="s">
        <v>753</v>
      </c>
      <c r="C4122" t="s">
        <v>964</v>
      </c>
      <c r="D4122" t="s">
        <v>1941</v>
      </c>
    </row>
    <row r="4123" spans="1:4" x14ac:dyDescent="0.3">
      <c r="A4123">
        <v>800000029</v>
      </c>
      <c r="B4123" t="s">
        <v>699</v>
      </c>
      <c r="C4123" t="s">
        <v>624</v>
      </c>
      <c r="D4123" t="s">
        <v>1914</v>
      </c>
    </row>
    <row r="4124" spans="1:4" x14ac:dyDescent="0.3">
      <c r="A4124">
        <v>800000063</v>
      </c>
      <c r="B4124" t="s">
        <v>566</v>
      </c>
      <c r="C4124" t="s">
        <v>604</v>
      </c>
      <c r="D4124" t="s">
        <v>1855</v>
      </c>
    </row>
    <row r="4125" spans="1:4" x14ac:dyDescent="0.3">
      <c r="A4125">
        <v>800003241</v>
      </c>
      <c r="B4125" t="s">
        <v>1372</v>
      </c>
      <c r="C4125" t="s">
        <v>826</v>
      </c>
      <c r="D4125" t="s">
        <v>2209</v>
      </c>
    </row>
    <row r="4126" spans="1:4" x14ac:dyDescent="0.3">
      <c r="A4126">
        <v>800000094</v>
      </c>
      <c r="B4126" t="s">
        <v>568</v>
      </c>
      <c r="C4126" t="s">
        <v>572</v>
      </c>
      <c r="D4126" t="s">
        <v>1856</v>
      </c>
    </row>
    <row r="4127" spans="1:4" x14ac:dyDescent="0.3">
      <c r="A4127">
        <v>800000094</v>
      </c>
      <c r="B4127" t="s">
        <v>568</v>
      </c>
      <c r="C4127" t="s">
        <v>1551</v>
      </c>
      <c r="D4127" t="s">
        <v>1856</v>
      </c>
    </row>
    <row r="4128" spans="1:4" x14ac:dyDescent="0.3">
      <c r="A4128">
        <v>800006059</v>
      </c>
      <c r="B4128" t="s">
        <v>728</v>
      </c>
      <c r="C4128" t="s">
        <v>578</v>
      </c>
      <c r="D4128" t="s">
        <v>1861</v>
      </c>
    </row>
    <row r="4129" spans="1:4" x14ac:dyDescent="0.3">
      <c r="A4129">
        <v>800024500</v>
      </c>
      <c r="B4129" t="s">
        <v>1723</v>
      </c>
      <c r="C4129" t="s">
        <v>645</v>
      </c>
      <c r="D4129" t="s">
        <v>2404</v>
      </c>
    </row>
    <row r="4130" spans="1:4" x14ac:dyDescent="0.3">
      <c r="A4130">
        <v>800006317</v>
      </c>
      <c r="B4130" t="s">
        <v>1451</v>
      </c>
      <c r="C4130" t="s">
        <v>924</v>
      </c>
      <c r="D4130" t="s">
        <v>2257</v>
      </c>
    </row>
    <row r="4131" spans="1:4" x14ac:dyDescent="0.3">
      <c r="A4131">
        <v>800000094</v>
      </c>
      <c r="B4131" t="s">
        <v>568</v>
      </c>
      <c r="C4131" t="s">
        <v>736</v>
      </c>
      <c r="D4131" t="s">
        <v>1856</v>
      </c>
    </row>
    <row r="4132" spans="1:4" x14ac:dyDescent="0.3">
      <c r="A4132">
        <v>800021793</v>
      </c>
      <c r="B4132" t="s">
        <v>1283</v>
      </c>
      <c r="C4132" t="s">
        <v>589</v>
      </c>
      <c r="D4132" t="s">
        <v>1889</v>
      </c>
    </row>
    <row r="4133" spans="1:4" x14ac:dyDescent="0.3">
      <c r="A4133">
        <v>800006171</v>
      </c>
      <c r="B4133" t="s">
        <v>1284</v>
      </c>
      <c r="C4133" t="s">
        <v>1121</v>
      </c>
      <c r="D4133" t="s">
        <v>2015</v>
      </c>
    </row>
    <row r="4134" spans="1:4" x14ac:dyDescent="0.3">
      <c r="A4134">
        <v>800012571</v>
      </c>
      <c r="B4134" t="s">
        <v>1545</v>
      </c>
      <c r="C4134" t="s">
        <v>744</v>
      </c>
      <c r="D4134" t="s">
        <v>1936</v>
      </c>
    </row>
    <row r="4135" spans="1:4" x14ac:dyDescent="0.3">
      <c r="A4135">
        <v>800041110</v>
      </c>
      <c r="B4135" t="s">
        <v>1545</v>
      </c>
      <c r="C4135" t="s">
        <v>744</v>
      </c>
      <c r="D4135" t="s">
        <v>1936</v>
      </c>
    </row>
    <row r="4136" spans="1:4" x14ac:dyDescent="0.3">
      <c r="A4136">
        <v>800031231</v>
      </c>
      <c r="B4136" t="s">
        <v>1724</v>
      </c>
      <c r="C4136" t="s">
        <v>744</v>
      </c>
      <c r="D4136" t="s">
        <v>2405</v>
      </c>
    </row>
    <row r="4137" spans="1:4" x14ac:dyDescent="0.3">
      <c r="A4137">
        <v>800031086</v>
      </c>
      <c r="B4137" t="s">
        <v>1725</v>
      </c>
      <c r="C4137" t="s">
        <v>741</v>
      </c>
      <c r="D4137" t="s">
        <v>2406</v>
      </c>
    </row>
    <row r="4138" spans="1:4" x14ac:dyDescent="0.3">
      <c r="A4138">
        <v>800030347</v>
      </c>
      <c r="B4138" t="s">
        <v>1517</v>
      </c>
      <c r="C4138" t="s">
        <v>744</v>
      </c>
      <c r="D4138" t="s">
        <v>2300</v>
      </c>
    </row>
    <row r="4139" spans="1:4" x14ac:dyDescent="0.3">
      <c r="A4139">
        <v>800027166</v>
      </c>
      <c r="B4139" t="s">
        <v>1168</v>
      </c>
      <c r="C4139" t="s">
        <v>1057</v>
      </c>
      <c r="D4139" t="s">
        <v>2090</v>
      </c>
    </row>
    <row r="4140" spans="1:4" x14ac:dyDescent="0.3">
      <c r="A4140">
        <v>800006444</v>
      </c>
      <c r="B4140" t="s">
        <v>1726</v>
      </c>
      <c r="C4140" t="s">
        <v>787</v>
      </c>
      <c r="D4140" t="s">
        <v>2407</v>
      </c>
    </row>
    <row r="4141" spans="1:4" x14ac:dyDescent="0.3">
      <c r="A4141">
        <v>800034219</v>
      </c>
      <c r="B4141" t="s">
        <v>630</v>
      </c>
      <c r="C4141" t="s">
        <v>920</v>
      </c>
      <c r="D4141" t="s">
        <v>1888</v>
      </c>
    </row>
    <row r="4142" spans="1:4" x14ac:dyDescent="0.3">
      <c r="A4142">
        <v>800021421</v>
      </c>
      <c r="B4142" t="s">
        <v>1727</v>
      </c>
      <c r="C4142" t="s">
        <v>935</v>
      </c>
      <c r="D4142" t="s">
        <v>2408</v>
      </c>
    </row>
    <row r="4143" spans="1:4" x14ac:dyDescent="0.3">
      <c r="A4143">
        <v>800033372</v>
      </c>
      <c r="B4143" t="s">
        <v>1728</v>
      </c>
      <c r="C4143" t="s">
        <v>774</v>
      </c>
      <c r="D4143" t="s">
        <v>1919</v>
      </c>
    </row>
    <row r="4144" spans="1:4" x14ac:dyDescent="0.3">
      <c r="A4144">
        <v>800039729</v>
      </c>
      <c r="B4144" t="s">
        <v>1729</v>
      </c>
      <c r="C4144" t="s">
        <v>774</v>
      </c>
      <c r="D4144" t="s">
        <v>1995</v>
      </c>
    </row>
    <row r="4145" spans="1:4" x14ac:dyDescent="0.3">
      <c r="A4145">
        <v>800007101</v>
      </c>
      <c r="B4145" t="s">
        <v>859</v>
      </c>
      <c r="C4145" t="s">
        <v>602</v>
      </c>
      <c r="D4145" t="s">
        <v>1974</v>
      </c>
    </row>
    <row r="4146" spans="1:4" x14ac:dyDescent="0.3">
      <c r="A4146">
        <v>800000094</v>
      </c>
      <c r="B4146" t="s">
        <v>568</v>
      </c>
      <c r="C4146" t="s">
        <v>665</v>
      </c>
      <c r="D4146" t="s">
        <v>1856</v>
      </c>
    </row>
    <row r="4147" spans="1:4" x14ac:dyDescent="0.3">
      <c r="A4147">
        <v>800018982</v>
      </c>
      <c r="B4147" t="s">
        <v>1250</v>
      </c>
      <c r="C4147" t="s">
        <v>578</v>
      </c>
      <c r="D4147" t="s">
        <v>2140</v>
      </c>
    </row>
    <row r="4148" spans="1:4" x14ac:dyDescent="0.3">
      <c r="A4148">
        <v>800000094</v>
      </c>
      <c r="B4148" t="s">
        <v>568</v>
      </c>
      <c r="C4148" t="s">
        <v>653</v>
      </c>
      <c r="D4148" t="s">
        <v>1856</v>
      </c>
    </row>
    <row r="4149" spans="1:4" x14ac:dyDescent="0.3">
      <c r="A4149">
        <v>800005758</v>
      </c>
      <c r="B4149" t="s">
        <v>1730</v>
      </c>
      <c r="C4149" t="s">
        <v>1062</v>
      </c>
      <c r="D4149" t="s">
        <v>2370</v>
      </c>
    </row>
    <row r="4150" spans="1:4" x14ac:dyDescent="0.3">
      <c r="A4150">
        <v>800002809</v>
      </c>
      <c r="B4150" t="s">
        <v>614</v>
      </c>
      <c r="C4150" t="s">
        <v>637</v>
      </c>
      <c r="D4150" t="s">
        <v>1880</v>
      </c>
    </row>
    <row r="4151" spans="1:4" x14ac:dyDescent="0.3">
      <c r="A4151">
        <v>800022513</v>
      </c>
      <c r="B4151" t="s">
        <v>361</v>
      </c>
      <c r="C4151" t="s">
        <v>834</v>
      </c>
      <c r="D4151" t="s">
        <v>1873</v>
      </c>
    </row>
    <row r="4152" spans="1:4" x14ac:dyDescent="0.3">
      <c r="A4152">
        <v>800020351</v>
      </c>
      <c r="B4152" t="s">
        <v>630</v>
      </c>
      <c r="C4152" t="s">
        <v>631</v>
      </c>
      <c r="D4152" t="s">
        <v>1888</v>
      </c>
    </row>
    <row r="4153" spans="1:4" x14ac:dyDescent="0.3">
      <c r="A4153">
        <v>800002504</v>
      </c>
      <c r="B4153" t="s">
        <v>1731</v>
      </c>
      <c r="C4153" t="s">
        <v>907</v>
      </c>
      <c r="D4153" t="s">
        <v>1916</v>
      </c>
    </row>
    <row r="4154" spans="1:4" x14ac:dyDescent="0.3">
      <c r="A4154">
        <v>800003240</v>
      </c>
      <c r="B4154" t="s">
        <v>1732</v>
      </c>
      <c r="C4154" t="s">
        <v>744</v>
      </c>
      <c r="D4154" t="s">
        <v>2409</v>
      </c>
    </row>
    <row r="4155" spans="1:4" x14ac:dyDescent="0.3">
      <c r="A4155">
        <v>800005788</v>
      </c>
      <c r="B4155" t="s">
        <v>1733</v>
      </c>
      <c r="C4155" t="s">
        <v>778</v>
      </c>
      <c r="D4155" t="s">
        <v>1900</v>
      </c>
    </row>
    <row r="4156" spans="1:4" x14ac:dyDescent="0.3">
      <c r="A4156">
        <v>800006600</v>
      </c>
      <c r="B4156" t="s">
        <v>1150</v>
      </c>
      <c r="C4156" t="s">
        <v>817</v>
      </c>
      <c r="D4156" t="s">
        <v>1900</v>
      </c>
    </row>
    <row r="4157" spans="1:4" x14ac:dyDescent="0.3">
      <c r="A4157">
        <v>800009272</v>
      </c>
      <c r="B4157" t="s">
        <v>1734</v>
      </c>
      <c r="C4157" t="s">
        <v>741</v>
      </c>
      <c r="D4157" t="s">
        <v>1883</v>
      </c>
    </row>
    <row r="4158" spans="1:4" x14ac:dyDescent="0.3">
      <c r="A4158">
        <v>800006818</v>
      </c>
      <c r="B4158" t="s">
        <v>1735</v>
      </c>
      <c r="C4158" t="s">
        <v>744</v>
      </c>
      <c r="D4158" t="s">
        <v>2410</v>
      </c>
    </row>
    <row r="4159" spans="1:4" x14ac:dyDescent="0.3">
      <c r="A4159">
        <v>800020226</v>
      </c>
      <c r="B4159" t="s">
        <v>1635</v>
      </c>
      <c r="C4159" t="s">
        <v>570</v>
      </c>
      <c r="D4159" t="s">
        <v>2361</v>
      </c>
    </row>
    <row r="4160" spans="1:4" x14ac:dyDescent="0.3">
      <c r="A4160">
        <v>800000034</v>
      </c>
      <c r="B4160" t="s">
        <v>1218</v>
      </c>
      <c r="C4160" t="s">
        <v>661</v>
      </c>
      <c r="D4160" t="s">
        <v>1919</v>
      </c>
    </row>
    <row r="4161" spans="1:4" x14ac:dyDescent="0.3">
      <c r="A4161">
        <v>800009023</v>
      </c>
      <c r="B4161" t="s">
        <v>1736</v>
      </c>
      <c r="C4161" t="s">
        <v>815</v>
      </c>
      <c r="D4161" t="s">
        <v>1873</v>
      </c>
    </row>
    <row r="4162" spans="1:4" x14ac:dyDescent="0.3">
      <c r="A4162">
        <v>800006039</v>
      </c>
      <c r="B4162" t="s">
        <v>1737</v>
      </c>
      <c r="C4162" t="s">
        <v>1058</v>
      </c>
      <c r="D4162" t="s">
        <v>1901</v>
      </c>
    </row>
    <row r="4163" spans="1:4" x14ac:dyDescent="0.3">
      <c r="A4163">
        <v>800007403</v>
      </c>
      <c r="B4163" t="s">
        <v>1738</v>
      </c>
      <c r="C4163" t="s">
        <v>796</v>
      </c>
      <c r="D4163" t="s">
        <v>2411</v>
      </c>
    </row>
    <row r="4164" spans="1:4" x14ac:dyDescent="0.3">
      <c r="A4164">
        <v>800006373</v>
      </c>
      <c r="B4164" t="s">
        <v>605</v>
      </c>
      <c r="C4164" t="s">
        <v>683</v>
      </c>
      <c r="D4164" t="s">
        <v>1877</v>
      </c>
    </row>
    <row r="4165" spans="1:4" x14ac:dyDescent="0.3">
      <c r="A4165">
        <v>800005978</v>
      </c>
      <c r="B4165" t="s">
        <v>1654</v>
      </c>
      <c r="C4165" t="s">
        <v>1739</v>
      </c>
      <c r="D4165" t="s">
        <v>2162</v>
      </c>
    </row>
    <row r="4166" spans="1:4" x14ac:dyDescent="0.3">
      <c r="A4166">
        <v>800024596</v>
      </c>
      <c r="B4166" t="s">
        <v>1740</v>
      </c>
      <c r="C4166" t="s">
        <v>787</v>
      </c>
      <c r="D4166" t="s">
        <v>2412</v>
      </c>
    </row>
    <row r="4167" spans="1:4" x14ac:dyDescent="0.3">
      <c r="A4167">
        <v>800000029</v>
      </c>
      <c r="B4167" t="s">
        <v>699</v>
      </c>
      <c r="C4167" t="s">
        <v>739</v>
      </c>
      <c r="D4167" t="s">
        <v>1914</v>
      </c>
    </row>
    <row r="4168" spans="1:4" x14ac:dyDescent="0.3">
      <c r="A4168">
        <v>800002377</v>
      </c>
      <c r="B4168" t="s">
        <v>1741</v>
      </c>
      <c r="C4168" t="s">
        <v>1062</v>
      </c>
      <c r="D4168" t="s">
        <v>1866</v>
      </c>
    </row>
    <row r="4169" spans="1:4" x14ac:dyDescent="0.3">
      <c r="A4169">
        <v>800006626</v>
      </c>
      <c r="B4169" t="s">
        <v>1517</v>
      </c>
      <c r="C4169" t="s">
        <v>1062</v>
      </c>
      <c r="D4169" t="s">
        <v>2300</v>
      </c>
    </row>
    <row r="4170" spans="1:4" x14ac:dyDescent="0.3">
      <c r="A4170">
        <v>800006645</v>
      </c>
      <c r="B4170" t="s">
        <v>1742</v>
      </c>
      <c r="C4170" t="s">
        <v>796</v>
      </c>
      <c r="D4170" t="s">
        <v>2413</v>
      </c>
    </row>
    <row r="4171" spans="1:4" x14ac:dyDescent="0.3">
      <c r="A4171">
        <v>800002377</v>
      </c>
      <c r="B4171" t="s">
        <v>1741</v>
      </c>
      <c r="C4171" t="s">
        <v>1739</v>
      </c>
      <c r="D4171" t="s">
        <v>1866</v>
      </c>
    </row>
    <row r="4172" spans="1:4" x14ac:dyDescent="0.3">
      <c r="A4172">
        <v>800007757</v>
      </c>
      <c r="B4172" t="s">
        <v>1743</v>
      </c>
      <c r="C4172" t="s">
        <v>1003</v>
      </c>
      <c r="D4172" t="s">
        <v>2414</v>
      </c>
    </row>
    <row r="4173" spans="1:4" x14ac:dyDescent="0.3">
      <c r="A4173">
        <v>800002816</v>
      </c>
      <c r="B4173" t="s">
        <v>1117</v>
      </c>
      <c r="C4173" t="s">
        <v>1101</v>
      </c>
      <c r="D4173" t="s">
        <v>2051</v>
      </c>
    </row>
    <row r="4174" spans="1:4" x14ac:dyDescent="0.3">
      <c r="A4174">
        <v>800016745</v>
      </c>
      <c r="B4174" t="s">
        <v>1744</v>
      </c>
      <c r="C4174" t="s">
        <v>778</v>
      </c>
      <c r="D4174" t="s">
        <v>2090</v>
      </c>
    </row>
    <row r="4175" spans="1:4" x14ac:dyDescent="0.3">
      <c r="A4175">
        <v>800012571</v>
      </c>
      <c r="B4175" t="s">
        <v>1545</v>
      </c>
      <c r="C4175" t="s">
        <v>741</v>
      </c>
      <c r="D4175" t="s">
        <v>1936</v>
      </c>
    </row>
    <row r="4176" spans="1:4" x14ac:dyDescent="0.3">
      <c r="A4176">
        <v>800007533</v>
      </c>
      <c r="B4176" t="s">
        <v>1745</v>
      </c>
      <c r="C4176" t="s">
        <v>584</v>
      </c>
      <c r="D4176" t="s">
        <v>2415</v>
      </c>
    </row>
    <row r="4177" spans="1:4" x14ac:dyDescent="0.3">
      <c r="A4177">
        <v>800006406</v>
      </c>
      <c r="B4177" t="s">
        <v>1746</v>
      </c>
      <c r="C4177" t="s">
        <v>1003</v>
      </c>
      <c r="D4177" t="s">
        <v>2416</v>
      </c>
    </row>
    <row r="4178" spans="1:4" x14ac:dyDescent="0.3">
      <c r="A4178">
        <v>800016111</v>
      </c>
      <c r="B4178" t="s">
        <v>1518</v>
      </c>
      <c r="C4178" t="s">
        <v>741</v>
      </c>
      <c r="D4178" t="s">
        <v>2301</v>
      </c>
    </row>
    <row r="4179" spans="1:4" x14ac:dyDescent="0.3">
      <c r="A4179">
        <v>800041110</v>
      </c>
      <c r="B4179" t="s">
        <v>1545</v>
      </c>
      <c r="C4179" t="s">
        <v>741</v>
      </c>
      <c r="D4179" t="s">
        <v>1936</v>
      </c>
    </row>
    <row r="4180" spans="1:4" x14ac:dyDescent="0.3">
      <c r="A4180">
        <v>800016450</v>
      </c>
      <c r="B4180" t="s">
        <v>1747</v>
      </c>
      <c r="C4180" t="s">
        <v>991</v>
      </c>
      <c r="D4180" t="s">
        <v>2417</v>
      </c>
    </row>
    <row r="4181" spans="1:4" x14ac:dyDescent="0.3">
      <c r="A4181">
        <v>800005191</v>
      </c>
      <c r="B4181" t="s">
        <v>1748</v>
      </c>
      <c r="C4181" t="s">
        <v>570</v>
      </c>
      <c r="D4181" t="s">
        <v>2418</v>
      </c>
    </row>
    <row r="4182" spans="1:4" x14ac:dyDescent="0.3">
      <c r="A4182">
        <v>800006356</v>
      </c>
      <c r="B4182" t="s">
        <v>806</v>
      </c>
      <c r="C4182" t="s">
        <v>816</v>
      </c>
      <c r="D4182" t="s">
        <v>1959</v>
      </c>
    </row>
    <row r="4183" spans="1:4" x14ac:dyDescent="0.3">
      <c r="A4183">
        <v>800042265</v>
      </c>
      <c r="B4183" t="s">
        <v>1704</v>
      </c>
      <c r="C4183" t="s">
        <v>741</v>
      </c>
      <c r="D4183" t="s">
        <v>2396</v>
      </c>
    </row>
    <row r="4184" spans="1:4" x14ac:dyDescent="0.3">
      <c r="A4184">
        <v>800005753</v>
      </c>
      <c r="B4184" t="s">
        <v>1710</v>
      </c>
      <c r="C4184" t="s">
        <v>741</v>
      </c>
      <c r="D4184" t="s">
        <v>2398</v>
      </c>
    </row>
    <row r="4185" spans="1:4" x14ac:dyDescent="0.3">
      <c r="A4185">
        <v>800002785</v>
      </c>
      <c r="B4185" t="s">
        <v>1749</v>
      </c>
      <c r="C4185" t="s">
        <v>1062</v>
      </c>
      <c r="D4185" t="s">
        <v>2419</v>
      </c>
    </row>
    <row r="4186" spans="1:4" x14ac:dyDescent="0.3">
      <c r="A4186">
        <v>800004489</v>
      </c>
      <c r="B4186" t="s">
        <v>1750</v>
      </c>
      <c r="C4186" t="s">
        <v>1062</v>
      </c>
      <c r="D4186" t="s">
        <v>1904</v>
      </c>
    </row>
    <row r="4187" spans="1:4" x14ac:dyDescent="0.3">
      <c r="A4187">
        <v>800000063</v>
      </c>
      <c r="B4187" t="s">
        <v>566</v>
      </c>
      <c r="C4187" t="s">
        <v>778</v>
      </c>
      <c r="D4187" t="s">
        <v>1855</v>
      </c>
    </row>
    <row r="4188" spans="1:4" x14ac:dyDescent="0.3">
      <c r="A4188">
        <v>800006378</v>
      </c>
      <c r="B4188" t="s">
        <v>1642</v>
      </c>
      <c r="C4188" t="s">
        <v>971</v>
      </c>
      <c r="D4188" t="s">
        <v>1860</v>
      </c>
    </row>
    <row r="4189" spans="1:4" x14ac:dyDescent="0.3">
      <c r="A4189">
        <v>800004452</v>
      </c>
      <c r="B4189" t="s">
        <v>1751</v>
      </c>
      <c r="C4189" t="s">
        <v>972</v>
      </c>
      <c r="D4189" t="s">
        <v>2420</v>
      </c>
    </row>
    <row r="4190" spans="1:4" x14ac:dyDescent="0.3">
      <c r="A4190">
        <v>800005753</v>
      </c>
      <c r="B4190" t="s">
        <v>1710</v>
      </c>
      <c r="C4190" t="s">
        <v>1038</v>
      </c>
      <c r="D4190" t="s">
        <v>2398</v>
      </c>
    </row>
    <row r="4191" spans="1:4" x14ac:dyDescent="0.3">
      <c r="A4191">
        <v>800045685</v>
      </c>
      <c r="B4191" t="s">
        <v>1622</v>
      </c>
      <c r="C4191" t="s">
        <v>1062</v>
      </c>
      <c r="D4191" t="s">
        <v>2354</v>
      </c>
    </row>
    <row r="4192" spans="1:4" x14ac:dyDescent="0.3">
      <c r="A4192">
        <v>800015286</v>
      </c>
      <c r="B4192" t="s">
        <v>1752</v>
      </c>
      <c r="C4192" t="s">
        <v>1101</v>
      </c>
      <c r="D4192" t="s">
        <v>2421</v>
      </c>
    </row>
    <row r="4193" spans="1:4" x14ac:dyDescent="0.3">
      <c r="A4193">
        <v>800015485</v>
      </c>
      <c r="B4193" t="s">
        <v>1753</v>
      </c>
      <c r="C4193" t="s">
        <v>1101</v>
      </c>
      <c r="D4193" t="s">
        <v>2422</v>
      </c>
    </row>
    <row r="4194" spans="1:4" x14ac:dyDescent="0.3">
      <c r="A4194">
        <v>800015386</v>
      </c>
      <c r="B4194" t="s">
        <v>1754</v>
      </c>
      <c r="C4194" t="s">
        <v>1101</v>
      </c>
      <c r="D4194" t="s">
        <v>2260</v>
      </c>
    </row>
    <row r="4195" spans="1:4" x14ac:dyDescent="0.3">
      <c r="A4195">
        <v>800015301</v>
      </c>
      <c r="B4195" t="s">
        <v>1755</v>
      </c>
      <c r="C4195" t="s">
        <v>1101</v>
      </c>
      <c r="D4195" t="s">
        <v>2423</v>
      </c>
    </row>
    <row r="4196" spans="1:4" x14ac:dyDescent="0.3">
      <c r="A4196">
        <v>800005790</v>
      </c>
      <c r="B4196" t="s">
        <v>1756</v>
      </c>
      <c r="C4196" t="s">
        <v>1101</v>
      </c>
      <c r="D4196" t="s">
        <v>2424</v>
      </c>
    </row>
    <row r="4197" spans="1:4" x14ac:dyDescent="0.3">
      <c r="A4197">
        <v>800000449</v>
      </c>
      <c r="B4197" t="s">
        <v>1757</v>
      </c>
      <c r="C4197" t="s">
        <v>1101</v>
      </c>
      <c r="D4197" t="s">
        <v>2275</v>
      </c>
    </row>
    <row r="4198" spans="1:4" x14ac:dyDescent="0.3">
      <c r="A4198">
        <v>800015741</v>
      </c>
      <c r="B4198" t="s">
        <v>1758</v>
      </c>
      <c r="C4198" t="s">
        <v>741</v>
      </c>
      <c r="D4198" t="s">
        <v>2370</v>
      </c>
    </row>
    <row r="4199" spans="1:4" x14ac:dyDescent="0.3">
      <c r="A4199">
        <v>800015416</v>
      </c>
      <c r="B4199" t="s">
        <v>1526</v>
      </c>
      <c r="C4199" t="s">
        <v>1101</v>
      </c>
      <c r="D4199" t="s">
        <v>2307</v>
      </c>
    </row>
    <row r="4200" spans="1:4" x14ac:dyDescent="0.3">
      <c r="A4200">
        <v>800006474</v>
      </c>
      <c r="B4200" t="s">
        <v>1170</v>
      </c>
      <c r="C4200" t="s">
        <v>589</v>
      </c>
      <c r="D4200" t="s">
        <v>2091</v>
      </c>
    </row>
    <row r="4201" spans="1:4" x14ac:dyDescent="0.3">
      <c r="A4201">
        <v>800015287</v>
      </c>
      <c r="B4201" t="s">
        <v>1759</v>
      </c>
      <c r="C4201" t="s">
        <v>1101</v>
      </c>
      <c r="D4201" t="s">
        <v>2425</v>
      </c>
    </row>
    <row r="4202" spans="1:4" x14ac:dyDescent="0.3">
      <c r="A4202">
        <v>800006627</v>
      </c>
      <c r="B4202" t="s">
        <v>1517</v>
      </c>
      <c r="C4202" t="s">
        <v>1062</v>
      </c>
      <c r="D4202" t="s">
        <v>2300</v>
      </c>
    </row>
    <row r="4203" spans="1:4" x14ac:dyDescent="0.3">
      <c r="A4203">
        <v>800006002</v>
      </c>
      <c r="B4203" t="s">
        <v>1760</v>
      </c>
      <c r="C4203" t="s">
        <v>1007</v>
      </c>
      <c r="D4203" t="s">
        <v>2426</v>
      </c>
    </row>
    <row r="4204" spans="1:4" x14ac:dyDescent="0.3">
      <c r="A4204">
        <v>800006002</v>
      </c>
      <c r="B4204" t="s">
        <v>1760</v>
      </c>
      <c r="C4204" t="s">
        <v>1003</v>
      </c>
      <c r="D4204" t="s">
        <v>2426</v>
      </c>
    </row>
    <row r="4205" spans="1:4" x14ac:dyDescent="0.3">
      <c r="A4205">
        <v>800015286</v>
      </c>
      <c r="B4205" t="s">
        <v>1752</v>
      </c>
      <c r="C4205" t="s">
        <v>1007</v>
      </c>
      <c r="D4205" t="s">
        <v>2421</v>
      </c>
    </row>
    <row r="4206" spans="1:4" x14ac:dyDescent="0.3">
      <c r="A4206">
        <v>800000767</v>
      </c>
      <c r="B4206" t="s">
        <v>1115</v>
      </c>
      <c r="C4206" t="s">
        <v>778</v>
      </c>
      <c r="D4206" t="s">
        <v>2050</v>
      </c>
    </row>
    <row r="4207" spans="1:4" x14ac:dyDescent="0.3">
      <c r="A4207">
        <v>800028080</v>
      </c>
      <c r="B4207" t="s">
        <v>1761</v>
      </c>
      <c r="C4207" t="s">
        <v>744</v>
      </c>
      <c r="D4207" t="s">
        <v>2427</v>
      </c>
    </row>
    <row r="4208" spans="1:4" x14ac:dyDescent="0.3">
      <c r="A4208">
        <v>800028080</v>
      </c>
      <c r="B4208" t="s">
        <v>1761</v>
      </c>
      <c r="C4208" t="s">
        <v>1062</v>
      </c>
      <c r="D4208" t="s">
        <v>2427</v>
      </c>
    </row>
    <row r="4209" spans="1:4" x14ac:dyDescent="0.3">
      <c r="A4209">
        <v>800032192</v>
      </c>
      <c r="B4209" t="s">
        <v>1762</v>
      </c>
      <c r="C4209" t="s">
        <v>744</v>
      </c>
      <c r="D4209" t="s">
        <v>2428</v>
      </c>
    </row>
    <row r="4210" spans="1:4" x14ac:dyDescent="0.3">
      <c r="A4210">
        <v>800031231</v>
      </c>
      <c r="B4210" t="s">
        <v>1724</v>
      </c>
      <c r="C4210" t="s">
        <v>1062</v>
      </c>
      <c r="D4210" t="s">
        <v>2405</v>
      </c>
    </row>
    <row r="4211" spans="1:4" x14ac:dyDescent="0.3">
      <c r="A4211">
        <v>800003964</v>
      </c>
      <c r="B4211" t="s">
        <v>1763</v>
      </c>
      <c r="C4211" t="s">
        <v>1062</v>
      </c>
      <c r="D4211" t="s">
        <v>2397</v>
      </c>
    </row>
    <row r="4212" spans="1:4" x14ac:dyDescent="0.3">
      <c r="A4212">
        <v>800044436</v>
      </c>
      <c r="B4212" t="s">
        <v>1705</v>
      </c>
      <c r="C4212" t="s">
        <v>744</v>
      </c>
      <c r="D4212" t="s">
        <v>2302</v>
      </c>
    </row>
    <row r="4213" spans="1:4" x14ac:dyDescent="0.3">
      <c r="A4213">
        <v>800016782</v>
      </c>
      <c r="B4213" t="s">
        <v>666</v>
      </c>
      <c r="C4213" t="s">
        <v>1471</v>
      </c>
      <c r="D4213" t="s">
        <v>1901</v>
      </c>
    </row>
    <row r="4214" spans="1:4" x14ac:dyDescent="0.3">
      <c r="A4214">
        <v>800030798</v>
      </c>
      <c r="B4214" t="s">
        <v>481</v>
      </c>
      <c r="C4214" t="s">
        <v>776</v>
      </c>
      <c r="D4214" t="s">
        <v>1976</v>
      </c>
    </row>
    <row r="4215" spans="1:4" x14ac:dyDescent="0.3">
      <c r="A4215">
        <v>800046464</v>
      </c>
      <c r="B4215" t="s">
        <v>1181</v>
      </c>
      <c r="C4215" t="s">
        <v>776</v>
      </c>
      <c r="D4215" t="s">
        <v>2099</v>
      </c>
    </row>
    <row r="4216" spans="1:4" x14ac:dyDescent="0.3">
      <c r="A4216">
        <v>800046464</v>
      </c>
      <c r="B4216" t="s">
        <v>1181</v>
      </c>
      <c r="C4216" t="s">
        <v>578</v>
      </c>
      <c r="D4216" t="s">
        <v>2099</v>
      </c>
    </row>
    <row r="4217" spans="1:4" x14ac:dyDescent="0.3">
      <c r="A4217">
        <v>800030798</v>
      </c>
      <c r="B4217" t="s">
        <v>481</v>
      </c>
      <c r="C4217" t="s">
        <v>925</v>
      </c>
      <c r="D4217" t="s">
        <v>1976</v>
      </c>
    </row>
    <row r="4218" spans="1:4" x14ac:dyDescent="0.3">
      <c r="A4218">
        <v>800006365</v>
      </c>
      <c r="B4218" t="s">
        <v>1227</v>
      </c>
      <c r="C4218" t="s">
        <v>955</v>
      </c>
      <c r="D4218" t="s">
        <v>1989</v>
      </c>
    </row>
    <row r="4219" spans="1:4" x14ac:dyDescent="0.3">
      <c r="A4219">
        <v>800030549</v>
      </c>
      <c r="B4219" t="s">
        <v>1255</v>
      </c>
      <c r="C4219" t="s">
        <v>629</v>
      </c>
      <c r="D4219" t="s">
        <v>2144</v>
      </c>
    </row>
    <row r="4220" spans="1:4" x14ac:dyDescent="0.3">
      <c r="A4220">
        <v>800046464</v>
      </c>
      <c r="B4220" t="s">
        <v>1181</v>
      </c>
      <c r="C4220" t="s">
        <v>845</v>
      </c>
      <c r="D4220" t="s">
        <v>2099</v>
      </c>
    </row>
    <row r="4221" spans="1:4" x14ac:dyDescent="0.3">
      <c r="A4221">
        <v>800046464</v>
      </c>
      <c r="B4221" t="s">
        <v>1181</v>
      </c>
      <c r="C4221" t="s">
        <v>925</v>
      </c>
      <c r="D4221" t="s">
        <v>2099</v>
      </c>
    </row>
    <row r="4222" spans="1:4" x14ac:dyDescent="0.3">
      <c r="A4222">
        <v>800035797</v>
      </c>
      <c r="B4222" t="s">
        <v>1261</v>
      </c>
      <c r="C4222" t="s">
        <v>970</v>
      </c>
      <c r="D4222" t="s">
        <v>1873</v>
      </c>
    </row>
    <row r="4223" spans="1:4" x14ac:dyDescent="0.3">
      <c r="A4223">
        <v>800046619</v>
      </c>
      <c r="B4223" t="s">
        <v>1764</v>
      </c>
      <c r="C4223" t="s">
        <v>969</v>
      </c>
      <c r="D4223" t="s">
        <v>2429</v>
      </c>
    </row>
    <row r="4224" spans="1:4" x14ac:dyDescent="0.3">
      <c r="A4224">
        <v>800006557</v>
      </c>
      <c r="B4224" t="s">
        <v>1177</v>
      </c>
      <c r="C4224" t="s">
        <v>955</v>
      </c>
      <c r="D4224" t="s">
        <v>1897</v>
      </c>
    </row>
    <row r="4225" spans="1:4" x14ac:dyDescent="0.3">
      <c r="A4225">
        <v>800002635</v>
      </c>
      <c r="B4225" t="s">
        <v>276</v>
      </c>
      <c r="C4225" t="s">
        <v>585</v>
      </c>
      <c r="D4225" t="s">
        <v>2102</v>
      </c>
    </row>
    <row r="4226" spans="1:4" x14ac:dyDescent="0.3">
      <c r="A4226">
        <v>800030798</v>
      </c>
      <c r="B4226" t="s">
        <v>481</v>
      </c>
      <c r="C4226" t="s">
        <v>983</v>
      </c>
      <c r="D4226" t="s">
        <v>1976</v>
      </c>
    </row>
    <row r="4227" spans="1:4" x14ac:dyDescent="0.3">
      <c r="A4227">
        <v>800022005</v>
      </c>
      <c r="B4227" t="s">
        <v>1249</v>
      </c>
      <c r="C4227" t="s">
        <v>599</v>
      </c>
      <c r="D4227" t="s">
        <v>2138</v>
      </c>
    </row>
    <row r="4228" spans="1:4" x14ac:dyDescent="0.3">
      <c r="A4228">
        <v>800022005</v>
      </c>
      <c r="B4228" t="s">
        <v>1249</v>
      </c>
      <c r="C4228" t="s">
        <v>1008</v>
      </c>
      <c r="D4228" t="s">
        <v>2138</v>
      </c>
    </row>
    <row r="4229" spans="1:4" x14ac:dyDescent="0.3">
      <c r="A4229">
        <v>800045685</v>
      </c>
      <c r="B4229" t="s">
        <v>1622</v>
      </c>
      <c r="C4229" t="s">
        <v>656</v>
      </c>
      <c r="D4229" t="s">
        <v>2354</v>
      </c>
    </row>
    <row r="4230" spans="1:4" x14ac:dyDescent="0.3">
      <c r="A4230">
        <v>800003548</v>
      </c>
      <c r="B4230" t="s">
        <v>1765</v>
      </c>
      <c r="C4230" t="s">
        <v>738</v>
      </c>
      <c r="D4230" t="s">
        <v>1873</v>
      </c>
    </row>
    <row r="4231" spans="1:4" x14ac:dyDescent="0.3">
      <c r="A4231">
        <v>800006356</v>
      </c>
      <c r="B4231" t="s">
        <v>806</v>
      </c>
      <c r="C4231" t="s">
        <v>1446</v>
      </c>
      <c r="D4231" t="s">
        <v>1959</v>
      </c>
    </row>
    <row r="4232" spans="1:4" x14ac:dyDescent="0.3">
      <c r="A4232">
        <v>800006356</v>
      </c>
      <c r="B4232" t="s">
        <v>806</v>
      </c>
      <c r="C4232" t="s">
        <v>645</v>
      </c>
      <c r="D4232" t="s">
        <v>1959</v>
      </c>
    </row>
    <row r="4233" spans="1:4" x14ac:dyDescent="0.3">
      <c r="A4233">
        <v>800002553</v>
      </c>
      <c r="B4233" t="s">
        <v>1225</v>
      </c>
      <c r="C4233" t="s">
        <v>1367</v>
      </c>
      <c r="D4233" t="s">
        <v>1866</v>
      </c>
    </row>
    <row r="4234" spans="1:4" x14ac:dyDescent="0.3">
      <c r="A4234">
        <v>800005713</v>
      </c>
      <c r="B4234" t="s">
        <v>1233</v>
      </c>
      <c r="C4234" t="s">
        <v>988</v>
      </c>
      <c r="D4234" t="s">
        <v>2090</v>
      </c>
    </row>
    <row r="4235" spans="1:4" x14ac:dyDescent="0.3">
      <c r="A4235">
        <v>800028458</v>
      </c>
      <c r="B4235" t="s">
        <v>707</v>
      </c>
      <c r="C4235" t="s">
        <v>931</v>
      </c>
      <c r="D4235" t="s">
        <v>1917</v>
      </c>
    </row>
    <row r="4236" spans="1:4" x14ac:dyDescent="0.3">
      <c r="A4236">
        <v>800006658</v>
      </c>
      <c r="B4236" t="s">
        <v>1766</v>
      </c>
      <c r="C4236" t="s">
        <v>924</v>
      </c>
      <c r="D4236" t="s">
        <v>2430</v>
      </c>
    </row>
    <row r="4237" spans="1:4" x14ac:dyDescent="0.3">
      <c r="A4237">
        <v>800006655</v>
      </c>
      <c r="B4237" t="s">
        <v>1240</v>
      </c>
      <c r="C4237" t="s">
        <v>939</v>
      </c>
      <c r="D4237" t="s">
        <v>2132</v>
      </c>
    </row>
    <row r="4238" spans="1:4" x14ac:dyDescent="0.3">
      <c r="A4238">
        <v>800030798</v>
      </c>
      <c r="B4238" t="s">
        <v>481</v>
      </c>
      <c r="C4238" t="s">
        <v>656</v>
      </c>
      <c r="D4238" t="s">
        <v>1976</v>
      </c>
    </row>
    <row r="4239" spans="1:4" x14ac:dyDescent="0.3">
      <c r="A4239">
        <v>800002731</v>
      </c>
      <c r="B4239" t="s">
        <v>688</v>
      </c>
      <c r="C4239" t="s">
        <v>792</v>
      </c>
      <c r="D4239" t="s">
        <v>1908</v>
      </c>
    </row>
    <row r="4240" spans="1:4" x14ac:dyDescent="0.3">
      <c r="A4240">
        <v>800030798</v>
      </c>
      <c r="B4240" t="s">
        <v>481</v>
      </c>
      <c r="C4240" t="s">
        <v>994</v>
      </c>
      <c r="D4240" t="s">
        <v>1976</v>
      </c>
    </row>
    <row r="4241" spans="1:4" x14ac:dyDescent="0.3">
      <c r="A4241">
        <v>800002731</v>
      </c>
      <c r="B4241" t="s">
        <v>688</v>
      </c>
      <c r="C4241" t="s">
        <v>656</v>
      </c>
      <c r="D4241" t="s">
        <v>1908</v>
      </c>
    </row>
    <row r="4242" spans="1:4" x14ac:dyDescent="0.3">
      <c r="A4242">
        <v>800003913</v>
      </c>
      <c r="B4242" t="s">
        <v>1208</v>
      </c>
      <c r="C4242" t="s">
        <v>736</v>
      </c>
      <c r="D4242" t="s">
        <v>2035</v>
      </c>
    </row>
    <row r="4243" spans="1:4" x14ac:dyDescent="0.3">
      <c r="A4243">
        <v>800003820</v>
      </c>
      <c r="B4243" t="s">
        <v>507</v>
      </c>
      <c r="C4243" t="s">
        <v>938</v>
      </c>
      <c r="D4243" t="s">
        <v>2077</v>
      </c>
    </row>
    <row r="4244" spans="1:4" x14ac:dyDescent="0.3">
      <c r="A4244">
        <v>800012939</v>
      </c>
      <c r="B4244" t="s">
        <v>1231</v>
      </c>
      <c r="C4244" t="s">
        <v>683</v>
      </c>
      <c r="D4244" t="s">
        <v>1904</v>
      </c>
    </row>
    <row r="4245" spans="1:4" x14ac:dyDescent="0.3">
      <c r="A4245">
        <v>800018982</v>
      </c>
      <c r="B4245" t="s">
        <v>1250</v>
      </c>
      <c r="C4245" t="s">
        <v>846</v>
      </c>
      <c r="D4245" t="s">
        <v>2140</v>
      </c>
    </row>
    <row r="4246" spans="1:4" x14ac:dyDescent="0.3">
      <c r="A4246">
        <v>800018982</v>
      </c>
      <c r="B4246" t="s">
        <v>1250</v>
      </c>
      <c r="C4246" t="s">
        <v>887</v>
      </c>
      <c r="D4246" t="s">
        <v>2140</v>
      </c>
    </row>
    <row r="4247" spans="1:4" x14ac:dyDescent="0.3">
      <c r="A4247">
        <v>800018982</v>
      </c>
      <c r="B4247" t="s">
        <v>1250</v>
      </c>
      <c r="C4247" t="s">
        <v>925</v>
      </c>
      <c r="D4247" t="s">
        <v>2140</v>
      </c>
    </row>
    <row r="4248" spans="1:4" x14ac:dyDescent="0.3">
      <c r="A4248">
        <v>800003548</v>
      </c>
      <c r="B4248" t="s">
        <v>1765</v>
      </c>
      <c r="C4248" t="s">
        <v>906</v>
      </c>
      <c r="D4248" t="s">
        <v>1873</v>
      </c>
    </row>
    <row r="4249" spans="1:4" x14ac:dyDescent="0.3">
      <c r="A4249">
        <v>800004348</v>
      </c>
      <c r="B4249" t="s">
        <v>1140</v>
      </c>
      <c r="C4249" t="s">
        <v>777</v>
      </c>
      <c r="D4249" t="s">
        <v>2067</v>
      </c>
    </row>
    <row r="4250" spans="1:4" x14ac:dyDescent="0.3">
      <c r="A4250">
        <v>800023353</v>
      </c>
      <c r="B4250" t="s">
        <v>586</v>
      </c>
      <c r="C4250" t="s">
        <v>807</v>
      </c>
      <c r="D4250" t="s">
        <v>1867</v>
      </c>
    </row>
    <row r="4251" spans="1:4" x14ac:dyDescent="0.3">
      <c r="A4251">
        <v>800046619</v>
      </c>
      <c r="B4251" t="s">
        <v>1764</v>
      </c>
      <c r="C4251" t="s">
        <v>873</v>
      </c>
      <c r="D4251" t="s">
        <v>2429</v>
      </c>
    </row>
    <row r="4252" spans="1:4" x14ac:dyDescent="0.3">
      <c r="A4252">
        <v>800018982</v>
      </c>
      <c r="B4252" t="s">
        <v>1250</v>
      </c>
      <c r="C4252" t="s">
        <v>645</v>
      </c>
      <c r="D4252" t="s">
        <v>2140</v>
      </c>
    </row>
    <row r="4253" spans="1:4" x14ac:dyDescent="0.3">
      <c r="A4253">
        <v>800000507</v>
      </c>
      <c r="B4253" t="s">
        <v>586</v>
      </c>
      <c r="C4253" t="s">
        <v>843</v>
      </c>
      <c r="D4253" t="s">
        <v>1867</v>
      </c>
    </row>
    <row r="4254" spans="1:4" x14ac:dyDescent="0.3">
      <c r="A4254">
        <v>800000507</v>
      </c>
      <c r="B4254" t="s">
        <v>586</v>
      </c>
      <c r="C4254" t="s">
        <v>1370</v>
      </c>
      <c r="D4254" t="s">
        <v>1867</v>
      </c>
    </row>
    <row r="4255" spans="1:4" x14ac:dyDescent="0.3">
      <c r="A4255">
        <v>800025281</v>
      </c>
      <c r="B4255" t="s">
        <v>1243</v>
      </c>
      <c r="C4255" t="s">
        <v>913</v>
      </c>
      <c r="D4255" t="s">
        <v>1873</v>
      </c>
    </row>
    <row r="4256" spans="1:4" x14ac:dyDescent="0.3">
      <c r="A4256">
        <v>800033417</v>
      </c>
      <c r="B4256" t="s">
        <v>673</v>
      </c>
      <c r="C4256" t="s">
        <v>931</v>
      </c>
      <c r="D4256" t="s">
        <v>1905</v>
      </c>
    </row>
    <row r="4257" spans="1:4" x14ac:dyDescent="0.3">
      <c r="A4257">
        <v>800034927</v>
      </c>
      <c r="B4257" t="s">
        <v>1251</v>
      </c>
      <c r="C4257" t="s">
        <v>986</v>
      </c>
      <c r="D4257" t="s">
        <v>1981</v>
      </c>
    </row>
    <row r="4258" spans="1:4" x14ac:dyDescent="0.3">
      <c r="A4258">
        <v>800030798</v>
      </c>
      <c r="B4258" t="s">
        <v>481</v>
      </c>
      <c r="C4258" t="s">
        <v>1767</v>
      </c>
      <c r="D4258" t="s">
        <v>1976</v>
      </c>
    </row>
    <row r="4259" spans="1:4" x14ac:dyDescent="0.3">
      <c r="A4259">
        <v>800002731</v>
      </c>
      <c r="B4259" t="s">
        <v>688</v>
      </c>
      <c r="C4259" t="s">
        <v>834</v>
      </c>
      <c r="D4259" t="s">
        <v>1908</v>
      </c>
    </row>
    <row r="4260" spans="1:4" x14ac:dyDescent="0.3">
      <c r="A4260">
        <v>800002731</v>
      </c>
      <c r="B4260" t="s">
        <v>688</v>
      </c>
      <c r="C4260" t="s">
        <v>754</v>
      </c>
      <c r="D4260" t="s">
        <v>1908</v>
      </c>
    </row>
    <row r="4261" spans="1:4" x14ac:dyDescent="0.3">
      <c r="A4261">
        <v>800046464</v>
      </c>
      <c r="B4261" t="s">
        <v>1181</v>
      </c>
      <c r="C4261" t="s">
        <v>1051</v>
      </c>
      <c r="D4261" t="s">
        <v>2099</v>
      </c>
    </row>
    <row r="4262" spans="1:4" x14ac:dyDescent="0.3">
      <c r="A4262">
        <v>800014209</v>
      </c>
      <c r="B4262" t="s">
        <v>348</v>
      </c>
      <c r="C4262" t="s">
        <v>1767</v>
      </c>
      <c r="D4262" t="s">
        <v>2012</v>
      </c>
    </row>
    <row r="4263" spans="1:4" x14ac:dyDescent="0.3">
      <c r="A4263">
        <v>800027551</v>
      </c>
      <c r="B4263" t="s">
        <v>1205</v>
      </c>
      <c r="C4263" t="s">
        <v>629</v>
      </c>
      <c r="D4263" t="s">
        <v>2115</v>
      </c>
    </row>
    <row r="4264" spans="1:4" x14ac:dyDescent="0.3">
      <c r="A4264">
        <v>800006330</v>
      </c>
      <c r="B4264" t="s">
        <v>1122</v>
      </c>
      <c r="C4264" t="s">
        <v>800</v>
      </c>
      <c r="D4264" t="s">
        <v>2054</v>
      </c>
    </row>
    <row r="4265" spans="1:4" x14ac:dyDescent="0.3">
      <c r="A4265">
        <v>800047661</v>
      </c>
      <c r="B4265" t="s">
        <v>1768</v>
      </c>
      <c r="C4265" t="s">
        <v>841</v>
      </c>
      <c r="D4265" t="s">
        <v>2431</v>
      </c>
    </row>
    <row r="4266" spans="1:4" x14ac:dyDescent="0.3">
      <c r="A4266">
        <v>800005765</v>
      </c>
      <c r="B4266" t="s">
        <v>1159</v>
      </c>
      <c r="C4266" t="s">
        <v>906</v>
      </c>
      <c r="D4266" t="s">
        <v>2084</v>
      </c>
    </row>
    <row r="4267" spans="1:4" x14ac:dyDescent="0.3">
      <c r="A4267">
        <v>800002635</v>
      </c>
      <c r="B4267" t="s">
        <v>276</v>
      </c>
      <c r="C4267" t="s">
        <v>800</v>
      </c>
      <c r="D4267" t="s">
        <v>2102</v>
      </c>
    </row>
    <row r="4268" spans="1:4" x14ac:dyDescent="0.3">
      <c r="A4268">
        <v>800000094</v>
      </c>
      <c r="B4268" t="s">
        <v>568</v>
      </c>
      <c r="C4268" t="s">
        <v>841</v>
      </c>
      <c r="D4268" t="s">
        <v>1856</v>
      </c>
    </row>
    <row r="4269" spans="1:4" x14ac:dyDescent="0.3">
      <c r="A4269">
        <v>800040181</v>
      </c>
      <c r="B4269" t="s">
        <v>1136</v>
      </c>
      <c r="C4269" t="s">
        <v>644</v>
      </c>
      <c r="D4269" t="s">
        <v>2064</v>
      </c>
    </row>
    <row r="4270" spans="1:4" x14ac:dyDescent="0.3">
      <c r="A4270">
        <v>800005902</v>
      </c>
      <c r="B4270" t="s">
        <v>1124</v>
      </c>
      <c r="C4270" t="s">
        <v>754</v>
      </c>
      <c r="D4270" t="s">
        <v>1911</v>
      </c>
    </row>
    <row r="4271" spans="1:4" x14ac:dyDescent="0.3">
      <c r="A4271">
        <v>800037612</v>
      </c>
      <c r="B4271" t="s">
        <v>1123</v>
      </c>
      <c r="C4271" t="s">
        <v>572</v>
      </c>
      <c r="D4271" t="s">
        <v>2055</v>
      </c>
    </row>
    <row r="4272" spans="1:4" x14ac:dyDescent="0.3">
      <c r="A4272">
        <v>800036904</v>
      </c>
      <c r="B4272" t="s">
        <v>418</v>
      </c>
      <c r="C4272" t="s">
        <v>907</v>
      </c>
      <c r="D4272" t="s">
        <v>1900</v>
      </c>
    </row>
    <row r="4273" spans="1:4" x14ac:dyDescent="0.3">
      <c r="A4273">
        <v>800007714</v>
      </c>
      <c r="B4273" t="s">
        <v>681</v>
      </c>
      <c r="C4273" t="s">
        <v>657</v>
      </c>
      <c r="D4273" t="s">
        <v>1907</v>
      </c>
    </row>
    <row r="4274" spans="1:4" x14ac:dyDescent="0.3">
      <c r="A4274">
        <v>800027497</v>
      </c>
      <c r="B4274" t="s">
        <v>708</v>
      </c>
      <c r="C4274" t="s">
        <v>907</v>
      </c>
      <c r="D4274" t="s">
        <v>1918</v>
      </c>
    </row>
    <row r="4275" spans="1:4" x14ac:dyDescent="0.3">
      <c r="A4275">
        <v>800006517</v>
      </c>
      <c r="B4275" t="s">
        <v>1059</v>
      </c>
      <c r="C4275" t="s">
        <v>657</v>
      </c>
      <c r="D4275" t="s">
        <v>2035</v>
      </c>
    </row>
    <row r="4276" spans="1:4" x14ac:dyDescent="0.3">
      <c r="A4276">
        <v>800000120</v>
      </c>
      <c r="B4276" t="s">
        <v>1626</v>
      </c>
      <c r="C4276" t="s">
        <v>628</v>
      </c>
      <c r="D4276" t="s">
        <v>2356</v>
      </c>
    </row>
    <row r="4277" spans="1:4" x14ac:dyDescent="0.3">
      <c r="A4277">
        <v>800014629</v>
      </c>
      <c r="B4277" t="s">
        <v>1769</v>
      </c>
      <c r="C4277" t="s">
        <v>645</v>
      </c>
      <c r="D4277" t="s">
        <v>2432</v>
      </c>
    </row>
    <row r="4278" spans="1:4" x14ac:dyDescent="0.3">
      <c r="A4278">
        <v>800005962</v>
      </c>
      <c r="B4278" t="s">
        <v>1183</v>
      </c>
      <c r="C4278" t="s">
        <v>578</v>
      </c>
      <c r="D4278" t="s">
        <v>2100</v>
      </c>
    </row>
    <row r="4279" spans="1:4" x14ac:dyDescent="0.3">
      <c r="A4279">
        <v>800014629</v>
      </c>
      <c r="B4279" t="s">
        <v>1769</v>
      </c>
      <c r="C4279" t="s">
        <v>971</v>
      </c>
      <c r="D4279" t="s">
        <v>2432</v>
      </c>
    </row>
    <row r="4280" spans="1:4" x14ac:dyDescent="0.3">
      <c r="A4280">
        <v>800014629</v>
      </c>
      <c r="B4280" t="s">
        <v>1769</v>
      </c>
      <c r="C4280" t="s">
        <v>817</v>
      </c>
      <c r="D4280" t="s">
        <v>2432</v>
      </c>
    </row>
    <row r="4281" spans="1:4" x14ac:dyDescent="0.3">
      <c r="A4281">
        <v>800015229</v>
      </c>
      <c r="B4281" t="s">
        <v>1142</v>
      </c>
      <c r="C4281" t="s">
        <v>754</v>
      </c>
      <c r="D4281" t="s">
        <v>2069</v>
      </c>
    </row>
    <row r="4282" spans="1:4" x14ac:dyDescent="0.3">
      <c r="A4282">
        <v>800006451</v>
      </c>
      <c r="B4282" t="s">
        <v>1252</v>
      </c>
      <c r="C4282" t="s">
        <v>887</v>
      </c>
      <c r="D4282" t="s">
        <v>2141</v>
      </c>
    </row>
    <row r="4283" spans="1:4" x14ac:dyDescent="0.3">
      <c r="A4283">
        <v>800015229</v>
      </c>
      <c r="B4283" t="s">
        <v>1142</v>
      </c>
      <c r="C4283" t="s">
        <v>988</v>
      </c>
      <c r="D4283" t="s">
        <v>2069</v>
      </c>
    </row>
    <row r="4284" spans="1:4" x14ac:dyDescent="0.3">
      <c r="A4284">
        <v>800006454</v>
      </c>
      <c r="B4284" t="s">
        <v>1288</v>
      </c>
      <c r="C4284" t="s">
        <v>1548</v>
      </c>
      <c r="D4284" t="s">
        <v>2162</v>
      </c>
    </row>
    <row r="4285" spans="1:4" x14ac:dyDescent="0.3">
      <c r="A4285">
        <v>800005978</v>
      </c>
      <c r="B4285" t="s">
        <v>1654</v>
      </c>
      <c r="C4285" t="s">
        <v>599</v>
      </c>
      <c r="D4285" t="s">
        <v>2162</v>
      </c>
    </row>
    <row r="4286" spans="1:4" x14ac:dyDescent="0.3">
      <c r="A4286">
        <v>800006547</v>
      </c>
      <c r="B4286" t="s">
        <v>749</v>
      </c>
      <c r="C4286" t="s">
        <v>1021</v>
      </c>
      <c r="D4286" t="s">
        <v>1937</v>
      </c>
    </row>
    <row r="4287" spans="1:4" x14ac:dyDescent="0.3">
      <c r="A4287">
        <v>800004348</v>
      </c>
      <c r="B4287" t="s">
        <v>1140</v>
      </c>
      <c r="C4287" t="s">
        <v>792</v>
      </c>
      <c r="D4287" t="s">
        <v>2067</v>
      </c>
    </row>
    <row r="4288" spans="1:4" x14ac:dyDescent="0.3">
      <c r="A4288">
        <v>800012835</v>
      </c>
      <c r="B4288" t="s">
        <v>830</v>
      </c>
      <c r="C4288" t="s">
        <v>1058</v>
      </c>
      <c r="D4288" t="s">
        <v>1959</v>
      </c>
    </row>
    <row r="4289" spans="1:4" x14ac:dyDescent="0.3">
      <c r="A4289">
        <v>800006371</v>
      </c>
      <c r="B4289" t="s">
        <v>1196</v>
      </c>
      <c r="C4289" t="s">
        <v>932</v>
      </c>
      <c r="D4289" t="s">
        <v>2109</v>
      </c>
    </row>
    <row r="4290" spans="1:4" x14ac:dyDescent="0.3">
      <c r="A4290">
        <v>800006372</v>
      </c>
      <c r="B4290" t="s">
        <v>600</v>
      </c>
      <c r="C4290" t="s">
        <v>932</v>
      </c>
      <c r="D4290" t="s">
        <v>1875</v>
      </c>
    </row>
    <row r="4291" spans="1:4" x14ac:dyDescent="0.3">
      <c r="A4291">
        <v>800000347</v>
      </c>
      <c r="B4291" t="s">
        <v>1415</v>
      </c>
      <c r="C4291" t="s">
        <v>1665</v>
      </c>
      <c r="D4291" t="s">
        <v>2222</v>
      </c>
    </row>
    <row r="4292" spans="1:4" x14ac:dyDescent="0.3">
      <c r="A4292">
        <v>800000511</v>
      </c>
      <c r="B4292" t="s">
        <v>1415</v>
      </c>
      <c r="C4292" t="s">
        <v>1665</v>
      </c>
      <c r="D4292" t="s">
        <v>2222</v>
      </c>
    </row>
    <row r="4293" spans="1:4" x14ac:dyDescent="0.3">
      <c r="A4293">
        <v>800035407</v>
      </c>
      <c r="B4293" t="s">
        <v>1603</v>
      </c>
      <c r="C4293" t="s">
        <v>937</v>
      </c>
      <c r="D4293" t="s">
        <v>1904</v>
      </c>
    </row>
    <row r="4294" spans="1:4" x14ac:dyDescent="0.3">
      <c r="A4294">
        <v>800004348</v>
      </c>
      <c r="B4294" t="s">
        <v>1140</v>
      </c>
      <c r="C4294" t="s">
        <v>757</v>
      </c>
      <c r="D4294" t="s">
        <v>2067</v>
      </c>
    </row>
    <row r="4295" spans="1:4" x14ac:dyDescent="0.3">
      <c r="A4295">
        <v>800006258</v>
      </c>
      <c r="B4295" t="s">
        <v>1135</v>
      </c>
      <c r="C4295" t="s">
        <v>757</v>
      </c>
      <c r="D4295" t="s">
        <v>2055</v>
      </c>
    </row>
    <row r="4296" spans="1:4" x14ac:dyDescent="0.3">
      <c r="A4296">
        <v>800031246</v>
      </c>
      <c r="B4296" t="s">
        <v>1770</v>
      </c>
      <c r="C4296" t="s">
        <v>1101</v>
      </c>
      <c r="D4296" t="s">
        <v>2433</v>
      </c>
    </row>
    <row r="4297" spans="1:4" x14ac:dyDescent="0.3">
      <c r="A4297">
        <v>800012571</v>
      </c>
      <c r="B4297" t="s">
        <v>1545</v>
      </c>
      <c r="C4297" t="s">
        <v>1523</v>
      </c>
      <c r="D4297" t="s">
        <v>1936</v>
      </c>
    </row>
    <row r="4298" spans="1:4" x14ac:dyDescent="0.3">
      <c r="A4298">
        <v>800006451</v>
      </c>
      <c r="B4298" t="s">
        <v>1252</v>
      </c>
      <c r="C4298" t="s">
        <v>572</v>
      </c>
      <c r="D4298" t="s">
        <v>2141</v>
      </c>
    </row>
    <row r="4299" spans="1:4" x14ac:dyDescent="0.3">
      <c r="A4299">
        <v>800015229</v>
      </c>
      <c r="B4299" t="s">
        <v>1142</v>
      </c>
      <c r="C4299" t="s">
        <v>800</v>
      </c>
      <c r="D4299" t="s">
        <v>2069</v>
      </c>
    </row>
    <row r="4300" spans="1:4" x14ac:dyDescent="0.3">
      <c r="A4300">
        <v>800034579</v>
      </c>
      <c r="B4300" t="s">
        <v>1672</v>
      </c>
      <c r="C4300" t="s">
        <v>1021</v>
      </c>
      <c r="D4300" t="s">
        <v>1893</v>
      </c>
    </row>
    <row r="4301" spans="1:4" x14ac:dyDescent="0.3">
      <c r="A4301">
        <v>800000138</v>
      </c>
      <c r="B4301" t="s">
        <v>1660</v>
      </c>
      <c r="C4301" t="s">
        <v>645</v>
      </c>
      <c r="D4301" t="s">
        <v>2373</v>
      </c>
    </row>
    <row r="4302" spans="1:4" x14ac:dyDescent="0.3">
      <c r="A4302">
        <v>800009453</v>
      </c>
      <c r="B4302" t="s">
        <v>1771</v>
      </c>
      <c r="C4302" t="s">
        <v>645</v>
      </c>
      <c r="D4302" t="s">
        <v>2373</v>
      </c>
    </row>
    <row r="4303" spans="1:4" x14ac:dyDescent="0.3">
      <c r="A4303">
        <v>800004348</v>
      </c>
      <c r="B4303" t="s">
        <v>1140</v>
      </c>
      <c r="C4303" t="s">
        <v>988</v>
      </c>
      <c r="D4303" t="s">
        <v>2067</v>
      </c>
    </row>
    <row r="4304" spans="1:4" x14ac:dyDescent="0.3">
      <c r="A4304">
        <v>800000094</v>
      </c>
      <c r="B4304" t="s">
        <v>568</v>
      </c>
      <c r="C4304" t="s">
        <v>680</v>
      </c>
      <c r="D4304" t="s">
        <v>1856</v>
      </c>
    </row>
    <row r="4305" spans="1:4" x14ac:dyDescent="0.3">
      <c r="A4305">
        <v>800046898</v>
      </c>
      <c r="B4305" t="s">
        <v>1244</v>
      </c>
      <c r="C4305" t="s">
        <v>1548</v>
      </c>
      <c r="D4305" t="s">
        <v>2134</v>
      </c>
    </row>
    <row r="4306" spans="1:4" x14ac:dyDescent="0.3">
      <c r="A4306">
        <v>800014211</v>
      </c>
      <c r="B4306" t="s">
        <v>1651</v>
      </c>
      <c r="C4306" t="s">
        <v>971</v>
      </c>
      <c r="D4306" t="s">
        <v>1919</v>
      </c>
    </row>
    <row r="4307" spans="1:4" x14ac:dyDescent="0.3">
      <c r="A4307">
        <v>800014211</v>
      </c>
      <c r="B4307" t="s">
        <v>1651</v>
      </c>
      <c r="C4307" t="s">
        <v>817</v>
      </c>
      <c r="D4307" t="s">
        <v>1919</v>
      </c>
    </row>
    <row r="4308" spans="1:4" x14ac:dyDescent="0.3">
      <c r="A4308">
        <v>800044078</v>
      </c>
      <c r="B4308" t="s">
        <v>1402</v>
      </c>
      <c r="C4308" t="s">
        <v>644</v>
      </c>
      <c r="D4308" t="s">
        <v>2225</v>
      </c>
    </row>
    <row r="4309" spans="1:4" x14ac:dyDescent="0.3">
      <c r="A4309">
        <v>800006356</v>
      </c>
      <c r="B4309" t="s">
        <v>806</v>
      </c>
      <c r="C4309" t="s">
        <v>585</v>
      </c>
      <c r="D4309" t="s">
        <v>1959</v>
      </c>
    </row>
    <row r="4310" spans="1:4" x14ac:dyDescent="0.3">
      <c r="A4310">
        <v>800006356</v>
      </c>
      <c r="B4310" t="s">
        <v>806</v>
      </c>
      <c r="C4310" t="s">
        <v>755</v>
      </c>
      <c r="D4310" t="s">
        <v>1959</v>
      </c>
    </row>
    <row r="4311" spans="1:4" x14ac:dyDescent="0.3">
      <c r="A4311">
        <v>800015230</v>
      </c>
      <c r="B4311" t="s">
        <v>1772</v>
      </c>
      <c r="C4311" t="s">
        <v>944</v>
      </c>
      <c r="D4311" t="s">
        <v>2147</v>
      </c>
    </row>
    <row r="4312" spans="1:4" x14ac:dyDescent="0.3">
      <c r="A4312">
        <v>800022513</v>
      </c>
      <c r="B4312" t="s">
        <v>361</v>
      </c>
      <c r="C4312" t="s">
        <v>792</v>
      </c>
      <c r="D4312" t="s">
        <v>1873</v>
      </c>
    </row>
    <row r="4313" spans="1:4" x14ac:dyDescent="0.3">
      <c r="A4313">
        <v>800006547</v>
      </c>
      <c r="B4313" t="s">
        <v>749</v>
      </c>
      <c r="C4313" t="s">
        <v>1074</v>
      </c>
      <c r="D4313" t="s">
        <v>1937</v>
      </c>
    </row>
    <row r="4314" spans="1:4" x14ac:dyDescent="0.3">
      <c r="A4314">
        <v>800002449</v>
      </c>
      <c r="B4314" t="s">
        <v>1773</v>
      </c>
      <c r="C4314" t="s">
        <v>631</v>
      </c>
      <c r="D4314" t="s">
        <v>2145</v>
      </c>
    </row>
    <row r="4315" spans="1:4" x14ac:dyDescent="0.3">
      <c r="A4315">
        <v>700000054</v>
      </c>
      <c r="B4315" t="s">
        <v>1774</v>
      </c>
      <c r="D4315" t="s">
        <v>2434</v>
      </c>
    </row>
    <row r="4316" spans="1:4" x14ac:dyDescent="0.3">
      <c r="A4316">
        <v>700000379</v>
      </c>
      <c r="B4316" t="s">
        <v>1775</v>
      </c>
      <c r="D4316" t="s">
        <v>2450</v>
      </c>
    </row>
    <row r="4317" spans="1:4" x14ac:dyDescent="0.3">
      <c r="A4317">
        <v>700000310</v>
      </c>
      <c r="B4317" t="s">
        <v>1776</v>
      </c>
      <c r="D4317" t="s">
        <v>2451</v>
      </c>
    </row>
    <row r="4318" spans="1:4" x14ac:dyDescent="0.3">
      <c r="A4318">
        <v>800032056</v>
      </c>
      <c r="B4318" t="s">
        <v>1151</v>
      </c>
      <c r="D4318" t="s">
        <v>2078</v>
      </c>
    </row>
    <row r="4319" spans="1:4" x14ac:dyDescent="0.3">
      <c r="A4319">
        <v>700000218</v>
      </c>
      <c r="B4319" t="s">
        <v>1777</v>
      </c>
      <c r="D4319" t="s">
        <v>2435</v>
      </c>
    </row>
    <row r="4320" spans="1:4" x14ac:dyDescent="0.3">
      <c r="A4320">
        <v>700000335</v>
      </c>
      <c r="B4320" t="s">
        <v>1778</v>
      </c>
      <c r="D4320" t="s">
        <v>2436</v>
      </c>
    </row>
    <row r="4321" spans="1:4" x14ac:dyDescent="0.3">
      <c r="A4321">
        <v>700000332</v>
      </c>
      <c r="B4321" t="s">
        <v>1779</v>
      </c>
      <c r="D4321" t="s">
        <v>2437</v>
      </c>
    </row>
    <row r="4322" spans="1:4" x14ac:dyDescent="0.3">
      <c r="A4322">
        <v>700000337</v>
      </c>
      <c r="B4322" t="s">
        <v>1780</v>
      </c>
      <c r="D4322" t="s">
        <v>2438</v>
      </c>
    </row>
    <row r="4323" spans="1:4" x14ac:dyDescent="0.3">
      <c r="A4323">
        <v>700000419</v>
      </c>
      <c r="B4323" t="s">
        <v>1781</v>
      </c>
      <c r="D4323" t="s">
        <v>2439</v>
      </c>
    </row>
    <row r="4324" spans="1:4" x14ac:dyDescent="0.3">
      <c r="A4324">
        <v>700000283</v>
      </c>
      <c r="B4324" t="s">
        <v>1782</v>
      </c>
      <c r="D4324" t="s">
        <v>2440</v>
      </c>
    </row>
    <row r="4325" spans="1:4" x14ac:dyDescent="0.3">
      <c r="A4325" t="s">
        <v>62</v>
      </c>
      <c r="B4325" t="s">
        <v>1783</v>
      </c>
      <c r="D4325" t="s">
        <v>2441</v>
      </c>
    </row>
    <row r="4326" spans="1:4" x14ac:dyDescent="0.3">
      <c r="A4326">
        <v>700000213</v>
      </c>
      <c r="B4326" t="s">
        <v>1784</v>
      </c>
      <c r="D4326" t="s">
        <v>1853</v>
      </c>
    </row>
    <row r="4327" spans="1:4" x14ac:dyDescent="0.3">
      <c r="A4327">
        <v>700000400</v>
      </c>
      <c r="B4327" t="s">
        <v>1836</v>
      </c>
      <c r="D4327" t="s">
        <v>2452</v>
      </c>
    </row>
    <row r="4328" spans="1:4" x14ac:dyDescent="0.3">
      <c r="A4328">
        <v>700000083</v>
      </c>
      <c r="B4328" t="s">
        <v>1838</v>
      </c>
      <c r="D4328" t="s">
        <v>2442</v>
      </c>
    </row>
    <row r="4329" spans="1:4" x14ac:dyDescent="0.3">
      <c r="A4329">
        <v>700000071</v>
      </c>
      <c r="B4329" t="s">
        <v>1840</v>
      </c>
      <c r="D4329" t="s">
        <v>2443</v>
      </c>
    </row>
    <row r="4330" spans="1:4" x14ac:dyDescent="0.3">
      <c r="A4330">
        <v>700000073</v>
      </c>
      <c r="B4330" t="s">
        <v>1842</v>
      </c>
      <c r="D4330" t="s">
        <v>2444</v>
      </c>
    </row>
    <row r="4331" spans="1:4" x14ac:dyDescent="0.3">
      <c r="A4331">
        <v>700000408</v>
      </c>
      <c r="B4331" t="s">
        <v>1845</v>
      </c>
      <c r="D4331" t="s">
        <v>2453</v>
      </c>
    </row>
    <row r="4332" spans="1:4" x14ac:dyDescent="0.3">
      <c r="A4332">
        <v>700000082</v>
      </c>
      <c r="B4332" t="s">
        <v>1846</v>
      </c>
      <c r="D4332" t="s">
        <v>2449</v>
      </c>
    </row>
    <row r="4333" spans="1:4" x14ac:dyDescent="0.3">
      <c r="A4333" s="168">
        <v>700000935</v>
      </c>
      <c r="B4333" s="169" t="s">
        <v>1847</v>
      </c>
      <c r="D4333" t="s">
        <v>2448</v>
      </c>
    </row>
    <row r="4334" spans="1:4" x14ac:dyDescent="0.3">
      <c r="A4334">
        <v>700000216</v>
      </c>
      <c r="B4334" t="s">
        <v>1848</v>
      </c>
      <c r="D4334" t="s">
        <v>2445</v>
      </c>
    </row>
    <row r="4335" spans="1:4" x14ac:dyDescent="0.3">
      <c r="A4335" s="168">
        <v>700000121</v>
      </c>
      <c r="B4335" s="169" t="s">
        <v>1849</v>
      </c>
      <c r="D4335" t="s">
        <v>2446</v>
      </c>
    </row>
    <row r="4336" spans="1:4" x14ac:dyDescent="0.3">
      <c r="A4336">
        <v>700000725</v>
      </c>
      <c r="B4336" t="s">
        <v>1850</v>
      </c>
      <c r="D4336" t="s">
        <v>2447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3b492c-44e0-478c-a27b-4b735264ccb7" xsi:nil="true"/>
    <lcf76f155ced4ddcb4097134ff3c332f xmlns="1096d648-6e9c-4990-8f73-aa0f2ab1a217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DFDF4B147C34BB45DD9C94654ACC2" ma:contentTypeVersion="10" ma:contentTypeDescription="Create a new document." ma:contentTypeScope="" ma:versionID="6ac81a8ca038889a29dca366ed869184">
  <xsd:schema xmlns:xsd="http://www.w3.org/2001/XMLSchema" xmlns:xs="http://www.w3.org/2001/XMLSchema" xmlns:p="http://schemas.microsoft.com/office/2006/metadata/properties" xmlns:ns2="1096d648-6e9c-4990-8f73-aa0f2ab1a217" xmlns:ns3="e13b492c-44e0-478c-a27b-4b735264ccb7" targetNamespace="http://schemas.microsoft.com/office/2006/metadata/properties" ma:root="true" ma:fieldsID="fdc0c1a040d26aa856dc7fa4cf6293fa" ns2:_="" ns3:_="">
    <xsd:import namespace="1096d648-6e9c-4990-8f73-aa0f2ab1a217"/>
    <xsd:import namespace="e13b492c-44e0-478c-a27b-4b735264cc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6d648-6e9c-4990-8f73-aa0f2ab1a2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47bebf-ce0e-4fa1-bae7-748a1283d6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b492c-44e0-478c-a27b-4b735264cc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993a088-c5ed-4b9a-9cf0-e9a75d274e9d}" ma:internalName="TaxCatchAll" ma:showField="CatchAllData" ma:web="e13b492c-44e0-478c-a27b-4b735264cc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A9830F-A01B-4427-A9AB-5F5D087BD2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2B01F9-7C77-41B7-BF11-673CF33FABF8}">
  <ds:schemaRefs>
    <ds:schemaRef ds:uri="http://purl.org/dc/elements/1.1/"/>
    <ds:schemaRef ds:uri="1096d648-6e9c-4990-8f73-aa0f2ab1a217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e13b492c-44e0-478c-a27b-4b735264ccb7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157A053-CC4F-4813-899F-49BAAC2B05B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4639C27-4970-412C-85B2-F4027191AF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6d648-6e9c-4990-8f73-aa0f2ab1a217"/>
    <ds:schemaRef ds:uri="e13b492c-44e0-478c-a27b-4b735264cc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PLEITOS</vt:lpstr>
      <vt:lpstr>PROJETOS</vt:lpstr>
      <vt:lpstr>ENTREGAS</vt:lpstr>
      <vt:lpstr>LANÇAMENTO VISITA</vt:lpstr>
      <vt:lpstr>OUT CAPACITY</vt:lpstr>
      <vt:lpstr>DROPLIST</vt:lpstr>
      <vt:lpstr>BASE FORNECEDORES 22-05-2025</vt:lpstr>
    </vt:vector>
  </TitlesOfParts>
  <Manager/>
  <Company>DHL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DHL user</dc:creator>
  <cp:keywords/>
  <dc:description/>
  <cp:lastModifiedBy>IGOR CAETANO DA SILVA (EXTERNAL)</cp:lastModifiedBy>
  <cp:revision/>
  <dcterms:created xsi:type="dcterms:W3CDTF">2024-12-06T14:10:56Z</dcterms:created>
  <dcterms:modified xsi:type="dcterms:W3CDTF">2025-06-03T19:22:25Z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0x010100CA1DFDF4B147C34BB45DD9C94654ACC2</vt:lpwstr>
  </property>
  <property fmtid="{D5CDD505-2E9C-101B-9397-08002B2CF9AE}" pid="3" name="MSIP_Label_725ca717-11da-4935-b601-f527b9741f2e_Enabled">
    <vt:lpwstr>true</vt:lpwstr>
  </property>
  <property fmtid="{D5CDD505-2E9C-101B-9397-08002B2CF9AE}" pid="4" name="MSIP_Label_725ca717-11da-4935-b601-f527b9741f2e_SetDate">
    <vt:lpwstr>2025-01-10T18:30:21Z</vt:lpwstr>
  </property>
  <property fmtid="{D5CDD505-2E9C-101B-9397-08002B2CF9AE}" pid="5" name="MSIP_Label_725ca717-11da-4935-b601-f527b9741f2e_Method">
    <vt:lpwstr>Standard</vt:lpwstr>
  </property>
  <property fmtid="{D5CDD505-2E9C-101B-9397-08002B2CF9AE}" pid="6" name="MSIP_Label_725ca717-11da-4935-b601-f527b9741f2e_Name">
    <vt:lpwstr>C2 - Internal</vt:lpwstr>
  </property>
  <property fmtid="{D5CDD505-2E9C-101B-9397-08002B2CF9AE}" pid="7" name="MSIP_Label_725ca717-11da-4935-b601-f527b9741f2e_SiteId">
    <vt:lpwstr>d852d5cd-724c-4128-8812-ffa5db3f8507</vt:lpwstr>
  </property>
  <property fmtid="{D5CDD505-2E9C-101B-9397-08002B2CF9AE}" pid="8" name="MSIP_Label_725ca717-11da-4935-b601-f527b9741f2e_ActionId">
    <vt:lpwstr>c1385e86-d9ce-43da-8203-e2999de09473</vt:lpwstr>
  </property>
  <property fmtid="{D5CDD505-2E9C-101B-9397-08002B2CF9AE}" pid="9" name="MSIP_Label_725ca717-11da-4935-b601-f527b9741f2e_ContentBits">
    <vt:lpwstr>0</vt:lpwstr>
  </property>
  <property fmtid="{D5CDD505-2E9C-101B-9397-08002B2CF9AE}" pid="10" name="MSIP_Label_725ca717-11da-4935-b601-f527b9741f2e_Tag">
    <vt:lpwstr>10, 3, 0, 2</vt:lpwstr>
  </property>
  <property fmtid="{D5CDD505-2E9C-101B-9397-08002B2CF9AE}" pid="11" name="MediaServiceImageTags">
    <vt:lpwstr/>
  </property>
</Properties>
</file>