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ALC Voltage sensitvit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J18" i="2"/>
  <c r="J17" i="2"/>
  <c r="J16" i="2"/>
  <c r="H18" i="2"/>
  <c r="H17" i="2"/>
  <c r="H16" i="2"/>
  <c r="H15" i="2"/>
  <c r="E16" i="2"/>
  <c r="A22" i="2"/>
  <c r="A21" i="2"/>
  <c r="D16" i="2"/>
  <c r="A20" i="2"/>
  <c r="A19" i="2"/>
  <c r="B22" i="2"/>
  <c r="B15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0" i="2"/>
  <c r="B9" i="2"/>
  <c r="B8" i="2"/>
  <c r="B7" i="2"/>
  <c r="C20" i="1"/>
  <c r="C21" i="1"/>
  <c r="D21" i="1"/>
  <c r="C19" i="1"/>
  <c r="D20" i="1"/>
  <c r="C18" i="1"/>
  <c r="D19" i="1"/>
  <c r="D5" i="1"/>
  <c r="D4" i="1"/>
  <c r="D3" i="1"/>
  <c r="C13" i="1"/>
  <c r="C14" i="1"/>
  <c r="C15" i="1"/>
  <c r="B13" i="1"/>
  <c r="B14" i="1"/>
  <c r="B15" i="1"/>
  <c r="C16" i="1"/>
  <c r="B10" i="1"/>
  <c r="B9" i="1"/>
  <c r="B8" i="1"/>
  <c r="B7" i="1"/>
  <c r="C5" i="1"/>
  <c r="C4" i="1"/>
  <c r="C3" i="1"/>
  <c r="C2" i="1"/>
  <c r="D10" i="1"/>
  <c r="D9" i="1"/>
  <c r="D8" i="1"/>
</calcChain>
</file>

<file path=xl/sharedStrings.xml><?xml version="1.0" encoding="utf-8"?>
<sst xmlns="http://schemas.openxmlformats.org/spreadsheetml/2006/main" count="23" uniqueCount="21">
  <si>
    <t>Watts</t>
  </si>
  <si>
    <t>dBm</t>
  </si>
  <si>
    <t>dB Delta</t>
  </si>
  <si>
    <t>R1 = - Vout/10uA</t>
  </si>
  <si>
    <t>R1</t>
  </si>
  <si>
    <t>Vout</t>
  </si>
  <si>
    <t>E192 Closeest value</t>
  </si>
  <si>
    <t>next lower</t>
  </si>
  <si>
    <t>next higher</t>
  </si>
  <si>
    <t>+1%</t>
  </si>
  <si>
    <t>-1%</t>
  </si>
  <si>
    <t>+.1%</t>
  </si>
  <si>
    <t>-.1%</t>
  </si>
  <si>
    <t>% Err</t>
  </si>
  <si>
    <t>5ppm/C</t>
  </si>
  <si>
    <t>5ppm/°C</t>
  </si>
  <si>
    <t>0</t>
  </si>
  <si>
    <t>25ppm/C</t>
  </si>
  <si>
    <t>50ppm/C</t>
  </si>
  <si>
    <t>100ppm/C</t>
  </si>
  <si>
    <t>Above is per ohm..need to multiple by the total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</si>
</sst>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00"/>
    <numFmt numFmtId="165" formatCode="0.0000000000"/>
    <numFmt numFmtId="166" formatCode="0.00000"/>
    <numFmt numFmtId="167" formatCode="0.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4" fillId="0" borderId="0" xfId="0" applyFont="1" applyAlignment="1">
      <alignment horizontal="center" vertical="center"/>
    </xf>
    <xf numFmtId="3" fontId="0" fillId="0" borderId="0" xfId="23" applyNumberFormat="1" applyFont="1"/>
    <xf numFmtId="164" fontId="0" fillId="0" borderId="0" xfId="23" applyNumberFormat="1" applyFont="1"/>
    <xf numFmtId="10" fontId="0" fillId="0" borderId="0" xfId="0" applyNumberFormat="1"/>
    <xf numFmtId="9" fontId="0" fillId="0" borderId="0" xfId="0" quotePrefix="1" applyNumberFormat="1"/>
    <xf numFmtId="0" fontId="0" fillId="0" borderId="0" xfId="0" quotePrefix="1"/>
    <xf numFmtId="3" fontId="4" fillId="0" borderId="0" xfId="23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</cellXfs>
  <cellStyles count="50">
    <cellStyle name="Comma" xfId="2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topLeftCell="B1" zoomScale="125" zoomScaleNormal="125" zoomScalePageLayoutView="125" workbookViewId="0">
      <selection activeCell="B21" sqref="B21"/>
    </sheetView>
  </sheetViews>
  <sheetFormatPr baseColWidth="10" defaultRowHeight="15" x14ac:dyDescent="0"/>
  <cols>
    <col min="2" max="2" width="12.1640625" bestFit="1" customWidth="1"/>
    <col min="7" max="9" width="12.6640625" bestFit="1" customWidth="1"/>
  </cols>
  <sheetData>
    <row r="1" spans="2:4" s="2" customFormat="1" ht="26" customHeight="1">
      <c r="B1" s="2" t="s">
        <v>0</v>
      </c>
      <c r="C1" s="2" t="s">
        <v>1</v>
      </c>
      <c r="D1" s="2" t="s">
        <v>2</v>
      </c>
    </row>
    <row r="2" spans="2:4">
      <c r="B2">
        <v>100</v>
      </c>
      <c r="C2">
        <f>10*LOG10(B2/0.001)</f>
        <v>50</v>
      </c>
    </row>
    <row r="3" spans="2:4">
      <c r="B3">
        <v>10</v>
      </c>
      <c r="C3">
        <f t="shared" ref="C3:C5" si="0">10*LOG10(B3/0.001)</f>
        <v>40</v>
      </c>
      <c r="D3">
        <f>C2-C3</f>
        <v>10</v>
      </c>
    </row>
    <row r="4" spans="2:4">
      <c r="B4">
        <v>1</v>
      </c>
      <c r="C4">
        <f t="shared" si="0"/>
        <v>30</v>
      </c>
      <c r="D4">
        <f t="shared" ref="D4:D5" si="1">C3-C4</f>
        <v>10</v>
      </c>
    </row>
    <row r="5" spans="2:4">
      <c r="B5">
        <v>0.1</v>
      </c>
      <c r="C5">
        <f t="shared" si="0"/>
        <v>20</v>
      </c>
      <c r="D5">
        <f t="shared" si="1"/>
        <v>10</v>
      </c>
    </row>
    <row r="7" spans="2:4">
      <c r="B7" s="1">
        <f>POWER(10,C7/10)/1000</f>
        <v>100</v>
      </c>
      <c r="C7">
        <v>50</v>
      </c>
    </row>
    <row r="8" spans="2:4">
      <c r="B8" s="1">
        <f t="shared" ref="B8:B10" si="2">POWER(10,C8/10)/1000</f>
        <v>10</v>
      </c>
      <c r="C8">
        <v>40</v>
      </c>
      <c r="D8">
        <f>C7-C8</f>
        <v>10</v>
      </c>
    </row>
    <row r="9" spans="2:4">
      <c r="B9" s="1">
        <f t="shared" si="2"/>
        <v>2.511886431509581</v>
      </c>
      <c r="C9">
        <v>34</v>
      </c>
      <c r="D9">
        <f t="shared" ref="D9:D10" si="3">C8-C9</f>
        <v>6</v>
      </c>
    </row>
    <row r="10" spans="2:4">
      <c r="B10" s="1">
        <f t="shared" si="2"/>
        <v>0.63095734448019325</v>
      </c>
      <c r="C10">
        <v>28</v>
      </c>
      <c r="D10">
        <f t="shared" si="3"/>
        <v>6</v>
      </c>
    </row>
    <row r="13" spans="2:4">
      <c r="B13" s="1">
        <f t="shared" ref="B13:B15" si="4">POWER(10,C13/10)/1000</f>
        <v>95.000000000000057</v>
      </c>
      <c r="C13">
        <f>C14+D13</f>
        <v>49.777236052888476</v>
      </c>
      <c r="D13">
        <v>8</v>
      </c>
    </row>
    <row r="14" spans="2:4">
      <c r="B14" s="1">
        <f t="shared" si="4"/>
        <v>15.056485328380596</v>
      </c>
      <c r="C14">
        <f>C15+D14</f>
        <v>41.777236052888476</v>
      </c>
      <c r="D14">
        <v>6</v>
      </c>
    </row>
    <row r="15" spans="2:4">
      <c r="B15" s="1">
        <f t="shared" si="4"/>
        <v>3.7820181202582228</v>
      </c>
      <c r="C15">
        <f>C16+D15</f>
        <v>35.777236052888476</v>
      </c>
      <c r="D15">
        <v>6</v>
      </c>
    </row>
    <row r="16" spans="2:4">
      <c r="B16">
        <v>0.95</v>
      </c>
      <c r="C16">
        <f t="shared" ref="C16" si="5">10*LOG10(B16/0.001)</f>
        <v>29.777236052888476</v>
      </c>
    </row>
    <row r="18" spans="2:4">
      <c r="B18">
        <v>100</v>
      </c>
      <c r="C18">
        <f>10*LOG10(B18/0.001)</f>
        <v>50</v>
      </c>
    </row>
    <row r="19" spans="2:4">
      <c r="B19">
        <v>10</v>
      </c>
      <c r="C19">
        <f t="shared" ref="C19:C21" si="6">10*LOG10(B19/0.001)</f>
        <v>40</v>
      </c>
      <c r="D19">
        <f>C18-C19</f>
        <v>10</v>
      </c>
    </row>
    <row r="20" spans="2:4">
      <c r="B20">
        <v>1.2</v>
      </c>
      <c r="C20">
        <f t="shared" si="6"/>
        <v>30.791812460476248</v>
      </c>
      <c r="D20">
        <f t="shared" ref="D20:D21" si="7">C19-C20</f>
        <v>9.2081875395237525</v>
      </c>
    </row>
    <row r="21" spans="2:4">
      <c r="B21">
        <v>0.1</v>
      </c>
      <c r="C21">
        <f t="shared" si="6"/>
        <v>20</v>
      </c>
      <c r="D21">
        <f t="shared" si="7"/>
        <v>10.791812460476248</v>
      </c>
    </row>
    <row r="22" spans="2:4">
      <c r="B2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3" zoomScale="125" zoomScaleNormal="125" zoomScalePageLayoutView="125" workbookViewId="0">
      <selection activeCell="J16" sqref="J16"/>
    </sheetView>
  </sheetViews>
  <sheetFormatPr baseColWidth="10" defaultRowHeight="15" x14ac:dyDescent="0"/>
  <cols>
    <col min="1" max="1" width="12.83203125" customWidth="1"/>
    <col min="2" max="2" width="17.6640625" customWidth="1"/>
    <col min="8" max="8" width="17.33203125" customWidth="1"/>
  </cols>
  <sheetData>
    <row r="1" spans="1:11">
      <c r="A1" s="16" t="s">
        <v>3</v>
      </c>
      <c r="B1" s="16"/>
      <c r="C1" s="16"/>
    </row>
    <row r="2" spans="1:11">
      <c r="A2" s="16"/>
      <c r="B2" s="16"/>
      <c r="C2" s="16"/>
    </row>
    <row r="3" spans="1:11">
      <c r="A3" s="16"/>
      <c r="B3" s="16"/>
      <c r="C3" s="16"/>
    </row>
    <row r="6" spans="1:11">
      <c r="A6" t="s">
        <v>5</v>
      </c>
      <c r="B6" t="s">
        <v>4</v>
      </c>
    </row>
    <row r="7" spans="1:11">
      <c r="A7">
        <v>0.96</v>
      </c>
      <c r="B7" s="3">
        <f>A7/0.00001</f>
        <v>95999.999999999985</v>
      </c>
    </row>
    <row r="8" spans="1:11">
      <c r="A8">
        <v>22</v>
      </c>
      <c r="B8" s="3">
        <f t="shared" ref="B8:B10" si="0">A8/0.00001</f>
        <v>2200000</v>
      </c>
    </row>
    <row r="9" spans="1:11">
      <c r="A9">
        <v>-8</v>
      </c>
      <c r="B9" s="3">
        <f t="shared" si="0"/>
        <v>-799999.99999999988</v>
      </c>
    </row>
    <row r="10" spans="1:11">
      <c r="A10">
        <v>0.96</v>
      </c>
      <c r="B10" s="3">
        <f t="shared" si="0"/>
        <v>95999.999999999985</v>
      </c>
    </row>
    <row r="11" spans="1:11">
      <c r="B11" s="3"/>
    </row>
    <row r="12" spans="1:11" ht="18">
      <c r="B12" s="3"/>
      <c r="H12" s="11" t="s">
        <v>15</v>
      </c>
    </row>
    <row r="13" spans="1:11" s="2" customFormat="1" ht="45" customHeight="1">
      <c r="A13" s="2" t="s">
        <v>4</v>
      </c>
      <c r="B13" s="8" t="s">
        <v>5</v>
      </c>
      <c r="C13" s="2" t="s">
        <v>13</v>
      </c>
      <c r="D13" s="9">
        <v>0.01</v>
      </c>
      <c r="E13" s="10">
        <v>1E-3</v>
      </c>
      <c r="H13" s="11"/>
      <c r="I13" s="11"/>
      <c r="J13" s="11"/>
    </row>
    <row r="14" spans="1:11">
      <c r="B14" s="4"/>
      <c r="H14" s="13" t="s">
        <v>16</v>
      </c>
      <c r="I14" s="13">
        <v>25</v>
      </c>
      <c r="J14" s="13">
        <v>85</v>
      </c>
    </row>
    <row r="15" spans="1:11">
      <c r="A15">
        <v>96000</v>
      </c>
      <c r="B15" s="4">
        <f>A15*0.00001</f>
        <v>0.96000000000000008</v>
      </c>
      <c r="H15" s="14">
        <f>($H$14-$I$14)*0.000005</f>
        <v>-1.25E-4</v>
      </c>
      <c r="I15">
        <v>0</v>
      </c>
      <c r="J15" s="15">
        <f>(($J$14-$I$14)*0.000005)</f>
        <v>3.0000000000000003E-4</v>
      </c>
      <c r="K15" t="s">
        <v>14</v>
      </c>
    </row>
    <row r="16" spans="1:11">
      <c r="A16">
        <v>96500</v>
      </c>
      <c r="B16" s="4">
        <f t="shared" ref="B16:B22" si="1">A16*0.00001</f>
        <v>0.96500000000000008</v>
      </c>
      <c r="C16" s="5">
        <f>($B$15-B16)/$B$15</f>
        <v>-5.2083333333333374E-3</v>
      </c>
      <c r="D16">
        <f>A16*0.01</f>
        <v>965</v>
      </c>
      <c r="E16">
        <f>A16*0.001</f>
        <v>96.5</v>
      </c>
      <c r="F16" t="s">
        <v>6</v>
      </c>
      <c r="H16" s="14">
        <f>($H$14-$I$14)*0.000025</f>
        <v>-6.2500000000000001E-4</v>
      </c>
      <c r="I16">
        <v>0</v>
      </c>
      <c r="J16" s="15">
        <f>($J$14-$I$14)*0.000025</f>
        <v>1.5E-3</v>
      </c>
      <c r="K16" t="s">
        <v>17</v>
      </c>
    </row>
    <row r="17" spans="1:11">
      <c r="A17">
        <v>95300</v>
      </c>
      <c r="B17" s="4">
        <f t="shared" si="1"/>
        <v>0.95300000000000007</v>
      </c>
      <c r="C17" s="5">
        <f t="shared" ref="C17:C22" si="2">($B$15-B17)/$B$15</f>
        <v>7.2916666666666729E-3</v>
      </c>
      <c r="F17" t="s">
        <v>7</v>
      </c>
      <c r="H17" s="14">
        <f>($H$14-$I$14)*0.00005</f>
        <v>-1.25E-3</v>
      </c>
      <c r="I17">
        <v>0</v>
      </c>
      <c r="J17" s="15">
        <f>($J$14-$I$14)*0.00005</f>
        <v>3.0000000000000001E-3</v>
      </c>
      <c r="K17" t="s">
        <v>18</v>
      </c>
    </row>
    <row r="18" spans="1:11">
      <c r="A18">
        <v>97600</v>
      </c>
      <c r="B18" s="4">
        <f t="shared" si="1"/>
        <v>0.97600000000000009</v>
      </c>
      <c r="C18" s="5">
        <f t="shared" si="2"/>
        <v>-1.666666666666668E-2</v>
      </c>
      <c r="F18" t="s">
        <v>8</v>
      </c>
      <c r="H18" s="14">
        <f>($H$14-$I$14)*0.0001</f>
        <v>-2.5000000000000001E-3</v>
      </c>
      <c r="I18">
        <v>0</v>
      </c>
      <c r="J18" s="15">
        <f>($J$14-$I$14)*0.0001</f>
        <v>6.0000000000000001E-3</v>
      </c>
      <c r="K18" t="s">
        <v>19</v>
      </c>
    </row>
    <row r="19" spans="1:11">
      <c r="A19">
        <f>A16+D16</f>
        <v>97465</v>
      </c>
      <c r="B19" s="4">
        <f t="shared" si="1"/>
        <v>0.97465000000000013</v>
      </c>
      <c r="C19" s="5">
        <f t="shared" si="2"/>
        <v>-1.5260416666666719E-2</v>
      </c>
      <c r="F19" s="6" t="s">
        <v>9</v>
      </c>
    </row>
    <row r="20" spans="1:11">
      <c r="A20">
        <f>A16-D16</f>
        <v>95535</v>
      </c>
      <c r="B20" s="4">
        <f t="shared" si="1"/>
        <v>0.95535000000000003</v>
      </c>
      <c r="C20" s="5">
        <f t="shared" si="2"/>
        <v>4.8437500000000442E-3</v>
      </c>
      <c r="F20" s="7" t="s">
        <v>10</v>
      </c>
      <c r="H20" t="s">
        <v>20</v>
      </c>
    </row>
    <row r="21" spans="1:11">
      <c r="A21">
        <f>A16+E16</f>
        <v>96596.5</v>
      </c>
      <c r="B21" s="4">
        <f t="shared" si="1"/>
        <v>0.96596500000000007</v>
      </c>
      <c r="C21" s="5">
        <f t="shared" si="2"/>
        <v>-6.2135416666666641E-3</v>
      </c>
      <c r="F21" s="7" t="s">
        <v>11</v>
      </c>
    </row>
    <row r="22" spans="1:11">
      <c r="A22">
        <f>A16-E16</f>
        <v>96403.5</v>
      </c>
      <c r="B22" s="4">
        <f t="shared" si="1"/>
        <v>0.96403500000000009</v>
      </c>
      <c r="C22" s="5">
        <f t="shared" si="2"/>
        <v>-4.2031250000000107E-3</v>
      </c>
      <c r="F22" s="7" t="s">
        <v>12</v>
      </c>
    </row>
    <row r="26" spans="1:11">
      <c r="H26" s="12"/>
    </row>
  </sheetData>
  <mergeCells count="1">
    <mergeCell ref="A1:C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ALC Voltage sensitvity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2016-06-14T06:19:55Z</dcterms:created>
  <dcterms:modified xsi:type="dcterms:W3CDTF">2016-07-20T05:23:28Z</dcterms:modified>
</cp:coreProperties>
</file>