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nventory_mgt\user\img\"/>
    </mc:Choice>
  </mc:AlternateContent>
  <bookViews>
    <workbookView xWindow="0" yWindow="0" windowWidth="24000" windowHeight="9735"/>
  </bookViews>
  <sheets>
    <sheet name="Main Shee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3" i="1" l="1"/>
  <c r="D2" i="1"/>
  <c r="C10" i="1"/>
  <c r="D12" i="1"/>
  <c r="G12" i="1"/>
  <c r="H12" i="1"/>
  <c r="I12" i="1"/>
  <c r="L12" i="1"/>
  <c r="M12" i="1"/>
  <c r="N12" i="1"/>
  <c r="P12" i="1"/>
  <c r="Q12" i="1"/>
  <c r="R12" i="1"/>
  <c r="S12" i="1"/>
  <c r="T12" i="1"/>
  <c r="U12" i="1"/>
  <c r="X12" i="1"/>
  <c r="Y12" i="1"/>
  <c r="Z12" i="1"/>
  <c r="C13" i="1"/>
  <c r="C4" i="1"/>
  <c r="C14" i="1" s="1"/>
  <c r="C15" i="1" s="1"/>
  <c r="C6" i="1" l="1"/>
  <c r="C9" i="1"/>
  <c r="C16" i="1" l="1"/>
  <c r="C17" i="1" s="1"/>
  <c r="D4" i="1"/>
  <c r="D14" i="1" s="1"/>
  <c r="D15" i="1" s="1"/>
  <c r="D9" i="1" l="1"/>
  <c r="D6" i="1" l="1"/>
  <c r="E3" i="1"/>
  <c r="D10" i="1"/>
  <c r="D13" i="1" s="1"/>
  <c r="E2" i="1"/>
  <c r="E4" i="1" l="1"/>
  <c r="E14" i="1" s="1"/>
  <c r="E15" i="1" s="1"/>
  <c r="D16" i="1"/>
  <c r="D17" i="1" s="1"/>
  <c r="E12" i="1"/>
  <c r="E9" i="1" l="1"/>
  <c r="E10" i="1" s="1"/>
  <c r="E13" i="1" s="1"/>
  <c r="F2" i="1" l="1"/>
  <c r="E6" i="1"/>
  <c r="E16" i="1" s="1"/>
  <c r="E17" i="1" s="1"/>
  <c r="F3" i="1"/>
  <c r="F4" i="1" l="1"/>
  <c r="F14" i="1" s="1"/>
  <c r="F15" i="1" s="1"/>
  <c r="F12" i="1"/>
  <c r="F9" i="1" l="1"/>
  <c r="F10" i="1" s="1"/>
  <c r="F13" i="1" s="1"/>
  <c r="G2" i="1" l="1"/>
  <c r="G3" i="1"/>
  <c r="F6" i="1"/>
  <c r="F16" i="1" s="1"/>
  <c r="F17" i="1" s="1"/>
  <c r="G4" i="1" l="1"/>
  <c r="G9" i="1" s="1"/>
  <c r="G14" i="1" l="1"/>
  <c r="G15" i="1" s="1"/>
  <c r="G10" i="1"/>
  <c r="G13" i="1" s="1"/>
  <c r="H2" i="1"/>
  <c r="G6" i="1" l="1"/>
  <c r="G16" i="1" s="1"/>
  <c r="G17" i="1" s="1"/>
  <c r="H3" i="1"/>
  <c r="H4" i="1" s="1"/>
  <c r="H9" i="1" l="1"/>
  <c r="H14" i="1"/>
  <c r="H15" i="1" s="1"/>
  <c r="H10" i="1" l="1"/>
  <c r="H13" i="1" s="1"/>
  <c r="I2" i="1"/>
  <c r="I3" i="1" l="1"/>
  <c r="I4" i="1" s="1"/>
  <c r="H6" i="1"/>
  <c r="H16" i="1" s="1"/>
  <c r="H17" i="1" s="1"/>
  <c r="I14" i="1" l="1"/>
  <c r="I15" i="1" s="1"/>
  <c r="I9" i="1"/>
  <c r="I10" i="1" s="1"/>
  <c r="I13" i="1" s="1"/>
  <c r="J2" i="1" l="1"/>
  <c r="I6" i="1" l="1"/>
  <c r="I16" i="1" s="1"/>
  <c r="I17" i="1" s="1"/>
  <c r="J3" i="1"/>
  <c r="J4" i="1" s="1"/>
  <c r="J14" i="1" l="1"/>
  <c r="J15" i="1" s="1"/>
  <c r="J12" i="1"/>
  <c r="J9" i="1"/>
  <c r="K2" i="1" l="1"/>
  <c r="J10" i="1"/>
  <c r="J13" i="1" s="1"/>
  <c r="K3" i="1" l="1"/>
  <c r="K4" i="1" s="1"/>
  <c r="J6" i="1"/>
  <c r="J16" i="1" s="1"/>
  <c r="J17" i="1" s="1"/>
  <c r="K12" i="1" l="1"/>
  <c r="K14" i="1"/>
  <c r="K15" i="1" s="1"/>
  <c r="K9" i="1"/>
  <c r="L2" i="1" l="1"/>
  <c r="K10" i="1"/>
  <c r="K13" i="1" s="1"/>
  <c r="K6" i="1" l="1"/>
  <c r="K16" i="1" s="1"/>
  <c r="K17" i="1" s="1"/>
  <c r="L3" i="1"/>
  <c r="L4" i="1" s="1"/>
  <c r="L14" i="1" l="1"/>
  <c r="L15" i="1" s="1"/>
  <c r="L9" i="1"/>
  <c r="M2" i="1" l="1"/>
  <c r="L10" i="1"/>
  <c r="L13" i="1" s="1"/>
  <c r="M3" i="1" l="1"/>
  <c r="M4" i="1" s="1"/>
  <c r="L6" i="1"/>
  <c r="L16" i="1" s="1"/>
  <c r="L17" i="1" s="1"/>
  <c r="M9" i="1" l="1"/>
  <c r="M10" i="1" s="1"/>
  <c r="M13" i="1" s="1"/>
  <c r="M14" i="1"/>
  <c r="M15" i="1" s="1"/>
  <c r="N2" i="1" l="1"/>
  <c r="M6" i="1" l="1"/>
  <c r="M16" i="1" s="1"/>
  <c r="M17" i="1" s="1"/>
  <c r="N3" i="1"/>
  <c r="N4" i="1" s="1"/>
  <c r="N9" i="1" l="1"/>
  <c r="N10" i="1" s="1"/>
  <c r="N13" i="1" s="1"/>
  <c r="N14" i="1"/>
  <c r="N15" i="1" s="1"/>
  <c r="O2" i="1" l="1"/>
  <c r="N6" i="1" l="1"/>
  <c r="N16" i="1" s="1"/>
  <c r="N17" i="1" s="1"/>
  <c r="O3" i="1"/>
  <c r="O4" i="1" s="1"/>
  <c r="O12" i="1" l="1"/>
  <c r="O14" i="1"/>
  <c r="O15" i="1" s="1"/>
  <c r="O9" i="1"/>
  <c r="P2" i="1" l="1"/>
  <c r="O10" i="1"/>
  <c r="O13" i="1" s="1"/>
  <c r="O6" i="1" l="1"/>
  <c r="O16" i="1" s="1"/>
  <c r="O17" i="1" s="1"/>
  <c r="P3" i="1"/>
  <c r="P4" i="1" s="1"/>
  <c r="P14" i="1" l="1"/>
  <c r="P15" i="1" s="1"/>
  <c r="P9" i="1"/>
  <c r="P10" i="1" s="1"/>
  <c r="P13" i="1" s="1"/>
  <c r="Q2" i="1" l="1"/>
  <c r="Q3" i="1" l="1"/>
  <c r="Q4" i="1" s="1"/>
  <c r="P6" i="1"/>
  <c r="P16" i="1" s="1"/>
  <c r="P17" i="1" s="1"/>
  <c r="Q9" i="1" l="1"/>
  <c r="Q10" i="1" s="1"/>
  <c r="Q13" i="1" s="1"/>
  <c r="Q14" i="1"/>
  <c r="Q15" i="1" s="1"/>
  <c r="R2" i="1" l="1"/>
  <c r="R3" i="1" l="1"/>
  <c r="R4" i="1" s="1"/>
  <c r="Q6" i="1"/>
  <c r="Q16" i="1" s="1"/>
  <c r="Q17" i="1" s="1"/>
  <c r="R9" i="1" l="1"/>
  <c r="R10" i="1" s="1"/>
  <c r="R13" i="1" s="1"/>
  <c r="R14" i="1"/>
  <c r="R15" i="1" s="1"/>
  <c r="S2" i="1" l="1"/>
  <c r="S3" i="1" l="1"/>
  <c r="S4" i="1" s="1"/>
  <c r="R6" i="1"/>
  <c r="R16" i="1" s="1"/>
  <c r="R17" i="1" s="1"/>
  <c r="S9" i="1" l="1"/>
  <c r="S10" i="1" s="1"/>
  <c r="S13" i="1" s="1"/>
  <c r="S14" i="1"/>
  <c r="S15" i="1" s="1"/>
  <c r="T2" i="1" l="1"/>
  <c r="T3" i="1" l="1"/>
  <c r="T4" i="1" s="1"/>
  <c r="S6" i="1"/>
  <c r="S16" i="1" s="1"/>
  <c r="S17" i="1" s="1"/>
  <c r="T14" i="1" l="1"/>
  <c r="T15" i="1" s="1"/>
  <c r="T9" i="1"/>
  <c r="U2" i="1" l="1"/>
  <c r="T10" i="1"/>
  <c r="T13" i="1" s="1"/>
  <c r="U3" i="1" l="1"/>
  <c r="U4" i="1" s="1"/>
  <c r="T6" i="1"/>
  <c r="T16" i="1" s="1"/>
  <c r="T17" i="1" s="1"/>
  <c r="U9" i="1" l="1"/>
  <c r="U14" i="1"/>
  <c r="U15" i="1" s="1"/>
  <c r="V2" i="1" l="1"/>
  <c r="U10" i="1"/>
  <c r="U13" i="1" s="1"/>
  <c r="V3" i="1" l="1"/>
  <c r="V4" i="1" s="1"/>
  <c r="U6" i="1"/>
  <c r="U16" i="1" s="1"/>
  <c r="U17" i="1" s="1"/>
  <c r="V12" i="1" l="1"/>
  <c r="V9" i="1"/>
  <c r="V10" i="1" s="1"/>
  <c r="V13" i="1" s="1"/>
  <c r="V14" i="1"/>
  <c r="V15" i="1" s="1"/>
  <c r="W2" i="1" l="1"/>
  <c r="W3" i="1" l="1"/>
  <c r="W4" i="1" s="1"/>
  <c r="V6" i="1"/>
  <c r="V16" i="1" s="1"/>
  <c r="V17" i="1" s="1"/>
  <c r="W12" i="1" l="1"/>
  <c r="W9" i="1"/>
  <c r="W14" i="1"/>
  <c r="W15" i="1" s="1"/>
  <c r="W10" i="1"/>
  <c r="W13" i="1" s="1"/>
  <c r="X2" i="1" l="1"/>
  <c r="W6" i="1" l="1"/>
  <c r="W16" i="1" s="1"/>
  <c r="W17" i="1" s="1"/>
  <c r="X3" i="1"/>
  <c r="X4" i="1" s="1"/>
  <c r="X14" i="1" l="1"/>
  <c r="X15" i="1" s="1"/>
  <c r="X9" i="1"/>
  <c r="X10" i="1" s="1"/>
  <c r="X13" i="1" s="1"/>
  <c r="Y2" i="1" l="1"/>
  <c r="Y3" i="1" l="1"/>
  <c r="Y4" i="1" s="1"/>
  <c r="X6" i="1"/>
  <c r="X16" i="1" s="1"/>
  <c r="X17" i="1" s="1"/>
  <c r="Y14" i="1" l="1"/>
  <c r="Y15" i="1" s="1"/>
  <c r="Y9" i="1"/>
  <c r="Y10" i="1" s="1"/>
  <c r="Y13" i="1" s="1"/>
  <c r="Z2" i="1" l="1"/>
  <c r="Y6" i="1" l="1"/>
  <c r="Y16" i="1" s="1"/>
  <c r="Y17" i="1" s="1"/>
  <c r="Z3" i="1"/>
  <c r="Z4" i="1" s="1"/>
  <c r="Z14" i="1" l="1"/>
  <c r="Z15" i="1" s="1"/>
  <c r="Z9" i="1"/>
  <c r="Z6" i="1" s="1"/>
  <c r="Z10" i="1" l="1"/>
  <c r="Z13" i="1" s="1"/>
  <c r="Z16" i="1" s="1"/>
  <c r="Z17" i="1" s="1"/>
</calcChain>
</file>

<file path=xl/sharedStrings.xml><?xml version="1.0" encoding="utf-8"?>
<sst xmlns="http://schemas.openxmlformats.org/spreadsheetml/2006/main" count="42" uniqueCount="42">
  <si>
    <t>Beginning Inventory</t>
  </si>
  <si>
    <t>Available Inventory</t>
  </si>
  <si>
    <t>Ordering Cost</t>
  </si>
  <si>
    <t>Forecasted Demand</t>
  </si>
  <si>
    <t xml:space="preserve">Actual Demand </t>
  </si>
  <si>
    <t>Average Inventory</t>
  </si>
  <si>
    <t>Carrying Cost</t>
  </si>
  <si>
    <t>Shortage Cost</t>
  </si>
  <si>
    <t>Total Cost</t>
  </si>
  <si>
    <t>Cummulative Cost</t>
  </si>
  <si>
    <t>Row</t>
  </si>
  <si>
    <t>Months --&gt;</t>
  </si>
  <si>
    <t>JAN1</t>
  </si>
  <si>
    <t>FEB1</t>
  </si>
  <si>
    <t>MAR1</t>
  </si>
  <si>
    <t>APR1</t>
  </si>
  <si>
    <t>MAY1</t>
  </si>
  <si>
    <t>JUN1</t>
  </si>
  <si>
    <t>JUL1</t>
  </si>
  <si>
    <t>AUG1</t>
  </si>
  <si>
    <t>SEP1</t>
  </si>
  <si>
    <t>OCT1</t>
  </si>
  <si>
    <t>NOV1</t>
  </si>
  <si>
    <t>DEC1</t>
  </si>
  <si>
    <t>JAN2</t>
  </si>
  <si>
    <t>FEB2</t>
  </si>
  <si>
    <t>MAR2</t>
  </si>
  <si>
    <t>APR2</t>
  </si>
  <si>
    <t>MAY2</t>
  </si>
  <si>
    <t>JUN2</t>
  </si>
  <si>
    <t>JUL2</t>
  </si>
  <si>
    <t>AUG2</t>
  </si>
  <si>
    <t>SEP2</t>
  </si>
  <si>
    <t>OCT2</t>
  </si>
  <si>
    <t>NOV2</t>
  </si>
  <si>
    <t>DEC2</t>
  </si>
  <si>
    <t>Scheduled Receipt</t>
  </si>
  <si>
    <t>Order (Boxes)</t>
  </si>
  <si>
    <t>Shrinkage Units</t>
  </si>
  <si>
    <t>Shrinkage Cost</t>
  </si>
  <si>
    <t>Units Short (Lost Sales)</t>
  </si>
  <si>
    <t>Ending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</si>
</sst>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49" fontId="2" fillId="4" borderId="0" xfId="0" applyNumberFormat="1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23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X17" sqref="X17"/>
    </sheetView>
  </sheetViews>
  <sheetFormatPr defaultRowHeight="15" x14ac:dyDescent="0.25"/>
  <cols>
    <col min="1" max="1" width="4.7109375" bestFit="1" customWidth="1"/>
    <col min="2" max="2" width="33" customWidth="1"/>
    <col min="3" max="3" width="8.140625" bestFit="1" customWidth="1"/>
    <col min="4" max="5" width="7.140625" bestFit="1" customWidth="1"/>
    <col min="6" max="6" width="10" customWidth="1"/>
    <col min="7" max="10" width="7.7109375" bestFit="1" customWidth="1"/>
    <col min="11" max="14" width="8.7109375" bestFit="1" customWidth="1"/>
    <col min="15" max="15" width="9.7109375" bestFit="1" customWidth="1"/>
    <col min="16" max="22" width="8.7109375" bestFit="1" customWidth="1"/>
    <col min="23" max="23" width="8.42578125" customWidth="1"/>
    <col min="24" max="24" width="9.28515625" customWidth="1"/>
    <col min="25" max="25" width="8.42578125" bestFit="1" customWidth="1"/>
    <col min="26" max="26" width="9.28515625" customWidth="1"/>
  </cols>
  <sheetData>
    <row r="1" spans="1:26" x14ac:dyDescent="0.25">
      <c r="A1" s="9" t="s">
        <v>10</v>
      </c>
      <c r="B1" s="9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34</v>
      </c>
      <c r="Z1" s="10" t="s">
        <v>35</v>
      </c>
    </row>
    <row r="2" spans="1:26" x14ac:dyDescent="0.25">
      <c r="A2" s="9">
        <v>1</v>
      </c>
      <c r="B2" s="1" t="s">
        <v>0</v>
      </c>
      <c r="C2">
        <v>25978</v>
      </c>
      <c r="D2">
        <f>IF(C9-C11&gt;0, C9-C11,0)</f>
        <v>681</v>
      </c>
      <c r="E2">
        <f t="shared" ref="E2:Z2" si="0">IF(D9-D11&gt;0, D9-D11,0)</f>
        <v>0</v>
      </c>
      <c r="F2">
        <f t="shared" si="0"/>
        <v>0</v>
      </c>
      <c r="G2">
        <f t="shared" si="0"/>
        <v>4022</v>
      </c>
      <c r="H2">
        <f t="shared" si="0"/>
        <v>4174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2836</v>
      </c>
      <c r="M2">
        <f t="shared" si="0"/>
        <v>6792</v>
      </c>
      <c r="N2">
        <f t="shared" si="0"/>
        <v>6035</v>
      </c>
      <c r="O2">
        <f t="shared" si="0"/>
        <v>4383</v>
      </c>
      <c r="P2">
        <f t="shared" si="0"/>
        <v>4348</v>
      </c>
      <c r="Q2">
        <f t="shared" si="0"/>
        <v>5491</v>
      </c>
      <c r="R2">
        <f t="shared" si="0"/>
        <v>4397</v>
      </c>
      <c r="S2">
        <f>IF(R9-R11&gt;0, R9-R11,0)</f>
        <v>7421</v>
      </c>
      <c r="T2">
        <f t="shared" si="0"/>
        <v>8492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1128</v>
      </c>
      <c r="Y2">
        <f t="shared" si="0"/>
        <v>4125</v>
      </c>
      <c r="Z2">
        <f t="shared" si="0"/>
        <v>3789</v>
      </c>
    </row>
    <row r="3" spans="1:26" x14ac:dyDescent="0.25">
      <c r="A3" s="9">
        <v>2</v>
      </c>
      <c r="B3" s="2" t="s">
        <v>36</v>
      </c>
      <c r="C3">
        <v>0</v>
      </c>
      <c r="D3">
        <f>C5*24</f>
        <v>24240</v>
      </c>
      <c r="E3">
        <f t="shared" ref="E3:Y3" si="1">D5*24</f>
        <v>24240</v>
      </c>
      <c r="F3">
        <f t="shared" si="1"/>
        <v>24240</v>
      </c>
      <c r="G3">
        <f t="shared" si="1"/>
        <v>24240</v>
      </c>
      <c r="H3">
        <f t="shared" si="1"/>
        <v>24240</v>
      </c>
      <c r="I3">
        <f t="shared" si="1"/>
        <v>24240</v>
      </c>
      <c r="J3">
        <f t="shared" si="1"/>
        <v>24240</v>
      </c>
      <c r="K3">
        <f t="shared" si="1"/>
        <v>24240</v>
      </c>
      <c r="L3">
        <f t="shared" si="1"/>
        <v>24240</v>
      </c>
      <c r="M3">
        <f t="shared" si="1"/>
        <v>24240</v>
      </c>
      <c r="N3">
        <f t="shared" si="1"/>
        <v>24240</v>
      </c>
      <c r="O3">
        <f t="shared" si="1"/>
        <v>24240</v>
      </c>
      <c r="P3">
        <f t="shared" si="1"/>
        <v>24240</v>
      </c>
      <c r="Q3">
        <f t="shared" si="1"/>
        <v>24240</v>
      </c>
      <c r="R3">
        <f t="shared" si="1"/>
        <v>24240</v>
      </c>
      <c r="S3">
        <f t="shared" si="1"/>
        <v>24240</v>
      </c>
      <c r="T3">
        <f t="shared" si="1"/>
        <v>24240</v>
      </c>
      <c r="U3">
        <f t="shared" si="1"/>
        <v>24240</v>
      </c>
      <c r="V3">
        <f t="shared" si="1"/>
        <v>24240</v>
      </c>
      <c r="W3">
        <f t="shared" si="1"/>
        <v>24240</v>
      </c>
      <c r="X3">
        <f t="shared" si="1"/>
        <v>24240</v>
      </c>
      <c r="Y3">
        <f t="shared" si="1"/>
        <v>24240</v>
      </c>
      <c r="Z3">
        <f>Y5*24</f>
        <v>24240</v>
      </c>
    </row>
    <row r="4" spans="1:26" x14ac:dyDescent="0.25">
      <c r="A4" s="9">
        <v>3</v>
      </c>
      <c r="B4" s="1" t="s">
        <v>1</v>
      </c>
      <c r="C4">
        <f>C2+C3</f>
        <v>25978</v>
      </c>
      <c r="D4">
        <f>D2+D3</f>
        <v>24921</v>
      </c>
      <c r="E4">
        <f t="shared" ref="E4:Z4" si="2">E2+E3</f>
        <v>24240</v>
      </c>
      <c r="F4">
        <f t="shared" si="2"/>
        <v>24240</v>
      </c>
      <c r="G4">
        <f t="shared" si="2"/>
        <v>28262</v>
      </c>
      <c r="H4">
        <f t="shared" si="2"/>
        <v>28414</v>
      </c>
      <c r="I4">
        <f t="shared" si="2"/>
        <v>24240</v>
      </c>
      <c r="J4">
        <f t="shared" si="2"/>
        <v>24240</v>
      </c>
      <c r="K4">
        <f t="shared" si="2"/>
        <v>24240</v>
      </c>
      <c r="L4">
        <f t="shared" si="2"/>
        <v>27076</v>
      </c>
      <c r="M4">
        <f t="shared" si="2"/>
        <v>31032</v>
      </c>
      <c r="N4">
        <f t="shared" si="2"/>
        <v>30275</v>
      </c>
      <c r="O4">
        <f t="shared" si="2"/>
        <v>28623</v>
      </c>
      <c r="P4">
        <f t="shared" si="2"/>
        <v>28588</v>
      </c>
      <c r="Q4">
        <f t="shared" si="2"/>
        <v>29731</v>
      </c>
      <c r="R4">
        <f t="shared" si="2"/>
        <v>28637</v>
      </c>
      <c r="S4">
        <f t="shared" si="2"/>
        <v>31661</v>
      </c>
      <c r="T4">
        <f t="shared" si="2"/>
        <v>32732</v>
      </c>
      <c r="U4">
        <f t="shared" si="2"/>
        <v>24240</v>
      </c>
      <c r="V4">
        <f t="shared" si="2"/>
        <v>24240</v>
      </c>
      <c r="W4">
        <f t="shared" si="2"/>
        <v>24240</v>
      </c>
      <c r="X4">
        <f t="shared" si="2"/>
        <v>25368</v>
      </c>
      <c r="Y4">
        <f t="shared" si="2"/>
        <v>28365</v>
      </c>
      <c r="Z4">
        <f t="shared" si="2"/>
        <v>28029</v>
      </c>
    </row>
    <row r="5" spans="1:26" x14ac:dyDescent="0.25">
      <c r="A5" s="9">
        <v>4</v>
      </c>
      <c r="B5" s="5" t="s">
        <v>37</v>
      </c>
      <c r="C5" s="6">
        <v>1010</v>
      </c>
      <c r="D5" s="6">
        <v>1010</v>
      </c>
      <c r="E5" s="6">
        <v>1010</v>
      </c>
      <c r="F5" s="6">
        <v>1010</v>
      </c>
      <c r="G5" s="6">
        <v>1010</v>
      </c>
      <c r="H5" s="6">
        <v>1010</v>
      </c>
      <c r="I5" s="6">
        <v>1010</v>
      </c>
      <c r="J5" s="6">
        <v>1010</v>
      </c>
      <c r="K5" s="6">
        <v>1010</v>
      </c>
      <c r="L5" s="6">
        <v>1010</v>
      </c>
      <c r="M5" s="6">
        <v>1010</v>
      </c>
      <c r="N5" s="6">
        <v>1010</v>
      </c>
      <c r="O5" s="6">
        <v>1010</v>
      </c>
      <c r="P5" s="6">
        <v>1010</v>
      </c>
      <c r="Q5" s="6">
        <v>1010</v>
      </c>
      <c r="R5" s="6">
        <v>1010</v>
      </c>
      <c r="S5" s="6">
        <v>1010</v>
      </c>
      <c r="T5" s="6">
        <v>1010</v>
      </c>
      <c r="U5" s="6">
        <v>1010</v>
      </c>
      <c r="V5" s="6">
        <v>1010</v>
      </c>
      <c r="W5" s="6">
        <v>1010</v>
      </c>
      <c r="X5" s="6">
        <v>1010</v>
      </c>
      <c r="Y5" s="6">
        <v>1010</v>
      </c>
      <c r="Z5" s="6">
        <v>1010</v>
      </c>
    </row>
    <row r="6" spans="1:26" x14ac:dyDescent="0.25">
      <c r="A6" s="9">
        <v>5</v>
      </c>
      <c r="B6" s="3" t="s">
        <v>2</v>
      </c>
      <c r="C6" s="7">
        <f>IF(C5=0,0,5000)</f>
        <v>5000</v>
      </c>
      <c r="D6" s="7">
        <f t="shared" ref="D6:Z6" si="3">IF(D5=0,0,5000)</f>
        <v>5000</v>
      </c>
      <c r="E6" s="7">
        <f t="shared" si="3"/>
        <v>5000</v>
      </c>
      <c r="F6" s="7">
        <f t="shared" si="3"/>
        <v>5000</v>
      </c>
      <c r="G6" s="7">
        <f t="shared" si="3"/>
        <v>5000</v>
      </c>
      <c r="H6" s="7">
        <f t="shared" si="3"/>
        <v>5000</v>
      </c>
      <c r="I6" s="7">
        <f t="shared" si="3"/>
        <v>5000</v>
      </c>
      <c r="J6" s="7">
        <f t="shared" si="3"/>
        <v>5000</v>
      </c>
      <c r="K6" s="7">
        <f t="shared" si="3"/>
        <v>5000</v>
      </c>
      <c r="L6" s="7">
        <f t="shared" si="3"/>
        <v>5000</v>
      </c>
      <c r="M6" s="7">
        <f t="shared" si="3"/>
        <v>5000</v>
      </c>
      <c r="N6" s="7">
        <f t="shared" si="3"/>
        <v>5000</v>
      </c>
      <c r="O6" s="7">
        <f t="shared" si="3"/>
        <v>5000</v>
      </c>
      <c r="P6" s="7">
        <f t="shared" si="3"/>
        <v>5000</v>
      </c>
      <c r="Q6" s="7">
        <f t="shared" si="3"/>
        <v>5000</v>
      </c>
      <c r="R6" s="7">
        <f t="shared" si="3"/>
        <v>5000</v>
      </c>
      <c r="S6" s="7">
        <f t="shared" si="3"/>
        <v>5000</v>
      </c>
      <c r="T6" s="7">
        <f t="shared" si="3"/>
        <v>5000</v>
      </c>
      <c r="U6" s="7">
        <f t="shared" si="3"/>
        <v>5000</v>
      </c>
      <c r="V6" s="7">
        <f t="shared" si="3"/>
        <v>5000</v>
      </c>
      <c r="W6" s="7">
        <f t="shared" si="3"/>
        <v>5000</v>
      </c>
      <c r="X6" s="7">
        <f t="shared" si="3"/>
        <v>5000</v>
      </c>
      <c r="Y6" s="7">
        <f t="shared" si="3"/>
        <v>5000</v>
      </c>
      <c r="Z6" s="7">
        <f t="shared" si="3"/>
        <v>5000</v>
      </c>
    </row>
    <row r="7" spans="1:26" x14ac:dyDescent="0.25">
      <c r="A7" s="9">
        <v>6</v>
      </c>
      <c r="B7" s="1" t="s">
        <v>3</v>
      </c>
      <c r="C7">
        <v>24980</v>
      </c>
      <c r="D7">
        <v>23750</v>
      </c>
      <c r="E7">
        <v>26800</v>
      </c>
      <c r="F7">
        <v>23870</v>
      </c>
      <c r="G7">
        <v>22000</v>
      </c>
      <c r="H7">
        <v>31670</v>
      </c>
      <c r="I7">
        <v>27300</v>
      </c>
      <c r="J7">
        <v>23400</v>
      </c>
      <c r="K7">
        <v>22980</v>
      </c>
      <c r="L7">
        <v>21780</v>
      </c>
      <c r="M7">
        <v>22850</v>
      </c>
      <c r="N7">
        <v>24900</v>
      </c>
      <c r="O7">
        <v>25990</v>
      </c>
      <c r="P7">
        <v>24678</v>
      </c>
      <c r="Q7">
        <v>26890</v>
      </c>
      <c r="R7">
        <v>24450</v>
      </c>
      <c r="S7">
        <v>21780</v>
      </c>
      <c r="T7">
        <v>32890</v>
      </c>
      <c r="U7">
        <v>28900</v>
      </c>
      <c r="V7">
        <v>24500</v>
      </c>
      <c r="W7">
        <v>23990</v>
      </c>
      <c r="X7">
        <v>22800</v>
      </c>
      <c r="Y7">
        <v>23880</v>
      </c>
      <c r="Z7">
        <v>26780</v>
      </c>
    </row>
    <row r="8" spans="1:26" x14ac:dyDescent="0.25">
      <c r="A8" s="9">
        <v>7</v>
      </c>
      <c r="B8" s="1" t="s">
        <v>4</v>
      </c>
      <c r="C8">
        <v>25115</v>
      </c>
      <c r="D8">
        <v>24870</v>
      </c>
      <c r="E8">
        <v>25200</v>
      </c>
      <c r="F8">
        <v>19990</v>
      </c>
      <c r="G8">
        <v>23789</v>
      </c>
      <c r="H8">
        <v>30800</v>
      </c>
      <c r="I8">
        <v>25680</v>
      </c>
      <c r="J8">
        <v>24500</v>
      </c>
      <c r="K8">
        <v>21200</v>
      </c>
      <c r="L8">
        <v>19980</v>
      </c>
      <c r="M8">
        <v>24550</v>
      </c>
      <c r="N8">
        <v>25680</v>
      </c>
      <c r="O8">
        <v>24275</v>
      </c>
      <c r="P8">
        <v>22980</v>
      </c>
      <c r="Q8">
        <v>25200</v>
      </c>
      <c r="R8">
        <v>21088</v>
      </c>
      <c r="S8">
        <v>22890</v>
      </c>
      <c r="T8">
        <v>34580</v>
      </c>
      <c r="U8">
        <v>29800</v>
      </c>
      <c r="V8">
        <v>25680</v>
      </c>
      <c r="W8">
        <v>22980</v>
      </c>
      <c r="X8">
        <v>21020</v>
      </c>
      <c r="Y8">
        <v>24358</v>
      </c>
      <c r="Z8">
        <v>25980</v>
      </c>
    </row>
    <row r="9" spans="1:26" x14ac:dyDescent="0.25">
      <c r="A9" s="9">
        <v>8</v>
      </c>
      <c r="B9" s="1" t="s">
        <v>41</v>
      </c>
      <c r="C9">
        <f>IF(C4-C8&gt;0, C4-C8,0)</f>
        <v>863</v>
      </c>
      <c r="D9">
        <f t="shared" ref="D9:Z9" si="4">IF(D4-D8&gt;0, D4-D8,0)</f>
        <v>51</v>
      </c>
      <c r="E9">
        <f t="shared" si="4"/>
        <v>0</v>
      </c>
      <c r="F9">
        <f t="shared" si="4"/>
        <v>4250</v>
      </c>
      <c r="G9">
        <f t="shared" si="4"/>
        <v>4473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3040</v>
      </c>
      <c r="L9">
        <f t="shared" si="4"/>
        <v>7096</v>
      </c>
      <c r="M9">
        <f t="shared" si="4"/>
        <v>6482</v>
      </c>
      <c r="N9">
        <f t="shared" si="4"/>
        <v>4595</v>
      </c>
      <c r="O9">
        <f t="shared" si="4"/>
        <v>4348</v>
      </c>
      <c r="P9">
        <f t="shared" si="4"/>
        <v>5608</v>
      </c>
      <c r="Q9">
        <f t="shared" si="4"/>
        <v>4531</v>
      </c>
      <c r="R9">
        <f t="shared" si="4"/>
        <v>7549</v>
      </c>
      <c r="S9">
        <f t="shared" si="4"/>
        <v>8771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1260</v>
      </c>
      <c r="X9">
        <f t="shared" si="4"/>
        <v>4348</v>
      </c>
      <c r="Y9">
        <f t="shared" si="4"/>
        <v>4007</v>
      </c>
      <c r="Z9">
        <f t="shared" si="4"/>
        <v>2049</v>
      </c>
    </row>
    <row r="10" spans="1:26" x14ac:dyDescent="0.25">
      <c r="A10" s="9">
        <v>9</v>
      </c>
      <c r="B10" s="1" t="s">
        <v>5</v>
      </c>
      <c r="C10">
        <f>(C4+C9)/2</f>
        <v>13420.5</v>
      </c>
      <c r="D10">
        <f t="shared" ref="D10:N10" si="5">(D4+D9)/2</f>
        <v>12486</v>
      </c>
      <c r="E10">
        <f t="shared" si="5"/>
        <v>12120</v>
      </c>
      <c r="F10">
        <f t="shared" si="5"/>
        <v>14245</v>
      </c>
      <c r="G10">
        <f t="shared" si="5"/>
        <v>16367.5</v>
      </c>
      <c r="H10">
        <f t="shared" si="5"/>
        <v>14207</v>
      </c>
      <c r="I10">
        <f t="shared" si="5"/>
        <v>12120</v>
      </c>
      <c r="J10">
        <f t="shared" si="5"/>
        <v>12120</v>
      </c>
      <c r="K10">
        <f t="shared" si="5"/>
        <v>13640</v>
      </c>
      <c r="L10">
        <f t="shared" si="5"/>
        <v>17086</v>
      </c>
      <c r="M10">
        <f t="shared" si="5"/>
        <v>18757</v>
      </c>
      <c r="N10">
        <f t="shared" si="5"/>
        <v>17435</v>
      </c>
      <c r="O10">
        <f t="shared" ref="O10" si="6">(O4+O9)/2</f>
        <v>16485.5</v>
      </c>
      <c r="P10">
        <f t="shared" ref="P10" si="7">(P4+P9)/2</f>
        <v>17098</v>
      </c>
      <c r="Q10">
        <f t="shared" ref="Q10" si="8">(Q4+Q9)/2</f>
        <v>17131</v>
      </c>
      <c r="R10">
        <f t="shared" ref="R10" si="9">(R4+R9)/2</f>
        <v>18093</v>
      </c>
      <c r="S10">
        <f t="shared" ref="S10" si="10">(S4+S9)/2</f>
        <v>20216</v>
      </c>
      <c r="T10">
        <f t="shared" ref="T10" si="11">(T4+T9)/2</f>
        <v>16366</v>
      </c>
      <c r="U10">
        <f t="shared" ref="U10" si="12">(U4+U9)/2</f>
        <v>12120</v>
      </c>
      <c r="V10">
        <f t="shared" ref="V10" si="13">(V4+V9)/2</f>
        <v>12120</v>
      </c>
      <c r="W10">
        <f t="shared" ref="W10" si="14">(W4+W9)/2</f>
        <v>12750</v>
      </c>
      <c r="X10">
        <f t="shared" ref="X10" si="15">(X4+X9)/2</f>
        <v>14858</v>
      </c>
      <c r="Y10">
        <f t="shared" ref="Y10" si="16">(Y4+Y9)/2</f>
        <v>16186</v>
      </c>
      <c r="Z10">
        <f t="shared" ref="Z10" si="17">(Z4+Z9)/2</f>
        <v>15039</v>
      </c>
    </row>
    <row r="11" spans="1:26" x14ac:dyDescent="0.25">
      <c r="A11" s="9">
        <v>10</v>
      </c>
      <c r="B11" s="1" t="s">
        <v>38</v>
      </c>
      <c r="C11">
        <v>182</v>
      </c>
      <c r="D11">
        <v>185</v>
      </c>
      <c r="E11">
        <v>144</v>
      </c>
      <c r="F11">
        <v>228</v>
      </c>
      <c r="G11">
        <v>299</v>
      </c>
      <c r="H11">
        <v>344</v>
      </c>
      <c r="I11">
        <v>245</v>
      </c>
      <c r="J11">
        <v>180</v>
      </c>
      <c r="K11">
        <v>204.00000000000003</v>
      </c>
      <c r="L11">
        <v>304</v>
      </c>
      <c r="M11">
        <v>447</v>
      </c>
      <c r="N11">
        <v>212</v>
      </c>
      <c r="O11">
        <v>0</v>
      </c>
      <c r="P11">
        <v>117</v>
      </c>
      <c r="Q11">
        <v>134</v>
      </c>
      <c r="R11">
        <v>128</v>
      </c>
      <c r="S11">
        <v>279</v>
      </c>
      <c r="T11">
        <v>446</v>
      </c>
      <c r="U11">
        <v>226</v>
      </c>
      <c r="V11">
        <v>144</v>
      </c>
      <c r="W11">
        <v>132</v>
      </c>
      <c r="X11">
        <v>223</v>
      </c>
      <c r="Y11">
        <v>218</v>
      </c>
      <c r="Z11">
        <v>172</v>
      </c>
    </row>
    <row r="12" spans="1:26" x14ac:dyDescent="0.25">
      <c r="A12" s="9">
        <v>11</v>
      </c>
      <c r="B12" s="3" t="s">
        <v>39</v>
      </c>
      <c r="C12" s="7">
        <f>C11*75</f>
        <v>13650</v>
      </c>
      <c r="D12" s="7">
        <f t="shared" ref="D12:Z12" si="18">D11*75</f>
        <v>13875</v>
      </c>
      <c r="E12" s="7">
        <f t="shared" si="18"/>
        <v>10800</v>
      </c>
      <c r="F12" s="7">
        <f t="shared" si="18"/>
        <v>17100</v>
      </c>
      <c r="G12" s="7">
        <f t="shared" si="18"/>
        <v>22425</v>
      </c>
      <c r="H12" s="7">
        <f t="shared" si="18"/>
        <v>25800</v>
      </c>
      <c r="I12" s="7">
        <f t="shared" si="18"/>
        <v>18375</v>
      </c>
      <c r="J12" s="7">
        <f t="shared" si="18"/>
        <v>13500</v>
      </c>
      <c r="K12" s="7">
        <f t="shared" si="18"/>
        <v>15300.000000000002</v>
      </c>
      <c r="L12" s="7">
        <f t="shared" si="18"/>
        <v>22800</v>
      </c>
      <c r="M12" s="7">
        <f t="shared" si="18"/>
        <v>33525</v>
      </c>
      <c r="N12" s="7">
        <f t="shared" si="18"/>
        <v>15900</v>
      </c>
      <c r="O12" s="7">
        <f t="shared" si="18"/>
        <v>0</v>
      </c>
      <c r="P12" s="7">
        <f t="shared" si="18"/>
        <v>8775</v>
      </c>
      <c r="Q12" s="7">
        <f t="shared" si="18"/>
        <v>10050</v>
      </c>
      <c r="R12" s="7">
        <f t="shared" si="18"/>
        <v>9600</v>
      </c>
      <c r="S12" s="7">
        <f t="shared" si="18"/>
        <v>20925</v>
      </c>
      <c r="T12" s="7">
        <f t="shared" si="18"/>
        <v>33450</v>
      </c>
      <c r="U12" s="7">
        <f t="shared" si="18"/>
        <v>16950</v>
      </c>
      <c r="V12" s="7">
        <f t="shared" si="18"/>
        <v>10800</v>
      </c>
      <c r="W12" s="7">
        <f t="shared" si="18"/>
        <v>9900</v>
      </c>
      <c r="X12" s="7">
        <f t="shared" si="18"/>
        <v>16725</v>
      </c>
      <c r="Y12" s="7">
        <f t="shared" si="18"/>
        <v>16350</v>
      </c>
      <c r="Z12" s="7">
        <f t="shared" si="18"/>
        <v>12900</v>
      </c>
    </row>
    <row r="13" spans="1:26" x14ac:dyDescent="0.25">
      <c r="A13" s="9">
        <v>12</v>
      </c>
      <c r="B13" s="3" t="s">
        <v>6</v>
      </c>
      <c r="C13" s="7">
        <f>(2*C10)+C12</f>
        <v>40491</v>
      </c>
      <c r="D13" s="7">
        <f t="shared" ref="D13:M13" si="19">(2*D10)+D12</f>
        <v>38847</v>
      </c>
      <c r="E13" s="7">
        <f t="shared" si="19"/>
        <v>35040</v>
      </c>
      <c r="F13" s="7">
        <f t="shared" si="19"/>
        <v>45590</v>
      </c>
      <c r="G13" s="7">
        <f t="shared" si="19"/>
        <v>55160</v>
      </c>
      <c r="H13" s="7">
        <f t="shared" si="19"/>
        <v>54214</v>
      </c>
      <c r="I13" s="7">
        <f t="shared" si="19"/>
        <v>42615</v>
      </c>
      <c r="J13" s="7">
        <f t="shared" si="19"/>
        <v>37740</v>
      </c>
      <c r="K13" s="7">
        <f t="shared" si="19"/>
        <v>42580</v>
      </c>
      <c r="L13" s="7">
        <f t="shared" si="19"/>
        <v>56972</v>
      </c>
      <c r="M13" s="7">
        <f t="shared" si="19"/>
        <v>71039</v>
      </c>
      <c r="N13" s="7">
        <f t="shared" ref="N13" si="20">(2*N10)+N12</f>
        <v>50770</v>
      </c>
      <c r="O13" s="7">
        <f t="shared" ref="O13" si="21">(2*O10)+O12</f>
        <v>32971</v>
      </c>
      <c r="P13" s="7">
        <f t="shared" ref="P13" si="22">(2*P10)+P12</f>
        <v>42971</v>
      </c>
      <c r="Q13" s="7">
        <f t="shared" ref="Q13" si="23">(2*Q10)+Q12</f>
        <v>44312</v>
      </c>
      <c r="R13" s="7">
        <f t="shared" ref="R13" si="24">(2*R10)+R12</f>
        <v>45786</v>
      </c>
      <c r="S13" s="7">
        <f t="shared" ref="S13" si="25">(2*S10)+S12</f>
        <v>61357</v>
      </c>
      <c r="T13" s="7">
        <f t="shared" ref="T13" si="26">(2*T10)+T12</f>
        <v>66182</v>
      </c>
      <c r="U13" s="7">
        <f t="shared" ref="U13" si="27">(2*U10)+U12</f>
        <v>41190</v>
      </c>
      <c r="V13" s="7">
        <f t="shared" ref="V13" si="28">(2*V10)+V12</f>
        <v>35040</v>
      </c>
      <c r="W13" s="7">
        <f t="shared" ref="W13" si="29">(2*W10)+W12</f>
        <v>35400</v>
      </c>
      <c r="X13" s="7">
        <f t="shared" ref="X13" si="30">(2*X10)+X12</f>
        <v>46441</v>
      </c>
      <c r="Y13" s="7">
        <f t="shared" ref="Y13" si="31">(2*Y10)+Y12</f>
        <v>48722</v>
      </c>
      <c r="Z13" s="7">
        <f t="shared" ref="Z13" si="32">(2*Z10)+Z12</f>
        <v>42978</v>
      </c>
    </row>
    <row r="14" spans="1:26" x14ac:dyDescent="0.25">
      <c r="A14" s="9">
        <v>13</v>
      </c>
      <c r="B14" s="1" t="s">
        <v>40</v>
      </c>
      <c r="C14">
        <f>IF(C8-C4&gt;0,C8-C4,0)</f>
        <v>0</v>
      </c>
      <c r="D14">
        <f t="shared" ref="D14:Z14" si="33">IF(D8-D4&gt;0,D8-D4,0)</f>
        <v>0</v>
      </c>
      <c r="E14">
        <f t="shared" si="33"/>
        <v>960</v>
      </c>
      <c r="F14">
        <f t="shared" si="33"/>
        <v>0</v>
      </c>
      <c r="G14">
        <f t="shared" si="33"/>
        <v>0</v>
      </c>
      <c r="H14">
        <f t="shared" si="33"/>
        <v>2386</v>
      </c>
      <c r="I14">
        <f t="shared" si="33"/>
        <v>1440</v>
      </c>
      <c r="J14">
        <f t="shared" si="33"/>
        <v>260</v>
      </c>
      <c r="K14">
        <f t="shared" si="33"/>
        <v>0</v>
      </c>
      <c r="L14">
        <f t="shared" si="33"/>
        <v>0</v>
      </c>
      <c r="M14">
        <f t="shared" si="33"/>
        <v>0</v>
      </c>
      <c r="N14">
        <f t="shared" si="33"/>
        <v>0</v>
      </c>
      <c r="O14">
        <f t="shared" si="33"/>
        <v>0</v>
      </c>
      <c r="P14">
        <f t="shared" si="33"/>
        <v>0</v>
      </c>
      <c r="Q14">
        <f t="shared" si="33"/>
        <v>0</v>
      </c>
      <c r="R14">
        <f t="shared" si="33"/>
        <v>0</v>
      </c>
      <c r="S14">
        <f t="shared" si="33"/>
        <v>0</v>
      </c>
      <c r="T14">
        <f t="shared" si="33"/>
        <v>1848</v>
      </c>
      <c r="U14">
        <f t="shared" si="33"/>
        <v>5560</v>
      </c>
      <c r="V14">
        <f t="shared" si="33"/>
        <v>1440</v>
      </c>
      <c r="W14">
        <f t="shared" si="33"/>
        <v>0</v>
      </c>
      <c r="X14">
        <f t="shared" si="33"/>
        <v>0</v>
      </c>
      <c r="Y14">
        <f t="shared" si="33"/>
        <v>0</v>
      </c>
      <c r="Z14">
        <f t="shared" si="33"/>
        <v>0</v>
      </c>
    </row>
    <row r="15" spans="1:26" x14ac:dyDescent="0.25">
      <c r="A15" s="9">
        <v>14</v>
      </c>
      <c r="B15" s="3" t="s">
        <v>7</v>
      </c>
      <c r="C15" s="7">
        <f>C14*20</f>
        <v>0</v>
      </c>
      <c r="D15" s="7">
        <f t="shared" ref="D15:Y15" si="34">D14*20</f>
        <v>0</v>
      </c>
      <c r="E15" s="7">
        <f t="shared" si="34"/>
        <v>19200</v>
      </c>
      <c r="F15" s="7">
        <f t="shared" si="34"/>
        <v>0</v>
      </c>
      <c r="G15" s="7">
        <f t="shared" si="34"/>
        <v>0</v>
      </c>
      <c r="H15" s="7">
        <f t="shared" si="34"/>
        <v>47720</v>
      </c>
      <c r="I15" s="7">
        <f t="shared" si="34"/>
        <v>28800</v>
      </c>
      <c r="J15" s="7">
        <f t="shared" si="34"/>
        <v>5200</v>
      </c>
      <c r="K15" s="7">
        <f t="shared" si="34"/>
        <v>0</v>
      </c>
      <c r="L15" s="7">
        <f t="shared" si="34"/>
        <v>0</v>
      </c>
      <c r="M15" s="7">
        <f t="shared" si="34"/>
        <v>0</v>
      </c>
      <c r="N15" s="7">
        <f t="shared" si="34"/>
        <v>0</v>
      </c>
      <c r="O15" s="7">
        <f t="shared" si="34"/>
        <v>0</v>
      </c>
      <c r="P15" s="7">
        <f t="shared" si="34"/>
        <v>0</v>
      </c>
      <c r="Q15" s="7">
        <f t="shared" si="34"/>
        <v>0</v>
      </c>
      <c r="R15" s="7">
        <f t="shared" si="34"/>
        <v>0</v>
      </c>
      <c r="S15" s="7">
        <f t="shared" si="34"/>
        <v>0</v>
      </c>
      <c r="T15" s="7">
        <f t="shared" si="34"/>
        <v>36960</v>
      </c>
      <c r="U15" s="7">
        <f t="shared" si="34"/>
        <v>111200</v>
      </c>
      <c r="V15" s="7">
        <f t="shared" si="34"/>
        <v>28800</v>
      </c>
      <c r="W15" s="7">
        <f t="shared" si="34"/>
        <v>0</v>
      </c>
      <c r="X15" s="7">
        <f t="shared" si="34"/>
        <v>0</v>
      </c>
      <c r="Y15" s="7">
        <f t="shared" si="34"/>
        <v>0</v>
      </c>
      <c r="Z15" s="7">
        <f>Z14*20</f>
        <v>0</v>
      </c>
    </row>
    <row r="16" spans="1:26" x14ac:dyDescent="0.25">
      <c r="A16" s="9">
        <v>15</v>
      </c>
      <c r="B16" s="4" t="s">
        <v>8</v>
      </c>
      <c r="C16" s="8">
        <f>C6+C13+C15</f>
        <v>45491</v>
      </c>
      <c r="D16" s="8">
        <f t="shared" ref="D16:N16" si="35">D6+D13+D15</f>
        <v>43847</v>
      </c>
      <c r="E16" s="8">
        <f t="shared" si="35"/>
        <v>59240</v>
      </c>
      <c r="F16" s="8">
        <f t="shared" si="35"/>
        <v>50590</v>
      </c>
      <c r="G16" s="8">
        <f t="shared" si="35"/>
        <v>60160</v>
      </c>
      <c r="H16" s="8">
        <f t="shared" si="35"/>
        <v>106934</v>
      </c>
      <c r="I16" s="8">
        <f t="shared" si="35"/>
        <v>76415</v>
      </c>
      <c r="J16" s="8">
        <f t="shared" si="35"/>
        <v>47940</v>
      </c>
      <c r="K16" s="8">
        <f t="shared" si="35"/>
        <v>47580</v>
      </c>
      <c r="L16" s="8">
        <f t="shared" si="35"/>
        <v>61972</v>
      </c>
      <c r="M16" s="8">
        <f t="shared" si="35"/>
        <v>76039</v>
      </c>
      <c r="N16" s="8">
        <f t="shared" si="35"/>
        <v>55770</v>
      </c>
      <c r="O16" s="8">
        <f t="shared" ref="O16" si="36">O6+O13+O15</f>
        <v>37971</v>
      </c>
      <c r="P16" s="8">
        <f t="shared" ref="P16" si="37">P6+P13+P15</f>
        <v>47971</v>
      </c>
      <c r="Q16" s="8">
        <f t="shared" ref="Q16" si="38">Q6+Q13+Q15</f>
        <v>49312</v>
      </c>
      <c r="R16" s="8">
        <f t="shared" ref="R16" si="39">R6+R13+R15</f>
        <v>50786</v>
      </c>
      <c r="S16" s="8">
        <f t="shared" ref="S16" si="40">S6+S13+S15</f>
        <v>66357</v>
      </c>
      <c r="T16" s="8">
        <f t="shared" ref="T16" si="41">T6+T13+T15</f>
        <v>108142</v>
      </c>
      <c r="U16" s="8">
        <f t="shared" ref="U16" si="42">U6+U13+U15</f>
        <v>157390</v>
      </c>
      <c r="V16" s="8">
        <f t="shared" ref="V16" si="43">V6+V13+V15</f>
        <v>68840</v>
      </c>
      <c r="W16" s="8">
        <f t="shared" ref="W16" si="44">W6+W13+W15</f>
        <v>40400</v>
      </c>
      <c r="X16" s="8">
        <f t="shared" ref="X16" si="45">X6+X13+X15</f>
        <v>51441</v>
      </c>
      <c r="Y16" s="8">
        <f t="shared" ref="Y16" si="46">Y6+Y13+Y15</f>
        <v>53722</v>
      </c>
      <c r="Z16" s="8">
        <f t="shared" ref="Z16" si="47">Z6+Z13+Z15</f>
        <v>47978</v>
      </c>
    </row>
    <row r="17" spans="1:26" x14ac:dyDescent="0.25">
      <c r="A17" s="9">
        <v>16</v>
      </c>
      <c r="B17" s="4" t="s">
        <v>9</v>
      </c>
      <c r="C17" s="8">
        <f>C16</f>
        <v>45491</v>
      </c>
      <c r="D17" s="8">
        <f>C17+D16</f>
        <v>89338</v>
      </c>
      <c r="E17" s="8">
        <f t="shared" ref="E17:M17" si="48">D17+E16</f>
        <v>148578</v>
      </c>
      <c r="F17" s="8">
        <f t="shared" si="48"/>
        <v>199168</v>
      </c>
      <c r="G17" s="8">
        <f t="shared" si="48"/>
        <v>259328</v>
      </c>
      <c r="H17" s="8">
        <f t="shared" si="48"/>
        <v>366262</v>
      </c>
      <c r="I17" s="8">
        <f t="shared" si="48"/>
        <v>442677</v>
      </c>
      <c r="J17" s="8">
        <f t="shared" si="48"/>
        <v>490617</v>
      </c>
      <c r="K17" s="8">
        <f t="shared" si="48"/>
        <v>538197</v>
      </c>
      <c r="L17" s="8">
        <f t="shared" si="48"/>
        <v>600169</v>
      </c>
      <c r="M17" s="8">
        <f t="shared" si="48"/>
        <v>676208</v>
      </c>
      <c r="N17" s="8">
        <f t="shared" ref="N17" si="49">M17+N16</f>
        <v>731978</v>
      </c>
      <c r="O17" s="8">
        <f t="shared" ref="O17" si="50">N17+O16</f>
        <v>769949</v>
      </c>
      <c r="P17" s="8">
        <f t="shared" ref="P17" si="51">O17+P16</f>
        <v>817920</v>
      </c>
      <c r="Q17" s="8">
        <f t="shared" ref="Q17" si="52">P17+Q16</f>
        <v>867232</v>
      </c>
      <c r="R17" s="8">
        <f t="shared" ref="R17" si="53">Q17+R16</f>
        <v>918018</v>
      </c>
      <c r="S17" s="8">
        <f t="shared" ref="S17" si="54">R17+S16</f>
        <v>984375</v>
      </c>
      <c r="T17" s="8">
        <f t="shared" ref="T17" si="55">S17+T16</f>
        <v>1092517</v>
      </c>
      <c r="U17" s="8">
        <f t="shared" ref="U17" si="56">T17+U16</f>
        <v>1249907</v>
      </c>
      <c r="V17" s="8">
        <f t="shared" ref="V17" si="57">U17+V16</f>
        <v>1318747</v>
      </c>
      <c r="W17" s="8">
        <f t="shared" ref="W17" si="58">V17+W16</f>
        <v>1359147</v>
      </c>
      <c r="X17" s="8">
        <f t="shared" ref="X17" si="59">W17+X16</f>
        <v>1410588</v>
      </c>
      <c r="Y17" s="8">
        <f t="shared" ref="Y17" si="60">X17+Y16</f>
        <v>1464310</v>
      </c>
      <c r="Z17" s="11">
        <f t="shared" ref="Z17" si="61">Y17+Z16</f>
        <v>1512288</v>
      </c>
    </row>
    <row r="19" spans="1:26" x14ac:dyDescent="0.25">
      <c r="C19" s="1"/>
      <c r="D1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2023-04-25T09:04:14Z</dcterms:created>
  <dcterms:modified xsi:type="dcterms:W3CDTF">2023-05-02T13:25:52Z</dcterms:modified>
</cp:coreProperties>
</file>