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ilio Sánchez\Desktop\"/>
    </mc:Choice>
  </mc:AlternateContent>
  <xr:revisionPtr revIDLastSave="0" documentId="8_{4B26EC6F-F78B-42C3-B0E1-13EDEB49C61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spuestas de formulario 1" sheetId="1" r:id="rId1"/>
    <sheet name="Problema 1" sheetId="3" r:id="rId2"/>
    <sheet name="Hoja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F20" i="4"/>
  <c r="F21" i="4" s="1"/>
  <c r="F22" i="4" s="1"/>
  <c r="F23" i="4" s="1"/>
  <c r="F24" i="4" s="1"/>
  <c r="F25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3" i="4"/>
  <c r="D4" i="4"/>
  <c r="D2" i="4"/>
  <c r="C4" i="4"/>
  <c r="C2" i="4"/>
  <c r="B8" i="4"/>
  <c r="B6" i="4"/>
  <c r="B4" i="4"/>
  <c r="B2" i="4"/>
  <c r="I2" i="3"/>
  <c r="H2" i="3"/>
  <c r="G2" i="3"/>
  <c r="C7" i="3"/>
  <c r="C8" i="3"/>
  <c r="E3" i="3"/>
  <c r="C2" i="3"/>
  <c r="B2" i="3"/>
  <c r="F2" i="3" s="1"/>
  <c r="F3" i="3" l="1"/>
  <c r="E4" i="3"/>
  <c r="F4" i="3" s="1"/>
  <c r="E5" i="3" l="1"/>
  <c r="F5" i="3" s="1"/>
  <c r="E6" i="3" l="1"/>
  <c r="F6" i="3" s="1"/>
  <c r="E7" i="3" l="1"/>
  <c r="F7" i="3" s="1"/>
  <c r="E8" i="3" l="1"/>
  <c r="F8" i="3" s="1"/>
  <c r="E9" i="3" l="1"/>
  <c r="F9" i="3" s="1"/>
  <c r="E10" i="3" l="1"/>
  <c r="F10" i="3" s="1"/>
  <c r="E11" i="3" l="1"/>
  <c r="F11" i="3" s="1"/>
  <c r="E12" i="3" l="1"/>
  <c r="F12" i="3" s="1"/>
  <c r="E13" i="3" l="1"/>
  <c r="F13" i="3" s="1"/>
  <c r="E14" i="3" l="1"/>
  <c r="F14" i="3" s="1"/>
  <c r="E15" i="3" l="1"/>
  <c r="F15" i="3" s="1"/>
  <c r="E16" i="3" l="1"/>
  <c r="F16" i="3" s="1"/>
  <c r="E17" i="3" l="1"/>
  <c r="F17" i="3" s="1"/>
  <c r="E18" i="3" l="1"/>
  <c r="F18" i="3" s="1"/>
  <c r="E19" i="3" l="1"/>
  <c r="F19" i="3" s="1"/>
  <c r="E20" i="3" l="1"/>
  <c r="F20" i="3" s="1"/>
  <c r="E21" i="3" l="1"/>
  <c r="F21" i="3" s="1"/>
  <c r="E22" i="3" l="1"/>
  <c r="F22" i="3" s="1"/>
  <c r="E23" i="3" l="1"/>
  <c r="F23" i="3" s="1"/>
  <c r="E24" i="3" l="1"/>
  <c r="F24" i="3" s="1"/>
  <c r="E25" i="3" l="1"/>
  <c r="F25" i="3" l="1"/>
</calcChain>
</file>

<file path=xl/sharedStrings.xml><?xml version="1.0" encoding="utf-8"?>
<sst xmlns="http://schemas.openxmlformats.org/spreadsheetml/2006/main" count="705" uniqueCount="83">
  <si>
    <t>Marca temporal</t>
  </si>
  <si>
    <t>Edad</t>
  </si>
  <si>
    <t>Genero</t>
  </si>
  <si>
    <t>Carrera</t>
  </si>
  <si>
    <t xml:space="preserve">¿Cuál es tu nivel de conocimiento sobre Blockchain? </t>
  </si>
  <si>
    <t xml:space="preserve">¿Cuál es tu nivel de conocimiento sobre Criptomonedas? </t>
  </si>
  <si>
    <t xml:space="preserve">¿Cuál es tu nivel de conocimiento sobre Inteligencia Artificial (IA)? </t>
  </si>
  <si>
    <t xml:space="preserve">¿Cuál es tu nivel de conocimiento sobre Machine Learning (ML)? </t>
  </si>
  <si>
    <t xml:space="preserve">¿Conoces las aplicaciones de Blockchain en sistemas computacionales? </t>
  </si>
  <si>
    <t xml:space="preserve">¿Qué tan actualizado(a) te consideras en las nuevas tecnologías de sistemas computacionales? </t>
  </si>
  <si>
    <t xml:space="preserve">¿Están estos temas (Blockchain, Criptomonedas, IA, ML) incluidos en tus asignaturas? </t>
  </si>
  <si>
    <t xml:space="preserve">¿Qué tan familiarizado(a) estás con el funcionamiento de Blockchain? </t>
  </si>
  <si>
    <t xml:space="preserve">¿Has utilizado alguna vez Criptomonedas? </t>
  </si>
  <si>
    <t xml:space="preserve">¿Te interesa aprender más sobre Criptomonedas? </t>
  </si>
  <si>
    <t xml:space="preserve">¿Consideras el uso de Criptomonedas como una tecnología segura? </t>
  </si>
  <si>
    <t xml:space="preserve">¿Consideras que el Blockchain es una tecnología útil para la ciberseguridad? </t>
  </si>
  <si>
    <t xml:space="preserve">¿Te gustaría que se incluyeran temas sobre Blockchain en los cursos universitarios? </t>
  </si>
  <si>
    <t xml:space="preserve">¿Consideras que el uso de Blockchain puede mejorar la transparencia en los sistemas computacionales? </t>
  </si>
  <si>
    <t xml:space="preserve">¿Qué tan familiarizado(a) estás con los conceptos de IA? </t>
  </si>
  <si>
    <t xml:space="preserve">¿Qué tan familiarizado(a) estás con los conceptos de ML? </t>
  </si>
  <si>
    <t xml:space="preserve">¿Consideras que los conocimientos en IA son relevantes para tu futuro profesional? </t>
  </si>
  <si>
    <t xml:space="preserve">¿Consideras que los conocimientos en ML son relevantes para tu futuro profesional? </t>
  </si>
  <si>
    <t xml:space="preserve">¿Qué tan difícil consideras el aprendizaje de IA y ML? </t>
  </si>
  <si>
    <t xml:space="preserve">¿Crees que IA y ML revolucionarán los sistemas computacionales en los próximos años? </t>
  </si>
  <si>
    <t>Hombre</t>
  </si>
  <si>
    <t>Licenciatura en Desarrollo y Gestión del Software</t>
  </si>
  <si>
    <t>Básico</t>
  </si>
  <si>
    <t>Intermedio</t>
  </si>
  <si>
    <t>Poco</t>
  </si>
  <si>
    <t>Solo mencionados</t>
  </si>
  <si>
    <t>Nada</t>
  </si>
  <si>
    <t>No</t>
  </si>
  <si>
    <t>Sí</t>
  </si>
  <si>
    <t>Depende del contexto</t>
  </si>
  <si>
    <t>No estoy seguro(a)</t>
  </si>
  <si>
    <t>Muy familiarizado(a)</t>
  </si>
  <si>
    <t>Bastante</t>
  </si>
  <si>
    <t>Muy relevantes</t>
  </si>
  <si>
    <t>Bastante difícil</t>
  </si>
  <si>
    <t>Es práctimente seguro</t>
  </si>
  <si>
    <t>Licenciatura en Desarrollo de Software</t>
  </si>
  <si>
    <t>Ninguno</t>
  </si>
  <si>
    <t>Algo relevantes</t>
  </si>
  <si>
    <t>Algo probable</t>
  </si>
  <si>
    <t>Licenciatura en Redes Informáticas</t>
  </si>
  <si>
    <t>Nada relevantes</t>
  </si>
  <si>
    <t>Muy difícil</t>
  </si>
  <si>
    <t>Muy probable</t>
  </si>
  <si>
    <t>Avanzado</t>
  </si>
  <si>
    <t>Muy actualizado(a)</t>
  </si>
  <si>
    <t>Poco difícil</t>
  </si>
  <si>
    <t>Mucho</t>
  </si>
  <si>
    <t>Bastante relevantes</t>
  </si>
  <si>
    <t>Nada difícil</t>
  </si>
  <si>
    <t>Mujer</t>
  </si>
  <si>
    <t>Licenciatura en Informática Aplicada a la Educación</t>
  </si>
  <si>
    <t>Otro</t>
  </si>
  <si>
    <t>Poco probable</t>
  </si>
  <si>
    <t>Licenciatura en Ingeniería de Sistemas y Computación</t>
  </si>
  <si>
    <t>Como parte de algunas asignaturas</t>
  </si>
  <si>
    <t>Licenciatura en Ciberseguridad</t>
  </si>
  <si>
    <t>Licenciatura en Ingeniería de Sistemas de Información Gerencial</t>
  </si>
  <si>
    <t>Técnico en Informática para la Gestión Empresarial</t>
  </si>
  <si>
    <t>Media</t>
  </si>
  <si>
    <t>Desviación Estándar</t>
  </si>
  <si>
    <t>Densidad de Probabilidad</t>
  </si>
  <si>
    <t>Edades</t>
  </si>
  <si>
    <t>Edades (Modelo)</t>
  </si>
  <si>
    <t>cumulada hasta 30 años</t>
  </si>
  <si>
    <t xml:space="preserve"> acumulada hasta 25 años</t>
  </si>
  <si>
    <t>La probabilidad de que una persona tenga entre 25 y 30 años es 0.84173509 o 84.17%</t>
  </si>
  <si>
    <t>Max</t>
  </si>
  <si>
    <t>Min</t>
  </si>
  <si>
    <t>Media de las edades (𝜇)</t>
  </si>
  <si>
    <t>Desviación estándar (𝜎)</t>
  </si>
  <si>
    <t>Límite inferior (𝜇 - 2𝜎)</t>
  </si>
  <si>
    <t>Límite superior (𝜇 + 2𝜎)</t>
  </si>
  <si>
    <t>Estudiantes dentro del rango (±2σ)</t>
  </si>
  <si>
    <t>Estudiantes fuera del rango (±2σ)</t>
  </si>
  <si>
    <t>Proporción dentro del rango (±2σ)</t>
  </si>
  <si>
    <t>Proporción fuera del rango (±2σ)</t>
  </si>
  <si>
    <t>Rango Edad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</si>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</sst>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/>
    <xf numFmtId="0" fontId="0" fillId="0" borderId="0" xfId="0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1400" b="0" i="0" u="none" strike="noStrike" baseline="0"/>
              <a:t>Distribución Normal</a:t>
            </a:r>
            <a:endParaRPr lang="es-PA"/>
          </a:p>
        </c:rich>
      </c:tx>
      <c:layout>
        <c:manualLayout>
          <c:xMode val="edge"/>
          <c:yMode val="edge"/>
          <c:x val="0.319263779527559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1'!$E$2:$E$25</c:f>
              <c:numCache>
                <c:formatCode>General</c:formatCode>
                <c:ptCount val="2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</c:numCache>
            </c:numRef>
          </c:cat>
          <c:val>
            <c:numRef>
              <c:f>'Problema 1'!$F$2:$F$25</c:f>
              <c:numCache>
                <c:formatCode>General</c:formatCode>
                <c:ptCount val="24"/>
                <c:pt idx="0">
                  <c:v>4.4991745078873435E-2</c:v>
                </c:pt>
                <c:pt idx="1">
                  <c:v>5.2474670582876769E-2</c:v>
                </c:pt>
                <c:pt idx="2">
                  <c:v>5.929759876125338E-2</c:v>
                </c:pt>
                <c:pt idx="3">
                  <c:v>6.4922464390759493E-2</c:v>
                </c:pt>
                <c:pt idx="4">
                  <c:v>6.8868938668008722E-2</c:v>
                </c:pt>
                <c:pt idx="5">
                  <c:v>7.0781911545247184E-2</c:v>
                </c:pt>
                <c:pt idx="6">
                  <c:v>7.048418583330622E-2</c:v>
                </c:pt>
                <c:pt idx="7">
                  <c:v>6.8003551058392009E-2</c:v>
                </c:pt>
                <c:pt idx="8">
                  <c:v>6.3568505202991663E-2</c:v>
                </c:pt>
                <c:pt idx="9">
                  <c:v>5.7573536934049048E-2</c:v>
                </c:pt>
                <c:pt idx="10">
                  <c:v>5.0521277669051776E-2</c:v>
                </c:pt>
                <c:pt idx="11">
                  <c:v>4.2953271149813364E-2</c:v>
                </c:pt>
                <c:pt idx="12">
                  <c:v>3.5382512232876369E-2</c:v>
                </c:pt>
                <c:pt idx="13">
                  <c:v>2.8239148095296731E-2</c:v>
                </c:pt>
                <c:pt idx="14">
                  <c:v>2.1836600062974283E-2</c:v>
                </c:pt>
                <c:pt idx="15">
                  <c:v>1.63602129664202E-2</c:v>
                </c:pt>
                <c:pt idx="16">
                  <c:v>1.1875814053049397E-2</c:v>
                </c:pt>
                <c:pt idx="17">
                  <c:v>8.3523431512623411E-3</c:v>
                </c:pt>
                <c:pt idx="18">
                  <c:v>5.6914611034999318E-3</c:v>
                </c:pt>
                <c:pt idx="19">
                  <c:v>3.7575928353725326E-3</c:v>
                </c:pt>
                <c:pt idx="20">
                  <c:v>2.4036219958073262E-3</c:v>
                </c:pt>
                <c:pt idx="21">
                  <c:v>1.4896804687108758E-3</c:v>
                </c:pt>
                <c:pt idx="22">
                  <c:v>8.9452108402753689E-4</c:v>
                </c:pt>
                <c:pt idx="23">
                  <c:v>5.2042546950466716E-4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CA5-8DA4-586E200F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5120"/>
        <c:axId val="73774560"/>
      </c:lineChart>
      <c:catAx>
        <c:axId val="73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774560"/>
        <c:crosses val="autoZero"/>
        <c:auto val="1"/>
        <c:lblAlgn val="ctr"/>
        <c:lblOffset val="100"/>
        <c:noMultiLvlLbl val="0"/>
      </c:catAx>
      <c:valAx>
        <c:axId val="737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37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1000" b="1" i="0" u="none" strike="noStrike" cap="all" baseline="0"/>
              <a:t>Distribución Normal de Edades</a:t>
            </a:r>
            <a:endParaRPr lang="en-US" sz="1000"/>
          </a:p>
        </c:rich>
      </c:tx>
      <c:layout>
        <c:manualLayout>
          <c:xMode val="edge"/>
          <c:yMode val="edge"/>
          <c:x val="0.1490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Densidad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Hoja2!$F$2:$F$25</c:f>
              <c:numCache>
                <c:formatCode>General</c:formatCode>
                <c:ptCount val="2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</c:numCache>
            </c:numRef>
          </c:cat>
          <c:val>
            <c:numRef>
              <c:f>Hoja2!$G$2:$G$25</c:f>
              <c:numCache>
                <c:formatCode>General</c:formatCode>
                <c:ptCount val="24"/>
                <c:pt idx="0">
                  <c:v>9.2026333188312739E-3</c:v>
                </c:pt>
                <c:pt idx="1">
                  <c:v>1.2974958544936327E-2</c:v>
                </c:pt>
                <c:pt idx="2">
                  <c:v>1.7724351072627209E-2</c:v>
                </c:pt>
                <c:pt idx="3">
                  <c:v>2.3458768633597877E-2</c:v>
                </c:pt>
                <c:pt idx="4">
                  <c:v>3.008226854150443E-2</c:v>
                </c:pt>
                <c:pt idx="5">
                  <c:v>3.7375452498260561E-2</c:v>
                </c:pt>
                <c:pt idx="6">
                  <c:v>4.4991745078873435E-2</c:v>
                </c:pt>
                <c:pt idx="7">
                  <c:v>5.2474670582876769E-2</c:v>
                </c:pt>
                <c:pt idx="8">
                  <c:v>5.929759876125338E-2</c:v>
                </c:pt>
                <c:pt idx="9">
                  <c:v>6.4922464390759493E-2</c:v>
                </c:pt>
                <c:pt idx="10">
                  <c:v>6.8868938668008722E-2</c:v>
                </c:pt>
                <c:pt idx="11">
                  <c:v>7.0781911545247184E-2</c:v>
                </c:pt>
                <c:pt idx="12">
                  <c:v>7.048418583330622E-2</c:v>
                </c:pt>
                <c:pt idx="13">
                  <c:v>6.8003551058392009E-2</c:v>
                </c:pt>
                <c:pt idx="14">
                  <c:v>6.3568505202991663E-2</c:v>
                </c:pt>
                <c:pt idx="15">
                  <c:v>5.7573536934049048E-2</c:v>
                </c:pt>
                <c:pt idx="16">
                  <c:v>5.0521277669051776E-2</c:v>
                </c:pt>
                <c:pt idx="17">
                  <c:v>4.2953271149813364E-2</c:v>
                </c:pt>
                <c:pt idx="18">
                  <c:v>3.5382512232876369E-2</c:v>
                </c:pt>
                <c:pt idx="19">
                  <c:v>2.8239148095296731E-2</c:v>
                </c:pt>
                <c:pt idx="20">
                  <c:v>2.1836600062974283E-2</c:v>
                </c:pt>
                <c:pt idx="21">
                  <c:v>1.63602129664202E-2</c:v>
                </c:pt>
                <c:pt idx="22">
                  <c:v>1.1875814053049397E-2</c:v>
                </c:pt>
                <c:pt idx="23">
                  <c:v>8.3523431512623411E-3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345-AB41-6F3B489F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55040"/>
        <c:axId val="619557440"/>
      </c:lineChart>
      <c:catAx>
        <c:axId val="6195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557440"/>
        <c:crosses val="autoZero"/>
        <c:auto val="1"/>
        <c:lblAlgn val="ctr"/>
        <c:lblOffset val="100"/>
        <c:noMultiLvlLbl val="0"/>
      </c:catAx>
      <c:valAx>
        <c:axId val="619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5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7</xdr:row>
      <xdr:rowOff>80010</xdr:rowOff>
    </xdr:from>
    <xdr:to>
      <xdr:col>11</xdr:col>
      <xdr:colOff>723900</xdr:colOff>
      <xdr:row>23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A14ECD-007F-4813-5B6A-54B6D6F5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11430</xdr:rowOff>
    </xdr:from>
    <xdr:to>
      <xdr:col>13</xdr:col>
      <xdr:colOff>350520</xdr:colOff>
      <xdr:row>18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F84E6-C304-319F-EC72-3D591878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53341</xdr:colOff>
      <xdr:row>9</xdr:row>
      <xdr:rowOff>144780</xdr:rowOff>
    </xdr:from>
    <xdr:to>
      <xdr:col>4</xdr:col>
      <xdr:colOff>424179</xdr:colOff>
      <xdr:row>16</xdr:row>
      <xdr:rowOff>83820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BB4E64-F8FC-60F9-B855-3F9F5C2A2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1" y="1653540"/>
          <a:ext cx="5933438" cy="11125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X31" headerRowDxfId="0">
  <tableColumns count="24">
    <tableColumn id="1" xr3:uid="{00000000-0010-0000-0000-000001000000}" name="Marca temporal"/>
    <tableColumn id="3" xr3:uid="{00000000-0010-0000-0000-000003000000}" name="Edad"/>
    <tableColumn id="4" xr3:uid="{00000000-0010-0000-0000-000004000000}" name="Genero"/>
    <tableColumn id="5" xr3:uid="{00000000-0010-0000-0000-000005000000}" name="Carrera"/>
    <tableColumn id="6" xr3:uid="{00000000-0010-0000-0000-000006000000}" name="¿Cuál es tu nivel de conocimiento sobre Blockchain? "/>
    <tableColumn id="7" xr3:uid="{00000000-0010-0000-0000-000007000000}" name="¿Cuál es tu nivel de conocimiento sobre Criptomonedas? "/>
    <tableColumn id="8" xr3:uid="{00000000-0010-0000-0000-000008000000}" name="¿Cuál es tu nivel de conocimiento sobre Inteligencia Artificial (IA)? "/>
    <tableColumn id="9" xr3:uid="{00000000-0010-0000-0000-000009000000}" name="¿Cuál es tu nivel de conocimiento sobre Machine Learning (ML)? "/>
    <tableColumn id="10" xr3:uid="{00000000-0010-0000-0000-00000A000000}" name="¿Conoces las aplicaciones de Blockchain en sistemas computacionales? "/>
    <tableColumn id="11" xr3:uid="{00000000-0010-0000-0000-00000B000000}" name="¿Qué tan actualizado(a) te consideras en las nuevas tecnologías de sistemas computacionales? "/>
    <tableColumn id="12" xr3:uid="{00000000-0010-0000-0000-00000C000000}" name="¿Están estos temas (Blockchain, Criptomonedas, IA, ML) incluidos en tus asignaturas? "/>
    <tableColumn id="13" xr3:uid="{00000000-0010-0000-0000-00000D000000}" name="¿Qué tan familiarizado(a) estás con el funcionamiento de Blockchain? "/>
    <tableColumn id="14" xr3:uid="{00000000-0010-0000-0000-00000E000000}" name="¿Has utilizado alguna vez Criptomonedas? "/>
    <tableColumn id="15" xr3:uid="{00000000-0010-0000-0000-00000F000000}" name="¿Te interesa aprender más sobre Criptomonedas? "/>
    <tableColumn id="16" xr3:uid="{00000000-0010-0000-0000-000010000000}" name="¿Consideras el uso de Criptomonedas como una tecnología segura? "/>
    <tableColumn id="17" xr3:uid="{00000000-0010-0000-0000-000011000000}" name="¿Consideras que el Blockchain es una tecnología útil para la ciberseguridad? "/>
    <tableColumn id="18" xr3:uid="{00000000-0010-0000-0000-000012000000}" name="¿Te gustaría que se incluyeran temas sobre Blockchain en los cursos universitarios? "/>
    <tableColumn id="19" xr3:uid="{00000000-0010-0000-0000-000013000000}" name="¿Consideras que el uso de Blockchain puede mejorar la transparencia en los sistemas computacionales? "/>
    <tableColumn id="20" xr3:uid="{00000000-0010-0000-0000-000014000000}" name="¿Qué tan familiarizado(a) estás con los conceptos de IA? "/>
    <tableColumn id="21" xr3:uid="{00000000-0010-0000-0000-000015000000}" name="¿Qué tan familiarizado(a) estás con los conceptos de ML? "/>
    <tableColumn id="22" xr3:uid="{00000000-0010-0000-0000-000016000000}" name="¿Consideras que los conocimientos en IA son relevantes para tu futuro profesional? "/>
    <tableColumn id="23" xr3:uid="{00000000-0010-0000-0000-000017000000}" name="¿Consideras que los conocimientos en ML son relevantes para tu futuro profesional? "/>
    <tableColumn id="24" xr3:uid="{00000000-0010-0000-0000-000018000000}" name="¿Qué tan difícil consideras el aprendizaje de IA y ML? "/>
    <tableColumn id="25" xr3:uid="{00000000-0010-0000-0000-000019000000}" name="¿Crees que IA y ML revolucionarán los sistemas computacionales en los próximos años? 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zoomScale="75" zoomScaleNormal="75" workbookViewId="0">
      <pane ySplit="1" topLeftCell="A5" activePane="bottomLeft" state="frozen"/>
      <selection pane="bottomLeft" activeCell="B2" sqref="B2:B31"/>
    </sheetView>
  </sheetViews>
  <sheetFormatPr baseColWidth="10" defaultColWidth="12.5546875" defaultRowHeight="15.75" customHeight="1" x14ac:dyDescent="0.25"/>
  <cols>
    <col min="1" max="1" width="18.88671875" customWidth="1"/>
    <col min="2" max="2" width="27.88671875" customWidth="1"/>
    <col min="3" max="5" width="18.88671875" customWidth="1"/>
    <col min="6" max="13" width="37.5546875" customWidth="1"/>
    <col min="14" max="14" width="36.44140625" customWidth="1"/>
    <col min="15" max="25" width="37.5546875" customWidth="1"/>
    <col min="26" max="31" width="18.88671875" customWidth="1"/>
  </cols>
  <sheetData>
    <row r="1" spans="1:24" ht="15.7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2" t="s">
        <v>23</v>
      </c>
    </row>
    <row r="2" spans="1:24" ht="15.75" customHeight="1" x14ac:dyDescent="0.25">
      <c r="A2" s="1">
        <v>45612.076855231484</v>
      </c>
      <c r="B2" s="2">
        <v>20</v>
      </c>
      <c r="C2" s="2" t="s">
        <v>24</v>
      </c>
      <c r="D2" s="2" t="s">
        <v>25</v>
      </c>
      <c r="E2" s="2" t="s">
        <v>26</v>
      </c>
      <c r="F2" s="2" t="s">
        <v>26</v>
      </c>
      <c r="G2" s="2" t="s">
        <v>27</v>
      </c>
      <c r="H2" s="2" t="s">
        <v>27</v>
      </c>
      <c r="I2" s="2" t="s">
        <v>28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32</v>
      </c>
      <c r="R2" s="2" t="s">
        <v>32</v>
      </c>
      <c r="S2" s="2" t="s">
        <v>35</v>
      </c>
      <c r="T2" s="2" t="s">
        <v>36</v>
      </c>
      <c r="U2" s="2" t="s">
        <v>37</v>
      </c>
      <c r="V2" s="2" t="s">
        <v>37</v>
      </c>
      <c r="W2" s="2" t="s">
        <v>38</v>
      </c>
      <c r="X2" s="3" t="s">
        <v>39</v>
      </c>
    </row>
    <row r="3" spans="1:24" ht="15.75" customHeight="1" x14ac:dyDescent="0.25">
      <c r="A3" s="4">
        <v>45612.087205185184</v>
      </c>
      <c r="B3" s="5">
        <v>21</v>
      </c>
      <c r="C3" s="5" t="s">
        <v>24</v>
      </c>
      <c r="D3" s="5" t="s">
        <v>40</v>
      </c>
      <c r="E3" s="5" t="s">
        <v>41</v>
      </c>
      <c r="F3" s="5" t="s">
        <v>41</v>
      </c>
      <c r="G3" s="5" t="s">
        <v>26</v>
      </c>
      <c r="H3" s="5" t="s">
        <v>26</v>
      </c>
      <c r="I3" s="5" t="s">
        <v>31</v>
      </c>
      <c r="J3" s="5" t="s">
        <v>28</v>
      </c>
      <c r="K3" s="5" t="s">
        <v>31</v>
      </c>
      <c r="L3" s="5" t="s">
        <v>30</v>
      </c>
      <c r="M3" s="5" t="s">
        <v>31</v>
      </c>
      <c r="N3" s="5" t="s">
        <v>31</v>
      </c>
      <c r="O3" s="5" t="s">
        <v>34</v>
      </c>
      <c r="P3" s="5" t="s">
        <v>34</v>
      </c>
      <c r="Q3" s="5" t="s">
        <v>31</v>
      </c>
      <c r="R3" s="5" t="s">
        <v>34</v>
      </c>
      <c r="S3" s="5" t="s">
        <v>28</v>
      </c>
      <c r="T3" s="5" t="s">
        <v>28</v>
      </c>
      <c r="U3" s="5" t="s">
        <v>42</v>
      </c>
      <c r="V3" s="5" t="s">
        <v>42</v>
      </c>
      <c r="W3" s="5" t="s">
        <v>38</v>
      </c>
      <c r="X3" s="6" t="s">
        <v>43</v>
      </c>
    </row>
    <row r="4" spans="1:24" ht="15.75" customHeight="1" x14ac:dyDescent="0.25">
      <c r="A4" s="1">
        <v>45612.091091666662</v>
      </c>
      <c r="B4" s="2">
        <v>20</v>
      </c>
      <c r="C4" s="2" t="s">
        <v>24</v>
      </c>
      <c r="D4" s="2" t="s">
        <v>44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31</v>
      </c>
      <c r="J4" s="2" t="s">
        <v>36</v>
      </c>
      <c r="K4" s="2" t="s">
        <v>29</v>
      </c>
      <c r="L4" s="2" t="s">
        <v>28</v>
      </c>
      <c r="M4" s="2" t="s">
        <v>31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35</v>
      </c>
      <c r="T4" s="2" t="s">
        <v>36</v>
      </c>
      <c r="U4" s="2" t="s">
        <v>42</v>
      </c>
      <c r="V4" s="2" t="s">
        <v>45</v>
      </c>
      <c r="W4" s="2" t="s">
        <v>46</v>
      </c>
      <c r="X4" s="3" t="s">
        <v>47</v>
      </c>
    </row>
    <row r="5" spans="1:24" ht="15.75" customHeight="1" x14ac:dyDescent="0.25">
      <c r="A5" s="4">
        <v>45612.425484780091</v>
      </c>
      <c r="B5" s="5">
        <v>20</v>
      </c>
      <c r="C5" s="5" t="s">
        <v>24</v>
      </c>
      <c r="D5" s="5" t="s">
        <v>40</v>
      </c>
      <c r="E5" s="5" t="s">
        <v>26</v>
      </c>
      <c r="F5" s="5" t="s">
        <v>26</v>
      </c>
      <c r="G5" s="5" t="s">
        <v>48</v>
      </c>
      <c r="H5" s="5" t="s">
        <v>27</v>
      </c>
      <c r="I5" s="5" t="s">
        <v>28</v>
      </c>
      <c r="J5" s="5" t="s">
        <v>49</v>
      </c>
      <c r="K5" s="5" t="s">
        <v>31</v>
      </c>
      <c r="L5" s="5" t="s">
        <v>28</v>
      </c>
      <c r="M5" s="5" t="s">
        <v>32</v>
      </c>
      <c r="N5" s="5" t="s">
        <v>32</v>
      </c>
      <c r="O5" s="5" t="s">
        <v>33</v>
      </c>
      <c r="P5" s="5" t="s">
        <v>34</v>
      </c>
      <c r="Q5" s="5" t="s">
        <v>32</v>
      </c>
      <c r="R5" s="5" t="s">
        <v>32</v>
      </c>
      <c r="S5" s="5" t="s">
        <v>35</v>
      </c>
      <c r="T5" s="5" t="s">
        <v>28</v>
      </c>
      <c r="U5" s="5" t="s">
        <v>37</v>
      </c>
      <c r="V5" s="5" t="s">
        <v>37</v>
      </c>
      <c r="W5" s="5" t="s">
        <v>50</v>
      </c>
      <c r="X5" s="6" t="s">
        <v>39</v>
      </c>
    </row>
    <row r="6" spans="1:24" ht="15.75" customHeight="1" x14ac:dyDescent="0.25">
      <c r="A6" s="1">
        <v>45612.447565520837</v>
      </c>
      <c r="B6" s="2">
        <v>32</v>
      </c>
      <c r="C6" s="2" t="s">
        <v>24</v>
      </c>
      <c r="D6" s="2" t="s">
        <v>40</v>
      </c>
      <c r="E6" s="2" t="s">
        <v>48</v>
      </c>
      <c r="F6" s="2" t="s">
        <v>48</v>
      </c>
      <c r="G6" s="2" t="s">
        <v>27</v>
      </c>
      <c r="H6" s="2" t="s">
        <v>27</v>
      </c>
      <c r="I6" s="2" t="s">
        <v>51</v>
      </c>
      <c r="J6" s="2" t="s">
        <v>36</v>
      </c>
      <c r="K6" s="2" t="s">
        <v>31</v>
      </c>
      <c r="L6" s="2" t="s">
        <v>36</v>
      </c>
      <c r="M6" s="2" t="s">
        <v>32</v>
      </c>
      <c r="N6" s="2" t="s">
        <v>32</v>
      </c>
      <c r="O6" s="2" t="s">
        <v>33</v>
      </c>
      <c r="P6" s="2" t="s">
        <v>32</v>
      </c>
      <c r="Q6" s="2" t="s">
        <v>32</v>
      </c>
      <c r="R6" s="2" t="s">
        <v>31</v>
      </c>
      <c r="S6" s="2" t="s">
        <v>36</v>
      </c>
      <c r="T6" s="2" t="s">
        <v>28</v>
      </c>
      <c r="U6" s="2" t="s">
        <v>52</v>
      </c>
      <c r="V6" s="2" t="s">
        <v>52</v>
      </c>
      <c r="W6" s="2" t="s">
        <v>53</v>
      </c>
      <c r="X6" s="3" t="s">
        <v>47</v>
      </c>
    </row>
    <row r="7" spans="1:24" ht="15.75" customHeight="1" x14ac:dyDescent="0.25">
      <c r="A7" s="4">
        <v>45612.458812233795</v>
      </c>
      <c r="B7" s="5">
        <v>31</v>
      </c>
      <c r="C7" s="5" t="s">
        <v>24</v>
      </c>
      <c r="D7" s="5" t="s">
        <v>40</v>
      </c>
      <c r="E7" s="5" t="s">
        <v>41</v>
      </c>
      <c r="F7" s="5" t="s">
        <v>41</v>
      </c>
      <c r="G7" s="5" t="s">
        <v>26</v>
      </c>
      <c r="H7" s="5" t="s">
        <v>26</v>
      </c>
      <c r="I7" s="5" t="s">
        <v>31</v>
      </c>
      <c r="J7" s="5" t="s">
        <v>30</v>
      </c>
      <c r="K7" s="5" t="s">
        <v>31</v>
      </c>
      <c r="L7" s="5" t="s">
        <v>30</v>
      </c>
      <c r="M7" s="5" t="s">
        <v>31</v>
      </c>
      <c r="N7" s="5" t="s">
        <v>32</v>
      </c>
      <c r="O7" s="5" t="s">
        <v>32</v>
      </c>
      <c r="P7" s="5" t="s">
        <v>34</v>
      </c>
      <c r="Q7" s="5" t="s">
        <v>32</v>
      </c>
      <c r="R7" s="5" t="s">
        <v>34</v>
      </c>
      <c r="S7" s="5" t="s">
        <v>28</v>
      </c>
      <c r="T7" s="5" t="s">
        <v>28</v>
      </c>
      <c r="U7" s="5" t="s">
        <v>42</v>
      </c>
      <c r="V7" s="5" t="s">
        <v>52</v>
      </c>
      <c r="W7" s="5" t="s">
        <v>50</v>
      </c>
      <c r="X7" s="6" t="s">
        <v>39</v>
      </c>
    </row>
    <row r="8" spans="1:24" ht="15.75" customHeight="1" x14ac:dyDescent="0.25">
      <c r="A8" s="1">
        <v>45612.485547002318</v>
      </c>
      <c r="B8" s="2">
        <v>19</v>
      </c>
      <c r="C8" s="2" t="s">
        <v>24</v>
      </c>
      <c r="D8" s="2" t="s">
        <v>25</v>
      </c>
      <c r="E8" s="2" t="s">
        <v>41</v>
      </c>
      <c r="F8" s="2" t="s">
        <v>41</v>
      </c>
      <c r="G8" s="2" t="s">
        <v>26</v>
      </c>
      <c r="H8" s="2" t="s">
        <v>41</v>
      </c>
      <c r="I8" s="2" t="s">
        <v>31</v>
      </c>
      <c r="J8" s="2" t="s">
        <v>28</v>
      </c>
      <c r="K8" s="2" t="s">
        <v>31</v>
      </c>
      <c r="L8" s="2" t="s">
        <v>30</v>
      </c>
      <c r="M8" s="2" t="s">
        <v>31</v>
      </c>
      <c r="N8" s="2" t="s">
        <v>31</v>
      </c>
      <c r="O8" s="2" t="s">
        <v>34</v>
      </c>
      <c r="P8" s="2" t="s">
        <v>34</v>
      </c>
      <c r="Q8" s="2" t="s">
        <v>32</v>
      </c>
      <c r="R8" s="2" t="s">
        <v>34</v>
      </c>
      <c r="S8" s="2" t="s">
        <v>28</v>
      </c>
      <c r="T8" s="2" t="s">
        <v>30</v>
      </c>
      <c r="U8" s="2" t="s">
        <v>52</v>
      </c>
      <c r="V8" s="2" t="s">
        <v>42</v>
      </c>
      <c r="W8" s="2" t="s">
        <v>38</v>
      </c>
      <c r="X8" s="3" t="s">
        <v>39</v>
      </c>
    </row>
    <row r="9" spans="1:24" ht="15.75" customHeight="1" x14ac:dyDescent="0.25">
      <c r="A9" s="4">
        <v>45612.600169097219</v>
      </c>
      <c r="B9" s="5">
        <v>-19</v>
      </c>
      <c r="C9" s="5" t="s">
        <v>24</v>
      </c>
      <c r="D9" s="5" t="s">
        <v>25</v>
      </c>
      <c r="E9" s="5" t="s">
        <v>26</v>
      </c>
      <c r="F9" s="5" t="s">
        <v>27</v>
      </c>
      <c r="G9" s="5" t="s">
        <v>26</v>
      </c>
      <c r="H9" s="5" t="s">
        <v>26</v>
      </c>
      <c r="I9" s="5" t="s">
        <v>28</v>
      </c>
      <c r="J9" s="5" t="s">
        <v>28</v>
      </c>
      <c r="K9" s="5" t="s">
        <v>29</v>
      </c>
      <c r="L9" s="5" t="s">
        <v>28</v>
      </c>
      <c r="M9" s="5" t="s">
        <v>32</v>
      </c>
      <c r="N9" s="5" t="s">
        <v>31</v>
      </c>
      <c r="O9" s="5" t="s">
        <v>33</v>
      </c>
      <c r="P9" s="5" t="s">
        <v>32</v>
      </c>
      <c r="Q9" s="5" t="s">
        <v>31</v>
      </c>
      <c r="R9" s="5" t="s">
        <v>34</v>
      </c>
      <c r="S9" s="5" t="s">
        <v>28</v>
      </c>
      <c r="T9" s="5" t="s">
        <v>28</v>
      </c>
      <c r="U9" s="5" t="s">
        <v>42</v>
      </c>
      <c r="V9" s="5" t="s">
        <v>42</v>
      </c>
      <c r="W9" s="5" t="s">
        <v>38</v>
      </c>
      <c r="X9" s="6" t="s">
        <v>43</v>
      </c>
    </row>
    <row r="10" spans="1:24" ht="15.75" customHeight="1" x14ac:dyDescent="0.25">
      <c r="A10" s="1">
        <v>45612.769336377314</v>
      </c>
      <c r="B10" s="2">
        <v>20</v>
      </c>
      <c r="C10" s="2" t="s">
        <v>24</v>
      </c>
      <c r="D10" s="2" t="s">
        <v>25</v>
      </c>
      <c r="E10" s="2" t="s">
        <v>41</v>
      </c>
      <c r="F10" s="2" t="s">
        <v>26</v>
      </c>
      <c r="G10" s="2" t="s">
        <v>26</v>
      </c>
      <c r="H10" s="2" t="s">
        <v>41</v>
      </c>
      <c r="I10" s="2" t="s">
        <v>31</v>
      </c>
      <c r="J10" s="2" t="s">
        <v>28</v>
      </c>
      <c r="K10" s="2" t="s">
        <v>29</v>
      </c>
      <c r="L10" s="2" t="s">
        <v>30</v>
      </c>
      <c r="M10" s="2" t="s">
        <v>31</v>
      </c>
      <c r="N10" s="2" t="s">
        <v>32</v>
      </c>
      <c r="O10" s="2" t="s">
        <v>34</v>
      </c>
      <c r="P10" s="2" t="s">
        <v>34</v>
      </c>
      <c r="Q10" s="2" t="s">
        <v>32</v>
      </c>
      <c r="R10" s="2" t="s">
        <v>34</v>
      </c>
      <c r="S10" s="2" t="s">
        <v>36</v>
      </c>
      <c r="T10" s="2" t="s">
        <v>28</v>
      </c>
      <c r="U10" s="2" t="s">
        <v>52</v>
      </c>
      <c r="V10" s="2" t="s">
        <v>42</v>
      </c>
      <c r="W10" s="2" t="s">
        <v>38</v>
      </c>
      <c r="X10" s="3" t="s">
        <v>39</v>
      </c>
    </row>
    <row r="11" spans="1:24" ht="15.75" customHeight="1" x14ac:dyDescent="0.25">
      <c r="A11" s="4">
        <v>45613.536121701385</v>
      </c>
      <c r="B11" s="5">
        <v>19</v>
      </c>
      <c r="C11" s="5" t="s">
        <v>54</v>
      </c>
      <c r="D11" s="5" t="s">
        <v>55</v>
      </c>
      <c r="E11" s="5" t="s">
        <v>41</v>
      </c>
      <c r="F11" s="5" t="s">
        <v>41</v>
      </c>
      <c r="G11" s="5" t="s">
        <v>41</v>
      </c>
      <c r="H11" s="5" t="s">
        <v>27</v>
      </c>
      <c r="I11" s="5" t="s">
        <v>28</v>
      </c>
      <c r="J11" s="5" t="s">
        <v>36</v>
      </c>
      <c r="K11" s="5" t="s">
        <v>29</v>
      </c>
      <c r="L11" s="5" t="s">
        <v>36</v>
      </c>
      <c r="M11" s="5" t="s">
        <v>32</v>
      </c>
      <c r="N11" s="5" t="s">
        <v>31</v>
      </c>
      <c r="O11" s="5" t="s">
        <v>32</v>
      </c>
      <c r="P11" s="5" t="s">
        <v>34</v>
      </c>
      <c r="Q11" s="5" t="s">
        <v>31</v>
      </c>
      <c r="R11" s="5" t="s">
        <v>31</v>
      </c>
      <c r="S11" s="5" t="s">
        <v>28</v>
      </c>
      <c r="T11" s="5" t="s">
        <v>30</v>
      </c>
      <c r="U11" s="5" t="s">
        <v>45</v>
      </c>
      <c r="V11" s="5" t="s">
        <v>52</v>
      </c>
      <c r="W11" s="5" t="s">
        <v>50</v>
      </c>
      <c r="X11" s="6" t="s">
        <v>47</v>
      </c>
    </row>
    <row r="12" spans="1:24" ht="15.75" customHeight="1" x14ac:dyDescent="0.25">
      <c r="A12" s="1">
        <v>45613.536584004629</v>
      </c>
      <c r="B12" s="2">
        <v>20</v>
      </c>
      <c r="C12" s="2" t="s">
        <v>24</v>
      </c>
      <c r="D12" s="2" t="s">
        <v>56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28</v>
      </c>
      <c r="J12" s="2" t="s">
        <v>30</v>
      </c>
      <c r="K12" s="2" t="s">
        <v>31</v>
      </c>
      <c r="L12" s="2" t="s">
        <v>30</v>
      </c>
      <c r="M12" s="2" t="s">
        <v>31</v>
      </c>
      <c r="N12" s="2" t="s">
        <v>31</v>
      </c>
      <c r="O12" s="2" t="s">
        <v>31</v>
      </c>
      <c r="P12" s="2" t="s">
        <v>31</v>
      </c>
      <c r="Q12" s="2" t="s">
        <v>32</v>
      </c>
      <c r="R12" s="2" t="s">
        <v>32</v>
      </c>
      <c r="S12" s="2" t="s">
        <v>30</v>
      </c>
      <c r="T12" s="2" t="s">
        <v>30</v>
      </c>
      <c r="U12" s="2" t="s">
        <v>42</v>
      </c>
      <c r="V12" s="2" t="s">
        <v>45</v>
      </c>
      <c r="W12" s="2" t="s">
        <v>50</v>
      </c>
      <c r="X12" s="3" t="s">
        <v>57</v>
      </c>
    </row>
    <row r="13" spans="1:24" ht="15.75" customHeight="1" x14ac:dyDescent="0.25">
      <c r="A13" s="4">
        <v>45613.536902407403</v>
      </c>
      <c r="B13" s="5">
        <v>26</v>
      </c>
      <c r="C13" s="5" t="s">
        <v>24</v>
      </c>
      <c r="D13" s="5" t="s">
        <v>58</v>
      </c>
      <c r="E13" s="5" t="s">
        <v>26</v>
      </c>
      <c r="F13" s="5" t="s">
        <v>26</v>
      </c>
      <c r="G13" s="5" t="s">
        <v>27</v>
      </c>
      <c r="H13" s="5" t="s">
        <v>27</v>
      </c>
      <c r="I13" s="5" t="s">
        <v>28</v>
      </c>
      <c r="J13" s="5" t="s">
        <v>36</v>
      </c>
      <c r="K13" s="5" t="s">
        <v>31</v>
      </c>
      <c r="L13" s="5" t="s">
        <v>28</v>
      </c>
      <c r="M13" s="5" t="s">
        <v>31</v>
      </c>
      <c r="N13" s="5" t="s">
        <v>32</v>
      </c>
      <c r="O13" s="5" t="s">
        <v>33</v>
      </c>
      <c r="P13" s="5" t="s">
        <v>32</v>
      </c>
      <c r="Q13" s="5" t="s">
        <v>32</v>
      </c>
      <c r="R13" s="5" t="s">
        <v>32</v>
      </c>
      <c r="S13" s="5" t="s">
        <v>36</v>
      </c>
      <c r="T13" s="5" t="s">
        <v>36</v>
      </c>
      <c r="U13" s="5" t="s">
        <v>52</v>
      </c>
      <c r="V13" s="5" t="s">
        <v>52</v>
      </c>
      <c r="W13" s="5" t="s">
        <v>50</v>
      </c>
      <c r="X13" s="6" t="s">
        <v>43</v>
      </c>
    </row>
    <row r="14" spans="1:24" ht="15.75" customHeight="1" x14ac:dyDescent="0.25">
      <c r="A14" s="1">
        <v>45613.536935185184</v>
      </c>
      <c r="B14" s="2">
        <v>22</v>
      </c>
      <c r="C14" s="2" t="s">
        <v>24</v>
      </c>
      <c r="D14" s="2" t="s">
        <v>40</v>
      </c>
      <c r="E14" s="2" t="s">
        <v>41</v>
      </c>
      <c r="F14" s="2" t="s">
        <v>41</v>
      </c>
      <c r="G14" s="2" t="s">
        <v>26</v>
      </c>
      <c r="H14" s="2" t="s">
        <v>41</v>
      </c>
      <c r="I14" s="2" t="s">
        <v>31</v>
      </c>
      <c r="J14" s="2" t="s">
        <v>28</v>
      </c>
      <c r="K14" s="2" t="s">
        <v>31</v>
      </c>
      <c r="L14" s="2" t="s">
        <v>30</v>
      </c>
      <c r="M14" s="2" t="s">
        <v>31</v>
      </c>
      <c r="N14" s="2" t="s">
        <v>32</v>
      </c>
      <c r="O14" s="2" t="s">
        <v>33</v>
      </c>
      <c r="P14" s="2" t="s">
        <v>34</v>
      </c>
      <c r="Q14" s="2" t="s">
        <v>32</v>
      </c>
      <c r="R14" s="2" t="s">
        <v>34</v>
      </c>
      <c r="S14" s="2" t="s">
        <v>36</v>
      </c>
      <c r="T14" s="2" t="s">
        <v>30</v>
      </c>
      <c r="U14" s="2" t="s">
        <v>37</v>
      </c>
      <c r="V14" s="2" t="s">
        <v>52</v>
      </c>
      <c r="W14" s="2" t="s">
        <v>53</v>
      </c>
      <c r="X14" s="3" t="s">
        <v>43</v>
      </c>
    </row>
    <row r="15" spans="1:24" ht="15.75" customHeight="1" x14ac:dyDescent="0.25">
      <c r="A15" s="4">
        <v>45613.53967140046</v>
      </c>
      <c r="B15" s="5">
        <v>26</v>
      </c>
      <c r="C15" s="5" t="s">
        <v>24</v>
      </c>
      <c r="D15" s="5" t="s">
        <v>56</v>
      </c>
      <c r="E15" s="5" t="s">
        <v>41</v>
      </c>
      <c r="F15" s="5" t="s">
        <v>26</v>
      </c>
      <c r="G15" s="5" t="s">
        <v>27</v>
      </c>
      <c r="H15" s="5" t="s">
        <v>41</v>
      </c>
      <c r="I15" s="5" t="s">
        <v>31</v>
      </c>
      <c r="J15" s="5" t="s">
        <v>28</v>
      </c>
      <c r="K15" s="5" t="s">
        <v>31</v>
      </c>
      <c r="L15" s="5" t="s">
        <v>30</v>
      </c>
      <c r="M15" s="5" t="s">
        <v>32</v>
      </c>
      <c r="N15" s="5" t="s">
        <v>32</v>
      </c>
      <c r="O15" s="5" t="s">
        <v>32</v>
      </c>
      <c r="P15" s="5" t="s">
        <v>34</v>
      </c>
      <c r="Q15" s="5" t="s">
        <v>32</v>
      </c>
      <c r="R15" s="5" t="s">
        <v>34</v>
      </c>
      <c r="S15" s="5" t="s">
        <v>36</v>
      </c>
      <c r="T15" s="5" t="s">
        <v>30</v>
      </c>
      <c r="U15" s="5" t="s">
        <v>37</v>
      </c>
      <c r="V15" s="5" t="s">
        <v>52</v>
      </c>
      <c r="W15" s="5" t="s">
        <v>53</v>
      </c>
      <c r="X15" s="6" t="s">
        <v>47</v>
      </c>
    </row>
    <row r="16" spans="1:24" ht="15.75" customHeight="1" x14ac:dyDescent="0.25">
      <c r="A16" s="1">
        <v>45613.547632870366</v>
      </c>
      <c r="B16" s="2">
        <v>28</v>
      </c>
      <c r="C16" s="2" t="s">
        <v>24</v>
      </c>
      <c r="D16" s="2" t="s">
        <v>56</v>
      </c>
      <c r="E16" s="2" t="s">
        <v>27</v>
      </c>
      <c r="F16" s="2" t="s">
        <v>27</v>
      </c>
      <c r="G16" s="2" t="s">
        <v>27</v>
      </c>
      <c r="H16" s="2" t="s">
        <v>26</v>
      </c>
      <c r="I16" s="2" t="s">
        <v>28</v>
      </c>
      <c r="J16" s="2" t="s">
        <v>28</v>
      </c>
      <c r="K16" s="2" t="s">
        <v>29</v>
      </c>
      <c r="L16" s="2" t="s">
        <v>36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32</v>
      </c>
      <c r="S16" s="2" t="s">
        <v>35</v>
      </c>
      <c r="T16" s="2" t="s">
        <v>28</v>
      </c>
      <c r="U16" s="2" t="s">
        <v>37</v>
      </c>
      <c r="V16" s="2" t="s">
        <v>37</v>
      </c>
      <c r="W16" s="2" t="s">
        <v>38</v>
      </c>
      <c r="X16" s="3" t="s">
        <v>47</v>
      </c>
    </row>
    <row r="17" spans="1:24" ht="15.75" customHeight="1" x14ac:dyDescent="0.25">
      <c r="A17" s="4">
        <v>45613.547694895839</v>
      </c>
      <c r="B17" s="5">
        <v>24</v>
      </c>
      <c r="C17" s="5" t="s">
        <v>24</v>
      </c>
      <c r="D17" s="5" t="s">
        <v>40</v>
      </c>
      <c r="E17" s="5" t="s">
        <v>26</v>
      </c>
      <c r="F17" s="5" t="s">
        <v>41</v>
      </c>
      <c r="G17" s="5" t="s">
        <v>26</v>
      </c>
      <c r="H17" s="5" t="s">
        <v>26</v>
      </c>
      <c r="I17" s="5" t="s">
        <v>31</v>
      </c>
      <c r="J17" s="5" t="s">
        <v>28</v>
      </c>
      <c r="K17" s="5" t="s">
        <v>59</v>
      </c>
      <c r="L17" s="5" t="s">
        <v>28</v>
      </c>
      <c r="M17" s="5" t="s">
        <v>31</v>
      </c>
      <c r="N17" s="5" t="s">
        <v>32</v>
      </c>
      <c r="O17" s="5" t="s">
        <v>33</v>
      </c>
      <c r="P17" s="5" t="s">
        <v>32</v>
      </c>
      <c r="Q17" s="5" t="s">
        <v>32</v>
      </c>
      <c r="R17" s="5" t="s">
        <v>32</v>
      </c>
      <c r="S17" s="5" t="s">
        <v>28</v>
      </c>
      <c r="T17" s="5" t="s">
        <v>30</v>
      </c>
      <c r="U17" s="5" t="s">
        <v>42</v>
      </c>
      <c r="V17" s="5" t="s">
        <v>42</v>
      </c>
      <c r="W17" s="5" t="s">
        <v>50</v>
      </c>
      <c r="X17" s="6" t="s">
        <v>43</v>
      </c>
    </row>
    <row r="18" spans="1:24" ht="15.75" customHeight="1" x14ac:dyDescent="0.25">
      <c r="A18" s="1">
        <v>45613.555572129626</v>
      </c>
      <c r="B18" s="2">
        <v>24</v>
      </c>
      <c r="C18" s="2" t="s">
        <v>24</v>
      </c>
      <c r="D18" s="2" t="s">
        <v>25</v>
      </c>
      <c r="E18" s="2" t="s">
        <v>41</v>
      </c>
      <c r="F18" s="2" t="s">
        <v>26</v>
      </c>
      <c r="G18" s="2" t="s">
        <v>27</v>
      </c>
      <c r="H18" s="2" t="s">
        <v>27</v>
      </c>
      <c r="I18" s="2" t="s">
        <v>31</v>
      </c>
      <c r="J18" s="2" t="s">
        <v>28</v>
      </c>
      <c r="K18" s="2" t="s">
        <v>31</v>
      </c>
      <c r="L18" s="2" t="s">
        <v>30</v>
      </c>
      <c r="M18" s="2" t="s">
        <v>31</v>
      </c>
      <c r="N18" s="2" t="s">
        <v>31</v>
      </c>
      <c r="O18" s="2" t="s">
        <v>31</v>
      </c>
      <c r="P18" s="2" t="s">
        <v>34</v>
      </c>
      <c r="Q18" s="2" t="s">
        <v>32</v>
      </c>
      <c r="R18" s="2" t="s">
        <v>34</v>
      </c>
      <c r="S18" s="2" t="s">
        <v>36</v>
      </c>
      <c r="T18" s="2" t="s">
        <v>30</v>
      </c>
      <c r="U18" s="2" t="s">
        <v>52</v>
      </c>
      <c r="V18" s="2" t="s">
        <v>42</v>
      </c>
      <c r="W18" s="2" t="s">
        <v>50</v>
      </c>
      <c r="X18" s="3" t="s">
        <v>47</v>
      </c>
    </row>
    <row r="19" spans="1:24" ht="15.75" customHeight="1" x14ac:dyDescent="0.25">
      <c r="A19" s="4">
        <v>45613.555710879635</v>
      </c>
      <c r="B19" s="5">
        <v>19</v>
      </c>
      <c r="C19" s="5" t="s">
        <v>54</v>
      </c>
      <c r="D19" s="5" t="s">
        <v>56</v>
      </c>
      <c r="E19" s="5" t="s">
        <v>41</v>
      </c>
      <c r="F19" s="5" t="s">
        <v>26</v>
      </c>
      <c r="G19" s="5" t="s">
        <v>27</v>
      </c>
      <c r="H19" s="5" t="s">
        <v>26</v>
      </c>
      <c r="I19" s="5" t="s">
        <v>31</v>
      </c>
      <c r="J19" s="5" t="s">
        <v>28</v>
      </c>
      <c r="K19" s="5" t="s">
        <v>29</v>
      </c>
      <c r="L19" s="5" t="s">
        <v>30</v>
      </c>
      <c r="M19" s="5" t="s">
        <v>31</v>
      </c>
      <c r="N19" s="5" t="s">
        <v>32</v>
      </c>
      <c r="O19" s="5" t="s">
        <v>33</v>
      </c>
      <c r="P19" s="5" t="s">
        <v>34</v>
      </c>
      <c r="Q19" s="5" t="s">
        <v>32</v>
      </c>
      <c r="R19" s="5" t="s">
        <v>34</v>
      </c>
      <c r="S19" s="5" t="s">
        <v>36</v>
      </c>
      <c r="T19" s="5" t="s">
        <v>28</v>
      </c>
      <c r="U19" s="5" t="s">
        <v>52</v>
      </c>
      <c r="V19" s="5" t="s">
        <v>52</v>
      </c>
      <c r="W19" s="5" t="s">
        <v>50</v>
      </c>
      <c r="X19" s="6" t="s">
        <v>47</v>
      </c>
    </row>
    <row r="20" spans="1:24" ht="15.75" customHeight="1" x14ac:dyDescent="0.25">
      <c r="A20" s="1">
        <v>45613.558931874999</v>
      </c>
      <c r="B20" s="2">
        <v>25</v>
      </c>
      <c r="C20" s="2" t="s">
        <v>24</v>
      </c>
      <c r="D20" s="2" t="s">
        <v>60</v>
      </c>
      <c r="E20" s="2" t="s">
        <v>41</v>
      </c>
      <c r="F20" s="2" t="s">
        <v>48</v>
      </c>
      <c r="G20" s="2" t="s">
        <v>27</v>
      </c>
      <c r="H20" s="2" t="s">
        <v>26</v>
      </c>
      <c r="I20" s="2" t="s">
        <v>28</v>
      </c>
      <c r="J20" s="2" t="s">
        <v>36</v>
      </c>
      <c r="K20" s="2" t="s">
        <v>29</v>
      </c>
      <c r="L20" s="2" t="s">
        <v>28</v>
      </c>
      <c r="M20" s="2" t="s">
        <v>31</v>
      </c>
      <c r="N20" s="2" t="s">
        <v>31</v>
      </c>
      <c r="O20" s="2" t="s">
        <v>31</v>
      </c>
      <c r="P20" s="2" t="s">
        <v>32</v>
      </c>
      <c r="Q20" s="2" t="s">
        <v>32</v>
      </c>
      <c r="R20" s="2" t="s">
        <v>34</v>
      </c>
      <c r="S20" s="2" t="s">
        <v>36</v>
      </c>
      <c r="T20" s="2" t="s">
        <v>28</v>
      </c>
      <c r="U20" s="2" t="s">
        <v>37</v>
      </c>
      <c r="V20" s="2" t="s">
        <v>52</v>
      </c>
      <c r="W20" s="2" t="s">
        <v>50</v>
      </c>
      <c r="X20" s="3" t="s">
        <v>47</v>
      </c>
    </row>
    <row r="21" spans="1:24" ht="15.75" customHeight="1" x14ac:dyDescent="0.25">
      <c r="A21" s="4">
        <v>45613.563400185187</v>
      </c>
      <c r="B21" s="5">
        <v>20</v>
      </c>
      <c r="C21" s="5" t="s">
        <v>24</v>
      </c>
      <c r="D21" s="5" t="s">
        <v>56</v>
      </c>
      <c r="E21" s="5" t="s">
        <v>41</v>
      </c>
      <c r="F21" s="5" t="s">
        <v>41</v>
      </c>
      <c r="G21" s="5" t="s">
        <v>48</v>
      </c>
      <c r="H21" s="5" t="s">
        <v>41</v>
      </c>
      <c r="I21" s="5" t="s">
        <v>51</v>
      </c>
      <c r="J21" s="5" t="s">
        <v>30</v>
      </c>
      <c r="K21" s="5" t="s">
        <v>59</v>
      </c>
      <c r="L21" s="5" t="s">
        <v>36</v>
      </c>
      <c r="M21" s="5" t="s">
        <v>31</v>
      </c>
      <c r="N21" s="5" t="s">
        <v>32</v>
      </c>
      <c r="O21" s="5" t="s">
        <v>33</v>
      </c>
      <c r="P21" s="5" t="s">
        <v>32</v>
      </c>
      <c r="Q21" s="5" t="s">
        <v>32</v>
      </c>
      <c r="R21" s="5" t="s">
        <v>31</v>
      </c>
      <c r="S21" s="5" t="s">
        <v>28</v>
      </c>
      <c r="T21" s="5" t="s">
        <v>35</v>
      </c>
      <c r="U21" s="5" t="s">
        <v>52</v>
      </c>
      <c r="V21" s="5" t="s">
        <v>42</v>
      </c>
      <c r="W21" s="5" t="s">
        <v>46</v>
      </c>
      <c r="X21" s="6" t="s">
        <v>57</v>
      </c>
    </row>
    <row r="22" spans="1:24" ht="15.75" customHeight="1" x14ac:dyDescent="0.25">
      <c r="A22" s="1">
        <v>45613.564977303242</v>
      </c>
      <c r="B22" s="2">
        <v>42</v>
      </c>
      <c r="C22" s="2" t="s">
        <v>54</v>
      </c>
      <c r="D22" s="2" t="s">
        <v>61</v>
      </c>
      <c r="E22" s="2" t="s">
        <v>41</v>
      </c>
      <c r="F22" s="2" t="s">
        <v>48</v>
      </c>
      <c r="G22" s="2" t="s">
        <v>48</v>
      </c>
      <c r="H22" s="2" t="s">
        <v>26</v>
      </c>
      <c r="I22" s="2" t="s">
        <v>36</v>
      </c>
      <c r="J22" s="2" t="s">
        <v>28</v>
      </c>
      <c r="K22" s="2" t="s">
        <v>59</v>
      </c>
      <c r="L22" s="2" t="s">
        <v>35</v>
      </c>
      <c r="M22" s="2" t="s">
        <v>32</v>
      </c>
      <c r="N22" s="2" t="s">
        <v>31</v>
      </c>
      <c r="O22" s="2" t="s">
        <v>31</v>
      </c>
      <c r="P22" s="2" t="s">
        <v>34</v>
      </c>
      <c r="Q22" s="2" t="s">
        <v>32</v>
      </c>
      <c r="R22" s="2" t="s">
        <v>32</v>
      </c>
      <c r="S22" s="2" t="s">
        <v>35</v>
      </c>
      <c r="T22" s="2" t="s">
        <v>28</v>
      </c>
      <c r="U22" s="2" t="s">
        <v>42</v>
      </c>
      <c r="V22" s="2" t="s">
        <v>52</v>
      </c>
      <c r="W22" s="2" t="s">
        <v>46</v>
      </c>
      <c r="X22" s="3" t="s">
        <v>39</v>
      </c>
    </row>
    <row r="23" spans="1:24" ht="15.75" customHeight="1" x14ac:dyDescent="0.25">
      <c r="A23" s="4">
        <v>45613.567876597226</v>
      </c>
      <c r="B23" s="5">
        <v>20</v>
      </c>
      <c r="C23" s="5" t="s">
        <v>54</v>
      </c>
      <c r="D23" s="5" t="s">
        <v>58</v>
      </c>
      <c r="E23" s="5" t="s">
        <v>41</v>
      </c>
      <c r="F23" s="5" t="s">
        <v>41</v>
      </c>
      <c r="G23" s="5" t="s">
        <v>26</v>
      </c>
      <c r="H23" s="5" t="s">
        <v>26</v>
      </c>
      <c r="I23" s="5" t="s">
        <v>31</v>
      </c>
      <c r="J23" s="5" t="s">
        <v>28</v>
      </c>
      <c r="K23" s="5" t="s">
        <v>29</v>
      </c>
      <c r="L23" s="5" t="s">
        <v>30</v>
      </c>
      <c r="M23" s="5" t="s">
        <v>31</v>
      </c>
      <c r="N23" s="5" t="s">
        <v>32</v>
      </c>
      <c r="O23" s="5" t="s">
        <v>33</v>
      </c>
      <c r="P23" s="5" t="s">
        <v>34</v>
      </c>
      <c r="Q23" s="5" t="s">
        <v>32</v>
      </c>
      <c r="R23" s="5" t="s">
        <v>34</v>
      </c>
      <c r="S23" s="5" t="s">
        <v>36</v>
      </c>
      <c r="T23" s="5" t="s">
        <v>36</v>
      </c>
      <c r="U23" s="5" t="s">
        <v>37</v>
      </c>
      <c r="V23" s="5" t="s">
        <v>37</v>
      </c>
      <c r="W23" s="5" t="s">
        <v>38</v>
      </c>
      <c r="X23" s="6" t="s">
        <v>39</v>
      </c>
    </row>
    <row r="24" spans="1:24" ht="15.75" customHeight="1" x14ac:dyDescent="0.25">
      <c r="A24" s="1">
        <v>45613.579087800928</v>
      </c>
      <c r="B24" s="2">
        <v>28</v>
      </c>
      <c r="C24" s="2" t="s">
        <v>24</v>
      </c>
      <c r="D24" s="2" t="s">
        <v>58</v>
      </c>
      <c r="E24" s="2" t="s">
        <v>41</v>
      </c>
      <c r="F24" s="2" t="s">
        <v>27</v>
      </c>
      <c r="G24" s="2" t="s">
        <v>27</v>
      </c>
      <c r="H24" s="2" t="s">
        <v>26</v>
      </c>
      <c r="I24" s="2" t="s">
        <v>28</v>
      </c>
      <c r="J24" s="2" t="s">
        <v>36</v>
      </c>
      <c r="K24" s="2" t="s">
        <v>59</v>
      </c>
      <c r="L24" s="2" t="s">
        <v>28</v>
      </c>
      <c r="M24" s="2" t="s">
        <v>32</v>
      </c>
      <c r="N24" s="2" t="s">
        <v>32</v>
      </c>
      <c r="O24" s="2" t="s">
        <v>32</v>
      </c>
      <c r="P24" s="2" t="s">
        <v>34</v>
      </c>
      <c r="Q24" s="2" t="s">
        <v>32</v>
      </c>
      <c r="R24" s="2" t="s">
        <v>32</v>
      </c>
      <c r="S24" s="2" t="s">
        <v>36</v>
      </c>
      <c r="T24" s="2" t="s">
        <v>36</v>
      </c>
      <c r="U24" s="2" t="s">
        <v>52</v>
      </c>
      <c r="V24" s="2" t="s">
        <v>52</v>
      </c>
      <c r="W24" s="2" t="s">
        <v>50</v>
      </c>
      <c r="X24" s="3" t="s">
        <v>47</v>
      </c>
    </row>
    <row r="25" spans="1:24" ht="15.75" customHeight="1" x14ac:dyDescent="0.25">
      <c r="A25" s="4">
        <v>45613.597923726848</v>
      </c>
      <c r="B25" s="5">
        <v>28</v>
      </c>
      <c r="C25" s="5" t="s">
        <v>24</v>
      </c>
      <c r="D25" s="5" t="s">
        <v>40</v>
      </c>
      <c r="E25" s="5" t="s">
        <v>26</v>
      </c>
      <c r="F25" s="5" t="s">
        <v>41</v>
      </c>
      <c r="G25" s="5" t="s">
        <v>26</v>
      </c>
      <c r="H25" s="5" t="s">
        <v>26</v>
      </c>
      <c r="I25" s="5" t="s">
        <v>31</v>
      </c>
      <c r="J25" s="5" t="s">
        <v>30</v>
      </c>
      <c r="K25" s="5" t="s">
        <v>31</v>
      </c>
      <c r="L25" s="5" t="s">
        <v>30</v>
      </c>
      <c r="M25" s="5" t="s">
        <v>31</v>
      </c>
      <c r="N25" s="5" t="s">
        <v>32</v>
      </c>
      <c r="O25" s="5" t="s">
        <v>33</v>
      </c>
      <c r="P25" s="5" t="s">
        <v>32</v>
      </c>
      <c r="Q25" s="5" t="s">
        <v>32</v>
      </c>
      <c r="R25" s="5" t="s">
        <v>32</v>
      </c>
      <c r="S25" s="5" t="s">
        <v>28</v>
      </c>
      <c r="T25" s="5" t="s">
        <v>30</v>
      </c>
      <c r="U25" s="5" t="s">
        <v>37</v>
      </c>
      <c r="V25" s="5" t="s">
        <v>52</v>
      </c>
      <c r="W25" s="5" t="s">
        <v>50</v>
      </c>
      <c r="X25" s="6" t="s">
        <v>47</v>
      </c>
    </row>
    <row r="26" spans="1:24" ht="15.75" customHeight="1" x14ac:dyDescent="0.25">
      <c r="A26" s="1">
        <v>45613.601434895834</v>
      </c>
      <c r="B26" s="2">
        <v>28</v>
      </c>
      <c r="C26" s="2" t="s">
        <v>54</v>
      </c>
      <c r="D26" s="2" t="s">
        <v>44</v>
      </c>
      <c r="E26" s="2" t="s">
        <v>41</v>
      </c>
      <c r="F26" s="2" t="s">
        <v>41</v>
      </c>
      <c r="G26" s="2" t="s">
        <v>26</v>
      </c>
      <c r="H26" s="2" t="s">
        <v>41</v>
      </c>
      <c r="I26" s="2" t="s">
        <v>31</v>
      </c>
      <c r="J26" s="2" t="s">
        <v>28</v>
      </c>
      <c r="K26" s="2" t="s">
        <v>31</v>
      </c>
      <c r="L26" s="2" t="s">
        <v>30</v>
      </c>
      <c r="M26" s="2" t="s">
        <v>31</v>
      </c>
      <c r="N26" s="2" t="s">
        <v>32</v>
      </c>
      <c r="O26" s="2" t="s">
        <v>34</v>
      </c>
      <c r="P26" s="2" t="s">
        <v>32</v>
      </c>
      <c r="Q26" s="2" t="s">
        <v>32</v>
      </c>
      <c r="R26" s="2" t="s">
        <v>34</v>
      </c>
      <c r="S26" s="2" t="s">
        <v>28</v>
      </c>
      <c r="T26" s="2" t="s">
        <v>30</v>
      </c>
      <c r="U26" s="2" t="s">
        <v>52</v>
      </c>
      <c r="V26" s="2" t="s">
        <v>42</v>
      </c>
      <c r="W26" s="2" t="s">
        <v>50</v>
      </c>
      <c r="X26" s="3" t="s">
        <v>47</v>
      </c>
    </row>
    <row r="27" spans="1:24" ht="13.2" x14ac:dyDescent="0.25">
      <c r="A27" s="4">
        <v>45613.616748981483</v>
      </c>
      <c r="B27" s="5">
        <v>35</v>
      </c>
      <c r="C27" s="5" t="s">
        <v>54</v>
      </c>
      <c r="D27" s="5" t="s">
        <v>62</v>
      </c>
      <c r="E27" s="5" t="s">
        <v>41</v>
      </c>
      <c r="F27" s="5" t="s">
        <v>41</v>
      </c>
      <c r="G27" s="5" t="s">
        <v>26</v>
      </c>
      <c r="H27" s="5" t="s">
        <v>41</v>
      </c>
      <c r="I27" s="5" t="s">
        <v>31</v>
      </c>
      <c r="J27" s="5" t="s">
        <v>30</v>
      </c>
      <c r="K27" s="5" t="s">
        <v>31</v>
      </c>
      <c r="L27" s="5" t="s">
        <v>30</v>
      </c>
      <c r="M27" s="5" t="s">
        <v>31</v>
      </c>
      <c r="N27" s="5" t="s">
        <v>32</v>
      </c>
      <c r="O27" s="5" t="s">
        <v>32</v>
      </c>
      <c r="P27" s="5" t="s">
        <v>34</v>
      </c>
      <c r="Q27" s="5" t="s">
        <v>32</v>
      </c>
      <c r="R27" s="5" t="s">
        <v>34</v>
      </c>
      <c r="S27" s="5" t="s">
        <v>28</v>
      </c>
      <c r="T27" s="5" t="s">
        <v>30</v>
      </c>
      <c r="U27" s="5" t="s">
        <v>37</v>
      </c>
      <c r="V27" s="5" t="s">
        <v>42</v>
      </c>
      <c r="W27" s="5" t="s">
        <v>50</v>
      </c>
      <c r="X27" s="6" t="s">
        <v>39</v>
      </c>
    </row>
    <row r="28" spans="1:24" ht="13.2" x14ac:dyDescent="0.25">
      <c r="A28" s="1">
        <v>45613.621179363428</v>
      </c>
      <c r="B28" s="2">
        <v>32</v>
      </c>
      <c r="C28" s="2" t="s">
        <v>24</v>
      </c>
      <c r="D28" s="2" t="s">
        <v>25</v>
      </c>
      <c r="E28" s="2" t="s">
        <v>27</v>
      </c>
      <c r="F28" s="2" t="s">
        <v>26</v>
      </c>
      <c r="G28" s="2" t="s">
        <v>48</v>
      </c>
      <c r="H28" s="2" t="s">
        <v>26</v>
      </c>
      <c r="I28" s="2" t="s">
        <v>36</v>
      </c>
      <c r="J28" s="2" t="s">
        <v>36</v>
      </c>
      <c r="K28" s="2" t="s">
        <v>59</v>
      </c>
      <c r="L28" s="2" t="s">
        <v>28</v>
      </c>
      <c r="M28" s="2" t="s">
        <v>31</v>
      </c>
      <c r="N28" s="2" t="s">
        <v>32</v>
      </c>
      <c r="O28" s="2" t="s">
        <v>33</v>
      </c>
      <c r="P28" s="2" t="s">
        <v>32</v>
      </c>
      <c r="Q28" s="2" t="s">
        <v>32</v>
      </c>
      <c r="R28" s="2" t="s">
        <v>32</v>
      </c>
      <c r="S28" s="2" t="s">
        <v>36</v>
      </c>
      <c r="T28" s="2" t="s">
        <v>28</v>
      </c>
      <c r="U28" s="2" t="s">
        <v>42</v>
      </c>
      <c r="V28" s="2" t="s">
        <v>52</v>
      </c>
      <c r="W28" s="2" t="s">
        <v>50</v>
      </c>
      <c r="X28" s="3" t="s">
        <v>43</v>
      </c>
    </row>
    <row r="29" spans="1:24" ht="13.2" x14ac:dyDescent="0.25">
      <c r="A29" s="4">
        <v>45613.622525543979</v>
      </c>
      <c r="B29" s="5">
        <v>22</v>
      </c>
      <c r="C29" s="5" t="s">
        <v>54</v>
      </c>
      <c r="D29" s="5" t="s">
        <v>44</v>
      </c>
      <c r="E29" s="5" t="s">
        <v>26</v>
      </c>
      <c r="F29" s="5" t="s">
        <v>26</v>
      </c>
      <c r="G29" s="5" t="s">
        <v>27</v>
      </c>
      <c r="H29" s="5" t="s">
        <v>26</v>
      </c>
      <c r="I29" s="5" t="s">
        <v>28</v>
      </c>
      <c r="J29" s="5" t="s">
        <v>28</v>
      </c>
      <c r="K29" s="5" t="s">
        <v>29</v>
      </c>
      <c r="L29" s="5" t="s">
        <v>28</v>
      </c>
      <c r="M29" s="5" t="s">
        <v>31</v>
      </c>
      <c r="N29" s="5" t="s">
        <v>32</v>
      </c>
      <c r="O29" s="5" t="s">
        <v>33</v>
      </c>
      <c r="P29" s="5" t="s">
        <v>31</v>
      </c>
      <c r="Q29" s="5" t="s">
        <v>32</v>
      </c>
      <c r="R29" s="5" t="s">
        <v>32</v>
      </c>
      <c r="S29" s="5" t="s">
        <v>36</v>
      </c>
      <c r="T29" s="5" t="s">
        <v>28</v>
      </c>
      <c r="U29" s="5" t="s">
        <v>42</v>
      </c>
      <c r="V29" s="5" t="s">
        <v>42</v>
      </c>
      <c r="W29" s="5" t="s">
        <v>50</v>
      </c>
      <c r="X29" s="6" t="s">
        <v>47</v>
      </c>
    </row>
    <row r="30" spans="1:24" ht="13.2" x14ac:dyDescent="0.25">
      <c r="A30" s="1">
        <v>45613.833341342593</v>
      </c>
      <c r="B30" s="2">
        <v>22</v>
      </c>
      <c r="C30" s="2" t="s">
        <v>54</v>
      </c>
      <c r="D30" s="2" t="s">
        <v>56</v>
      </c>
      <c r="E30" s="2" t="s">
        <v>41</v>
      </c>
      <c r="F30" s="2" t="s">
        <v>26</v>
      </c>
      <c r="G30" s="2" t="s">
        <v>26</v>
      </c>
      <c r="H30" s="2" t="s">
        <v>41</v>
      </c>
      <c r="I30" s="2" t="s">
        <v>31</v>
      </c>
      <c r="J30" s="2" t="s">
        <v>28</v>
      </c>
      <c r="K30" s="2" t="s">
        <v>31</v>
      </c>
      <c r="L30" s="2" t="s">
        <v>30</v>
      </c>
      <c r="M30" s="2" t="s">
        <v>31</v>
      </c>
      <c r="N30" s="2" t="s">
        <v>32</v>
      </c>
      <c r="O30" s="2" t="s">
        <v>33</v>
      </c>
      <c r="P30" s="2" t="s">
        <v>34</v>
      </c>
      <c r="Q30" s="2" t="s">
        <v>32</v>
      </c>
      <c r="R30" s="2" t="s">
        <v>32</v>
      </c>
      <c r="S30" s="2" t="s">
        <v>28</v>
      </c>
      <c r="T30" s="2" t="s">
        <v>30</v>
      </c>
      <c r="U30" s="2" t="s">
        <v>52</v>
      </c>
      <c r="V30" s="2" t="s">
        <v>42</v>
      </c>
      <c r="W30" s="2" t="s">
        <v>50</v>
      </c>
      <c r="X30" s="3" t="s">
        <v>47</v>
      </c>
    </row>
    <row r="31" spans="1:24" ht="13.2" x14ac:dyDescent="0.25">
      <c r="A31" s="7">
        <v>45614.458468113429</v>
      </c>
      <c r="B31" s="8">
        <v>19</v>
      </c>
      <c r="C31" s="8" t="s">
        <v>24</v>
      </c>
      <c r="D31" s="8" t="s">
        <v>25</v>
      </c>
      <c r="E31" s="8" t="s">
        <v>26</v>
      </c>
      <c r="F31" s="8" t="s">
        <v>26</v>
      </c>
      <c r="G31" s="8" t="s">
        <v>27</v>
      </c>
      <c r="H31" s="8" t="s">
        <v>27</v>
      </c>
      <c r="I31" s="8" t="s">
        <v>28</v>
      </c>
      <c r="J31" s="8" t="s">
        <v>36</v>
      </c>
      <c r="K31" s="8" t="s">
        <v>29</v>
      </c>
      <c r="L31" s="8" t="s">
        <v>36</v>
      </c>
      <c r="M31" s="8" t="s">
        <v>31</v>
      </c>
      <c r="N31" s="8" t="s">
        <v>32</v>
      </c>
      <c r="O31" s="8" t="s">
        <v>31</v>
      </c>
      <c r="P31" s="8" t="s">
        <v>32</v>
      </c>
      <c r="Q31" s="8" t="s">
        <v>32</v>
      </c>
      <c r="R31" s="8" t="s">
        <v>32</v>
      </c>
      <c r="S31" s="8" t="s">
        <v>36</v>
      </c>
      <c r="T31" s="8" t="s">
        <v>28</v>
      </c>
      <c r="U31" s="8" t="s">
        <v>42</v>
      </c>
      <c r="V31" s="8" t="s">
        <v>42</v>
      </c>
      <c r="W31" s="8" t="s">
        <v>38</v>
      </c>
      <c r="X31" s="9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9D71-8F8B-448C-B84B-4EF5EA105980}">
  <dimension ref="A1:I31"/>
  <sheetViews>
    <sheetView workbookViewId="0">
      <selection activeCell="C8" sqref="C8"/>
    </sheetView>
  </sheetViews>
  <sheetFormatPr baseColWidth="10" defaultRowHeight="13.2" x14ac:dyDescent="0.25"/>
  <cols>
    <col min="3" max="3" width="17.6640625" customWidth="1"/>
    <col min="5" max="5" width="14.6640625" customWidth="1"/>
    <col min="6" max="6" width="22.5546875" customWidth="1"/>
    <col min="7" max="7" width="20.77734375" customWidth="1"/>
    <col min="8" max="8" width="22.44140625" customWidth="1"/>
  </cols>
  <sheetData>
    <row r="1" spans="1:9" x14ac:dyDescent="0.25">
      <c r="A1" s="16" t="s">
        <v>66</v>
      </c>
      <c r="B1" s="16" t="s">
        <v>63</v>
      </c>
      <c r="C1" s="16" t="s">
        <v>64</v>
      </c>
      <c r="E1" s="16" t="s">
        <v>67</v>
      </c>
      <c r="F1" s="16" t="s">
        <v>65</v>
      </c>
      <c r="G1" s="16" t="s">
        <v>68</v>
      </c>
      <c r="H1" s="16" t="s">
        <v>69</v>
      </c>
    </row>
    <row r="2" spans="1:9" x14ac:dyDescent="0.25">
      <c r="A2" s="14">
        <v>20</v>
      </c>
      <c r="B2" s="13">
        <f>AVERAGE(A2:A31)</f>
        <v>24.366666666666667</v>
      </c>
      <c r="C2" s="14">
        <f>_xlfn.STDEV.P(A2:A31)</f>
        <v>5.624253036823843</v>
      </c>
      <c r="E2" s="14">
        <v>19</v>
      </c>
      <c r="F2" s="14">
        <f>NORMDIST(E2, $B$2, $C$2, FALSE)</f>
        <v>4.4991745078873435E-2</v>
      </c>
      <c r="G2" s="14">
        <f>NORMDIST(30, $B$2, $C$2, TRUE)</f>
        <v>0.84173508986374146</v>
      </c>
      <c r="H2" s="14">
        <f>NORMDIST(25, $B$2, $C$2, TRUE)</f>
        <v>0.54482914892255896</v>
      </c>
      <c r="I2" s="21">
        <f>G2 - G3</f>
        <v>0.84173508986374146</v>
      </c>
    </row>
    <row r="3" spans="1:9" x14ac:dyDescent="0.25">
      <c r="A3" s="14">
        <v>21</v>
      </c>
      <c r="E3" s="14">
        <f>E2+1</f>
        <v>20</v>
      </c>
      <c r="F3" s="14">
        <f t="shared" ref="F3:F25" si="0">NORMDIST(E3, $B$2, $C$2, FALSE)</f>
        <v>5.2474670582876769E-2</v>
      </c>
    </row>
    <row r="4" spans="1:9" x14ac:dyDescent="0.25">
      <c r="A4" s="14">
        <v>20</v>
      </c>
      <c r="E4" s="14">
        <f t="shared" ref="E4:E25" si="1">E3+1</f>
        <v>21</v>
      </c>
      <c r="F4" s="14">
        <f t="shared" si="0"/>
        <v>5.929759876125338E-2</v>
      </c>
    </row>
    <row r="5" spans="1:9" x14ac:dyDescent="0.25">
      <c r="A5" s="14">
        <v>20</v>
      </c>
      <c r="E5" s="14">
        <f t="shared" si="1"/>
        <v>22</v>
      </c>
      <c r="F5" s="14">
        <f t="shared" si="0"/>
        <v>6.4922464390759493E-2</v>
      </c>
      <c r="H5" t="s">
        <v>70</v>
      </c>
    </row>
    <row r="6" spans="1:9" x14ac:dyDescent="0.25">
      <c r="A6" s="14">
        <v>32</v>
      </c>
      <c r="E6" s="14">
        <f t="shared" si="1"/>
        <v>23</v>
      </c>
      <c r="F6" s="14">
        <f t="shared" si="0"/>
        <v>6.8868938668008722E-2</v>
      </c>
    </row>
    <row r="7" spans="1:9" x14ac:dyDescent="0.25">
      <c r="A7" s="14">
        <v>31</v>
      </c>
      <c r="B7" s="20" t="s">
        <v>71</v>
      </c>
      <c r="C7" s="17">
        <f>MAX(A2:A31)</f>
        <v>42</v>
      </c>
      <c r="D7" s="17"/>
      <c r="E7" s="14">
        <f>E6+1</f>
        <v>24</v>
      </c>
      <c r="F7" s="14">
        <f t="shared" si="0"/>
        <v>7.0781911545247184E-2</v>
      </c>
    </row>
    <row r="8" spans="1:9" x14ac:dyDescent="0.25">
      <c r="A8" s="14">
        <v>19</v>
      </c>
      <c r="B8" s="20" t="s">
        <v>72</v>
      </c>
      <c r="C8" s="17">
        <f>MIN(A2:A31)</f>
        <v>19</v>
      </c>
      <c r="D8" s="17"/>
      <c r="E8" s="14">
        <f t="shared" si="1"/>
        <v>25</v>
      </c>
      <c r="F8" s="14">
        <f t="shared" si="0"/>
        <v>7.048418583330622E-2</v>
      </c>
    </row>
    <row r="9" spans="1:9" x14ac:dyDescent="0.25">
      <c r="A9" s="14">
        <v>19</v>
      </c>
      <c r="E9" s="14">
        <f>E8+1</f>
        <v>26</v>
      </c>
      <c r="F9" s="14">
        <f t="shared" si="0"/>
        <v>6.8003551058392009E-2</v>
      </c>
    </row>
    <row r="10" spans="1:9" x14ac:dyDescent="0.25">
      <c r="A10" s="14">
        <v>20</v>
      </c>
      <c r="E10" s="14">
        <f t="shared" si="1"/>
        <v>27</v>
      </c>
      <c r="F10" s="14">
        <f t="shared" si="0"/>
        <v>6.3568505202991663E-2</v>
      </c>
    </row>
    <row r="11" spans="1:9" x14ac:dyDescent="0.25">
      <c r="A11" s="14">
        <v>19</v>
      </c>
      <c r="E11" s="14">
        <f t="shared" si="1"/>
        <v>28</v>
      </c>
      <c r="F11" s="14">
        <f t="shared" si="0"/>
        <v>5.7573536934049048E-2</v>
      </c>
    </row>
    <row r="12" spans="1:9" x14ac:dyDescent="0.25">
      <c r="A12" s="14">
        <v>20</v>
      </c>
      <c r="E12" s="14">
        <f t="shared" si="1"/>
        <v>29</v>
      </c>
      <c r="F12" s="14">
        <f t="shared" si="0"/>
        <v>5.0521277669051776E-2</v>
      </c>
    </row>
    <row r="13" spans="1:9" x14ac:dyDescent="0.25">
      <c r="A13" s="14">
        <v>26</v>
      </c>
      <c r="E13" s="14">
        <f t="shared" si="1"/>
        <v>30</v>
      </c>
      <c r="F13" s="14">
        <f t="shared" si="0"/>
        <v>4.2953271149813364E-2</v>
      </c>
    </row>
    <row r="14" spans="1:9" x14ac:dyDescent="0.25">
      <c r="A14" s="14">
        <v>22</v>
      </c>
      <c r="E14" s="14">
        <f t="shared" si="1"/>
        <v>31</v>
      </c>
      <c r="F14" s="14">
        <f t="shared" si="0"/>
        <v>3.5382512232876369E-2</v>
      </c>
    </row>
    <row r="15" spans="1:9" x14ac:dyDescent="0.25">
      <c r="A15" s="14">
        <v>26</v>
      </c>
      <c r="E15" s="14">
        <f t="shared" si="1"/>
        <v>32</v>
      </c>
      <c r="F15" s="14">
        <f t="shared" si="0"/>
        <v>2.8239148095296731E-2</v>
      </c>
    </row>
    <row r="16" spans="1:9" x14ac:dyDescent="0.25">
      <c r="A16" s="14">
        <v>28</v>
      </c>
      <c r="E16" s="14">
        <f t="shared" si="1"/>
        <v>33</v>
      </c>
      <c r="F16" s="14">
        <f t="shared" si="0"/>
        <v>2.1836600062974283E-2</v>
      </c>
    </row>
    <row r="17" spans="1:6" x14ac:dyDescent="0.25">
      <c r="A17" s="14">
        <v>24</v>
      </c>
      <c r="E17" s="14">
        <f t="shared" si="1"/>
        <v>34</v>
      </c>
      <c r="F17" s="14">
        <f t="shared" si="0"/>
        <v>1.63602129664202E-2</v>
      </c>
    </row>
    <row r="18" spans="1:6" x14ac:dyDescent="0.25">
      <c r="A18" s="14">
        <v>24</v>
      </c>
      <c r="E18" s="14">
        <f t="shared" si="1"/>
        <v>35</v>
      </c>
      <c r="F18" s="14">
        <f t="shared" si="0"/>
        <v>1.1875814053049397E-2</v>
      </c>
    </row>
    <row r="19" spans="1:6" x14ac:dyDescent="0.25">
      <c r="A19" s="14">
        <v>19</v>
      </c>
      <c r="E19" s="14">
        <f t="shared" si="1"/>
        <v>36</v>
      </c>
      <c r="F19" s="14">
        <f t="shared" si="0"/>
        <v>8.3523431512623411E-3</v>
      </c>
    </row>
    <row r="20" spans="1:6" x14ac:dyDescent="0.25">
      <c r="A20" s="14">
        <v>25</v>
      </c>
      <c r="E20" s="14">
        <f t="shared" si="1"/>
        <v>37</v>
      </c>
      <c r="F20" s="14">
        <f t="shared" si="0"/>
        <v>5.6914611034999318E-3</v>
      </c>
    </row>
    <row r="21" spans="1:6" x14ac:dyDescent="0.25">
      <c r="A21" s="14">
        <v>20</v>
      </c>
      <c r="E21" s="14">
        <f t="shared" si="1"/>
        <v>38</v>
      </c>
      <c r="F21" s="14">
        <f t="shared" si="0"/>
        <v>3.7575928353725326E-3</v>
      </c>
    </row>
    <row r="22" spans="1:6" x14ac:dyDescent="0.25">
      <c r="A22" s="14">
        <v>42</v>
      </c>
      <c r="E22" s="14">
        <f t="shared" si="1"/>
        <v>39</v>
      </c>
      <c r="F22" s="14">
        <f t="shared" si="0"/>
        <v>2.4036219958073262E-3</v>
      </c>
    </row>
    <row r="23" spans="1:6" x14ac:dyDescent="0.25">
      <c r="A23" s="14">
        <v>20</v>
      </c>
      <c r="E23" s="14">
        <f t="shared" si="1"/>
        <v>40</v>
      </c>
      <c r="F23" s="14">
        <f t="shared" si="0"/>
        <v>1.4896804687108758E-3</v>
      </c>
    </row>
    <row r="24" spans="1:6" x14ac:dyDescent="0.25">
      <c r="A24" s="14">
        <v>28</v>
      </c>
      <c r="E24" s="14">
        <f t="shared" si="1"/>
        <v>41</v>
      </c>
      <c r="F24" s="14">
        <f t="shared" si="0"/>
        <v>8.9452108402753689E-4</v>
      </c>
    </row>
    <row r="25" spans="1:6" x14ac:dyDescent="0.25">
      <c r="A25" s="14">
        <v>28</v>
      </c>
      <c r="E25" s="14">
        <f t="shared" si="1"/>
        <v>42</v>
      </c>
      <c r="F25" s="14">
        <f t="shared" si="0"/>
        <v>5.2042546950466716E-4</v>
      </c>
    </row>
    <row r="26" spans="1:6" x14ac:dyDescent="0.25">
      <c r="A26" s="14">
        <v>28</v>
      </c>
    </row>
    <row r="27" spans="1:6" x14ac:dyDescent="0.25">
      <c r="A27" s="14">
        <v>35</v>
      </c>
    </row>
    <row r="28" spans="1:6" x14ac:dyDescent="0.25">
      <c r="A28" s="14">
        <v>32</v>
      </c>
    </row>
    <row r="29" spans="1:6" x14ac:dyDescent="0.25">
      <c r="A29" s="14">
        <v>22</v>
      </c>
    </row>
    <row r="30" spans="1:6" x14ac:dyDescent="0.25">
      <c r="A30" s="14">
        <v>22</v>
      </c>
    </row>
    <row r="31" spans="1:6" x14ac:dyDescent="0.25">
      <c r="A31" s="14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4D58-11B6-4077-9521-27C52F7F9ABD}">
  <dimension ref="A1:G31"/>
  <sheetViews>
    <sheetView tabSelected="1" workbookViewId="0">
      <selection activeCell="B6" sqref="B6"/>
    </sheetView>
  </sheetViews>
  <sheetFormatPr baseColWidth="10" defaultRowHeight="13.2" x14ac:dyDescent="0.25"/>
  <cols>
    <col min="2" max="2" width="22.33203125" customWidth="1"/>
    <col min="3" max="3" width="29.77734375" customWidth="1"/>
    <col min="4" max="4" width="29" customWidth="1"/>
    <col min="7" max="7" width="11.77734375" bestFit="1" customWidth="1"/>
  </cols>
  <sheetData>
    <row r="1" spans="1:7" x14ac:dyDescent="0.25">
      <c r="A1" s="18" t="s">
        <v>66</v>
      </c>
      <c r="B1" s="22" t="s">
        <v>73</v>
      </c>
      <c r="C1" s="19" t="s">
        <v>77</v>
      </c>
      <c r="D1" s="19" t="s">
        <v>79</v>
      </c>
      <c r="F1" s="18" t="s">
        <v>81</v>
      </c>
      <c r="G1" s="16" t="s">
        <v>82</v>
      </c>
    </row>
    <row r="2" spans="1:7" x14ac:dyDescent="0.25">
      <c r="A2" s="14">
        <v>20</v>
      </c>
      <c r="B2">
        <f>AVERAGE(A2:A31)</f>
        <v>24.366666666666667</v>
      </c>
      <c r="C2" s="15">
        <f>COUNTIF(A2:A31,"&gt;="&amp;B6) - COUNTIF(A2:A31,"&gt;"&amp;B8)</f>
        <v>29</v>
      </c>
      <c r="D2" s="15">
        <f>C2/COUNT(A2:A31)</f>
        <v>0.96666666666666667</v>
      </c>
      <c r="F2" s="14">
        <v>13</v>
      </c>
      <c r="G2" s="13">
        <f>NORMDIST(F2,$B$2,$B$4,FALSE)</f>
        <v>9.2026333188312739E-3</v>
      </c>
    </row>
    <row r="3" spans="1:7" x14ac:dyDescent="0.25">
      <c r="A3" s="14">
        <v>21</v>
      </c>
      <c r="B3" s="19" t="s">
        <v>74</v>
      </c>
      <c r="C3" s="19" t="s">
        <v>78</v>
      </c>
      <c r="D3" s="19" t="s">
        <v>80</v>
      </c>
      <c r="F3" s="14">
        <f>F2+1</f>
        <v>14</v>
      </c>
      <c r="G3" s="13">
        <f t="shared" ref="G3:G25" si="0">NORMDIST(F3,$B$2,$B$4,FALSE)</f>
        <v>1.2974958544936327E-2</v>
      </c>
    </row>
    <row r="4" spans="1:7" x14ac:dyDescent="0.25">
      <c r="A4" s="14">
        <v>20</v>
      </c>
      <c r="B4">
        <f>_xlfn.STDEV.P(A2:A31)</f>
        <v>5.624253036823843</v>
      </c>
      <c r="C4" s="15">
        <f>COUNTIF(A2:A31,"&lt;"&amp;B6) + COUNTIF(A2:A31,"&gt;"&amp;B8)</f>
        <v>1</v>
      </c>
      <c r="D4" s="15">
        <f>C4/COUNT(A2:A31)</f>
        <v>3.3333333333333333E-2</v>
      </c>
      <c r="F4" s="14">
        <f t="shared" ref="F4:F25" si="1">F3+1</f>
        <v>15</v>
      </c>
      <c r="G4" s="13">
        <f t="shared" si="0"/>
        <v>1.7724351072627209E-2</v>
      </c>
    </row>
    <row r="5" spans="1:7" x14ac:dyDescent="0.25">
      <c r="A5" s="14">
        <v>20</v>
      </c>
      <c r="B5" s="19" t="s">
        <v>75</v>
      </c>
      <c r="F5" s="14">
        <f t="shared" si="1"/>
        <v>16</v>
      </c>
      <c r="G5" s="13">
        <f t="shared" si="0"/>
        <v>2.3458768633597877E-2</v>
      </c>
    </row>
    <row r="6" spans="1:7" x14ac:dyDescent="0.25">
      <c r="A6" s="14">
        <v>32</v>
      </c>
      <c r="B6">
        <f>B2 - 2*B4</f>
        <v>13.118160593018981</v>
      </c>
      <c r="F6" s="14">
        <f t="shared" si="1"/>
        <v>17</v>
      </c>
      <c r="G6" s="13">
        <f t="shared" si="0"/>
        <v>3.008226854150443E-2</v>
      </c>
    </row>
    <row r="7" spans="1:7" x14ac:dyDescent="0.25">
      <c r="A7" s="14">
        <v>31</v>
      </c>
      <c r="B7" s="19" t="s">
        <v>76</v>
      </c>
      <c r="F7" s="14">
        <f t="shared" si="1"/>
        <v>18</v>
      </c>
      <c r="G7" s="13">
        <f t="shared" si="0"/>
        <v>3.7375452498260561E-2</v>
      </c>
    </row>
    <row r="8" spans="1:7" x14ac:dyDescent="0.25">
      <c r="A8" s="14">
        <v>19</v>
      </c>
      <c r="B8">
        <f>B2 + 2*B4</f>
        <v>35.61517274031435</v>
      </c>
      <c r="F8" s="14">
        <f t="shared" si="1"/>
        <v>19</v>
      </c>
      <c r="G8" s="13">
        <f t="shared" si="0"/>
        <v>4.4991745078873435E-2</v>
      </c>
    </row>
    <row r="9" spans="1:7" x14ac:dyDescent="0.25">
      <c r="A9" s="14">
        <v>19</v>
      </c>
      <c r="F9" s="14">
        <f t="shared" si="1"/>
        <v>20</v>
      </c>
      <c r="G9" s="13">
        <f t="shared" si="0"/>
        <v>5.2474670582876769E-2</v>
      </c>
    </row>
    <row r="10" spans="1:7" x14ac:dyDescent="0.25">
      <c r="A10" s="14">
        <v>20</v>
      </c>
      <c r="F10" s="14">
        <f t="shared" si="1"/>
        <v>21</v>
      </c>
      <c r="G10" s="13">
        <f t="shared" si="0"/>
        <v>5.929759876125338E-2</v>
      </c>
    </row>
    <row r="11" spans="1:7" x14ac:dyDescent="0.25">
      <c r="A11" s="14">
        <v>19</v>
      </c>
      <c r="F11" s="14">
        <f t="shared" si="1"/>
        <v>22</v>
      </c>
      <c r="G11" s="13">
        <f t="shared" si="0"/>
        <v>6.4922464390759493E-2</v>
      </c>
    </row>
    <row r="12" spans="1:7" x14ac:dyDescent="0.25">
      <c r="A12" s="14">
        <v>20</v>
      </c>
      <c r="F12" s="14">
        <f t="shared" si="1"/>
        <v>23</v>
      </c>
      <c r="G12" s="13">
        <f t="shared" si="0"/>
        <v>6.8868938668008722E-2</v>
      </c>
    </row>
    <row r="13" spans="1:7" x14ac:dyDescent="0.25">
      <c r="A13" s="14">
        <v>26</v>
      </c>
      <c r="F13" s="14">
        <f t="shared" si="1"/>
        <v>24</v>
      </c>
      <c r="G13" s="13">
        <f t="shared" si="0"/>
        <v>7.0781911545247184E-2</v>
      </c>
    </row>
    <row r="14" spans="1:7" x14ac:dyDescent="0.25">
      <c r="A14" s="14">
        <v>22</v>
      </c>
      <c r="F14" s="14">
        <f t="shared" si="1"/>
        <v>25</v>
      </c>
      <c r="G14" s="13">
        <f t="shared" si="0"/>
        <v>7.048418583330622E-2</v>
      </c>
    </row>
    <row r="15" spans="1:7" x14ac:dyDescent="0.25">
      <c r="A15" s="14">
        <v>26</v>
      </c>
      <c r="F15" s="14">
        <f t="shared" si="1"/>
        <v>26</v>
      </c>
      <c r="G15" s="13">
        <f t="shared" si="0"/>
        <v>6.8003551058392009E-2</v>
      </c>
    </row>
    <row r="16" spans="1:7" x14ac:dyDescent="0.25">
      <c r="A16" s="14">
        <v>28</v>
      </c>
      <c r="F16" s="14">
        <f t="shared" si="1"/>
        <v>27</v>
      </c>
      <c r="G16" s="13">
        <f t="shared" si="0"/>
        <v>6.3568505202991663E-2</v>
      </c>
    </row>
    <row r="17" spans="1:7" x14ac:dyDescent="0.25">
      <c r="A17" s="14">
        <v>24</v>
      </c>
      <c r="F17" s="14">
        <f t="shared" si="1"/>
        <v>28</v>
      </c>
      <c r="G17" s="13">
        <f t="shared" si="0"/>
        <v>5.7573536934049048E-2</v>
      </c>
    </row>
    <row r="18" spans="1:7" x14ac:dyDescent="0.25">
      <c r="A18" s="14">
        <v>24</v>
      </c>
      <c r="F18" s="14">
        <f t="shared" si="1"/>
        <v>29</v>
      </c>
      <c r="G18" s="13">
        <f t="shared" si="0"/>
        <v>5.0521277669051776E-2</v>
      </c>
    </row>
    <row r="19" spans="1:7" x14ac:dyDescent="0.25">
      <c r="A19" s="14">
        <v>19</v>
      </c>
      <c r="F19" s="14">
        <f t="shared" si="1"/>
        <v>30</v>
      </c>
      <c r="G19" s="13">
        <f t="shared" si="0"/>
        <v>4.2953271149813364E-2</v>
      </c>
    </row>
    <row r="20" spans="1:7" x14ac:dyDescent="0.25">
      <c r="A20" s="14">
        <v>25</v>
      </c>
      <c r="F20" s="14">
        <f>F19+1</f>
        <v>31</v>
      </c>
      <c r="G20" s="13">
        <f t="shared" si="0"/>
        <v>3.5382512232876369E-2</v>
      </c>
    </row>
    <row r="21" spans="1:7" x14ac:dyDescent="0.25">
      <c r="A21" s="14">
        <v>20</v>
      </c>
      <c r="F21" s="14">
        <f t="shared" si="1"/>
        <v>32</v>
      </c>
      <c r="G21" s="13">
        <f t="shared" si="0"/>
        <v>2.8239148095296731E-2</v>
      </c>
    </row>
    <row r="22" spans="1:7" x14ac:dyDescent="0.25">
      <c r="A22" s="14">
        <v>42</v>
      </c>
      <c r="F22" s="14">
        <f t="shared" si="1"/>
        <v>33</v>
      </c>
      <c r="G22" s="13">
        <f t="shared" si="0"/>
        <v>2.1836600062974283E-2</v>
      </c>
    </row>
    <row r="23" spans="1:7" x14ac:dyDescent="0.25">
      <c r="A23" s="14">
        <v>20</v>
      </c>
      <c r="F23" s="14">
        <f t="shared" si="1"/>
        <v>34</v>
      </c>
      <c r="G23" s="13">
        <f t="shared" si="0"/>
        <v>1.63602129664202E-2</v>
      </c>
    </row>
    <row r="24" spans="1:7" x14ac:dyDescent="0.25">
      <c r="A24" s="14">
        <v>28</v>
      </c>
      <c r="F24" s="14">
        <f t="shared" si="1"/>
        <v>35</v>
      </c>
      <c r="G24" s="13">
        <f t="shared" si="0"/>
        <v>1.1875814053049397E-2</v>
      </c>
    </row>
    <row r="25" spans="1:7" x14ac:dyDescent="0.25">
      <c r="A25" s="14">
        <v>28</v>
      </c>
      <c r="F25" s="14">
        <f t="shared" si="1"/>
        <v>36</v>
      </c>
      <c r="G25" s="13">
        <f t="shared" si="0"/>
        <v>8.3523431512623411E-3</v>
      </c>
    </row>
    <row r="26" spans="1:7" x14ac:dyDescent="0.25">
      <c r="A26" s="14">
        <v>28</v>
      </c>
    </row>
    <row r="27" spans="1:7" x14ac:dyDescent="0.25">
      <c r="A27" s="14">
        <v>35</v>
      </c>
    </row>
    <row r="28" spans="1:7" x14ac:dyDescent="0.25">
      <c r="A28" s="14">
        <v>32</v>
      </c>
    </row>
    <row r="29" spans="1:7" x14ac:dyDescent="0.25">
      <c r="A29" s="14">
        <v>22</v>
      </c>
    </row>
    <row r="30" spans="1:7" x14ac:dyDescent="0.25">
      <c r="A30" s="14">
        <v>22</v>
      </c>
    </row>
    <row r="31" spans="1:7" x14ac:dyDescent="0.25">
      <c r="A31" s="1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Problema 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Abilio Sánchez</dc:creator>
  <cp:lastModifiedBy>ABILIO SANCHEZ</cp:lastModifiedBy>
  <dcterms:created xsi:type="dcterms:W3CDTF">2024-11-20T18:04:30Z</dcterms:created>
  <dcterms:modified xsi:type="dcterms:W3CDTF">2024-11-20T18:04:30Z</dcterms:modified>
</cp:coreProperties>
</file>