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ject\Bao cao\"/>
    </mc:Choice>
  </mc:AlternateContent>
  <xr:revisionPtr revIDLastSave="0" documentId="13_ncr:1_{F190AE77-5224-4620-9111-4E7C583B05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39" i="1"/>
  <c r="F41" i="1" s="1"/>
  <c r="K39" i="1"/>
  <c r="E41" i="1" s="1"/>
  <c r="J39" i="1"/>
  <c r="D41" i="1" s="1"/>
  <c r="I39" i="1"/>
  <c r="C41" i="1" s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L16" i="1"/>
  <c r="F18" i="1" s="1"/>
  <c r="K16" i="1"/>
  <c r="E18" i="1" s="1"/>
  <c r="J16" i="1"/>
  <c r="D18" i="1" s="1"/>
  <c r="I16" i="1"/>
  <c r="C18" i="1" s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F22" i="1" l="1"/>
  <c r="E20" i="1"/>
  <c r="E22" i="1"/>
  <c r="C20" i="1"/>
  <c r="F20" i="1"/>
  <c r="C22" i="1"/>
  <c r="D20" i="1"/>
  <c r="D22" i="1"/>
  <c r="F45" i="1"/>
  <c r="F43" i="1"/>
  <c r="E45" i="1"/>
  <c r="E43" i="1"/>
  <c r="D45" i="1"/>
  <c r="D43" i="1"/>
  <c r="C45" i="1"/>
  <c r="C43" i="1"/>
</calcChain>
</file>

<file path=xl/sharedStrings.xml><?xml version="1.0" encoding="utf-8"?>
<sst xmlns="http://schemas.openxmlformats.org/spreadsheetml/2006/main" count="41" uniqueCount="24">
  <si>
    <t>DO NHAY LAY ANH THAP</t>
  </si>
  <si>
    <t>30fps</t>
  </si>
  <si>
    <t>40fps</t>
  </si>
  <si>
    <t>50fps</t>
  </si>
  <si>
    <t>60fps</t>
  </si>
  <si>
    <t>CHIEU DAI THUC</t>
  </si>
  <si>
    <t>30FPS</t>
  </si>
  <si>
    <t>40FPS</t>
  </si>
  <si>
    <t>50FPS</t>
  </si>
  <si>
    <t>60FPS</t>
  </si>
  <si>
    <t>33 do</t>
  </si>
  <si>
    <t>GIA TRI TRUNG BINH</t>
  </si>
  <si>
    <t>20 do</t>
  </si>
  <si>
    <t>STT</t>
  </si>
  <si>
    <t>SAI SO  NHO NHAT (mm)</t>
  </si>
  <si>
    <t>30fps (mm)</t>
  </si>
  <si>
    <t>40fps (mm)</t>
  </si>
  <si>
    <t>50fps (mm)</t>
  </si>
  <si>
    <t>60fps (mm)</t>
  </si>
  <si>
    <t>SAI SO TRUNG BINH GOC 20 DO (mm)</t>
  </si>
  <si>
    <t>chiều dài thực (mm)</t>
  </si>
  <si>
    <t>SAI SO  LON NHAT DO DOC 30 DO (mm)</t>
  </si>
  <si>
    <t>SAI SO TRUNG BINH DO DOC 30 DO (mm)</t>
  </si>
  <si>
    <t>SAI SO  LON NHAT DO DOC 20 DO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</si>
</sst>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1" xfId="1" applyFont="1" applyBorder="1" applyAlignment="1">
      <alignment horizontal="center"/>
    </xf>
    <xf numFmtId="0" fontId="3" fillId="2" borderId="2" xfId="1" applyFont="1" applyBorder="1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sai số trung bình đo ở góc 30 độ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GIA TRI TRUNG BINH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30fps (mm)</c:v>
                </c:pt>
                <c:pt idx="1">
                  <c:v>40fps (mm)</c:v>
                </c:pt>
                <c:pt idx="2">
                  <c:v>50fps (mm)</c:v>
                </c:pt>
                <c:pt idx="3">
                  <c:v>60fps (mm)</c:v>
                </c:pt>
              </c:strCache>
            </c:strRef>
          </c:cat>
          <c:val>
            <c:numRef>
              <c:f>Sheet1!$I$16:$L$16</c:f>
              <c:numCache>
                <c:formatCode>General</c:formatCode>
                <c:ptCount val="4"/>
                <c:pt idx="0">
                  <c:v>142.04000000000002</c:v>
                </c:pt>
                <c:pt idx="1">
                  <c:v>141.83999999999997</c:v>
                </c:pt>
                <c:pt idx="2">
                  <c:v>142.03</c:v>
                </c:pt>
                <c:pt idx="3">
                  <c:v>141.98999999999998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B6B-84C6-A8B8AAEF5F6D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CHIEU DAI THUC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Sheet1!$I$3:$I$6</c:f>
              <c:numCache>
                <c:formatCode>General</c:formatCode>
                <c:ptCount val="4"/>
                <c:pt idx="0">
                  <c:v>140.69999999999999</c:v>
                </c:pt>
                <c:pt idx="1">
                  <c:v>140.69999999999999</c:v>
                </c:pt>
                <c:pt idx="2">
                  <c:v>140.69999999999999</c:v>
                </c:pt>
                <c:pt idx="3">
                  <c:v>140.69999999999999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B6B-84C6-A8B8AAEF5F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0095375"/>
        <c:axId val="1120498015"/>
      </c:lineChart>
      <c:catAx>
        <c:axId val="11400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09600071177543"/>
              <c:y val="0.8218041619357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98015"/>
        <c:crosses val="autoZero"/>
        <c:auto val="1"/>
        <c:lblAlgn val="ctr"/>
        <c:lblOffset val="100"/>
        <c:noMultiLvlLbl val="0"/>
      </c:catAx>
      <c:valAx>
        <c:axId val="112049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832391713747645E-2"/>
              <c:y val="0.4107233078866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37364503165919"/>
          <c:y val="0.89107026920579824"/>
          <c:w val="0.52094844076693803"/>
          <c:h val="6.5944189567159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sai số trung bình đo ở góc 20 độ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GIA TRI TRUNG BINH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30fps (mm)</c:v>
                </c:pt>
                <c:pt idx="1">
                  <c:v>40fps (mm)</c:v>
                </c:pt>
                <c:pt idx="2">
                  <c:v>50fps (mm)</c:v>
                </c:pt>
                <c:pt idx="3">
                  <c:v>60fps (mm)</c:v>
                </c:pt>
              </c:strCache>
            </c:strRef>
          </c:cat>
          <c:val>
            <c:numRef>
              <c:f>Sheet1!$I$39:$L$39</c:f>
              <c:numCache>
                <c:formatCode>General</c:formatCode>
                <c:ptCount val="4"/>
                <c:pt idx="0">
                  <c:v>142.07</c:v>
                </c:pt>
                <c:pt idx="1">
                  <c:v>142.03</c:v>
                </c:pt>
                <c:pt idx="2">
                  <c:v>142.09</c:v>
                </c:pt>
                <c:pt idx="3">
                  <c:v>142.19999999999999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A-4CC6-8BCC-F034D67905DC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CHIEU DAI THUC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Sheet1!$I$3:$I$6</c:f>
              <c:numCache>
                <c:formatCode>General</c:formatCode>
                <c:ptCount val="4"/>
                <c:pt idx="0">
                  <c:v>140.69999999999999</c:v>
                </c:pt>
                <c:pt idx="1">
                  <c:v>140.69999999999999</c:v>
                </c:pt>
                <c:pt idx="2">
                  <c:v>140.69999999999999</c:v>
                </c:pt>
                <c:pt idx="3">
                  <c:v>140.69999999999999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A-4CC6-8BCC-F034D67905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0095375"/>
        <c:axId val="1120498015"/>
      </c:lineChart>
      <c:catAx>
        <c:axId val="11400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09600071177543"/>
              <c:y val="0.8218041619357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98015"/>
        <c:crosses val="autoZero"/>
        <c:auto val="1"/>
        <c:lblAlgn val="ctr"/>
        <c:lblOffset val="100"/>
        <c:noMultiLvlLbl val="0"/>
      </c:catAx>
      <c:valAx>
        <c:axId val="112049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832391713747645E-2"/>
              <c:y val="0.4107233078866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37364503165919"/>
          <c:y val="0.89107026920579824"/>
          <c:w val="0.52094844076693803"/>
          <c:h val="6.5944189567159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sai số đo ở góc 20 độ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SAI SO  LON NHAT DO DOC 20 DO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2.1000000000000227</c:v>
                </c:pt>
                <c:pt idx="1">
                  <c:v>1.8000000000000114</c:v>
                </c:pt>
                <c:pt idx="2">
                  <c:v>1.8000000000000114</c:v>
                </c:pt>
                <c:pt idx="3">
                  <c:v>1.9000000000000057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A-4FB7-BC9C-59A10720A244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SAI SO  NHO NHAT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Sheet1!$C$45:$F$45</c:f>
              <c:numCache>
                <c:formatCode>General</c:formatCode>
                <c:ptCount val="4"/>
                <c:pt idx="0">
                  <c:v>0.70000000000001705</c:v>
                </c:pt>
                <c:pt idx="1">
                  <c:v>0.70000000000001705</c:v>
                </c:pt>
                <c:pt idx="2">
                  <c:v>0.70000000000001705</c:v>
                </c:pt>
                <c:pt idx="3">
                  <c:v>0.90000000000000568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A-4FB7-BC9C-59A10720A2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7278367"/>
        <c:axId val="1169156559"/>
      </c:lineChart>
      <c:catAx>
        <c:axId val="11872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4363446504671"/>
              <c:y val="0.92402087313050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559"/>
        <c:crosses val="autoZero"/>
        <c:auto val="1"/>
        <c:lblAlgn val="ctr"/>
        <c:lblOffset val="100"/>
        <c:noMultiLvlLbl val="0"/>
      </c:catAx>
      <c:valAx>
        <c:axId val="1169156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sai số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6933165612363"/>
          <c:y val="0.8205429498827439"/>
          <c:w val="0.56113872862666359"/>
          <c:h val="6.6568513255369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 số</a:t>
            </a:r>
            <a:r>
              <a:rPr lang="en-US" baseline="0"/>
              <a:t> đo ở góc 30 độ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SAI SO  LON NHAT DO DOC 20 DO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2.1000000000000227</c:v>
                </c:pt>
                <c:pt idx="1">
                  <c:v>2.1000000000000227</c:v>
                </c:pt>
                <c:pt idx="2">
                  <c:v>1.8000000000000114</c:v>
                </c:pt>
                <c:pt idx="3">
                  <c:v>1.6000000000000227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BFD-9C51-8A9374B86B76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SAI SO  NHO NHAT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0.60000000000002274</c:v>
                </c:pt>
                <c:pt idx="1">
                  <c:v>0.20000000000001705</c:v>
                </c:pt>
                <c:pt idx="2">
                  <c:v>0.90000000000000568</c:v>
                </c:pt>
                <c:pt idx="3">
                  <c:v>0.90000000000000568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BFD-9C51-8A9374B86B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7278367"/>
        <c:axId val="1169156559"/>
      </c:lineChart>
      <c:catAx>
        <c:axId val="11872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43635170603673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559"/>
        <c:crosses val="autoZero"/>
        <c:auto val="1"/>
        <c:lblAlgn val="ctr"/>
        <c:lblOffset val="100"/>
        <c:noMultiLvlLbl val="0"/>
      </c:catAx>
      <c:valAx>
        <c:axId val="1169156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sai số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69333266249068"/>
          <c:y val="0.81259780617045507"/>
          <c:w val="0.608835520559929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tỷ lệ sai số đo ở góc 20 và 30 độ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SAI SO TRUNG BINH DO DOC 30 DO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Sheet1!$C$18:$F$18</c:f>
              <c:numCache>
                <c:formatCode>0.0</c:formatCode>
                <c:ptCount val="4"/>
                <c:pt idx="0">
                  <c:v>1.3400000000000318</c:v>
                </c:pt>
                <c:pt idx="1">
                  <c:v>1.1399999999999864</c:v>
                </c:pt>
                <c:pt idx="2">
                  <c:v>1.3300000000000125</c:v>
                </c:pt>
                <c:pt idx="3">
                  <c:v>1.289999999999992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5-4683-B00D-2551C005EAC8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SAI SO TRUNG BINH GOC 20 DO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Sheet1!$C$41:$F$41</c:f>
              <c:numCache>
                <c:formatCode>0.0</c:formatCode>
                <c:ptCount val="4"/>
                <c:pt idx="0">
                  <c:v>1.3700000000000045</c:v>
                </c:pt>
                <c:pt idx="1">
                  <c:v>1.3300000000000125</c:v>
                </c:pt>
                <c:pt idx="2">
                  <c:v>1.3900000000000148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5-4683-B00D-2551C005E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278367"/>
        <c:axId val="1169156559"/>
      </c:lineChart>
      <c:catAx>
        <c:axId val="11872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43635170603673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559"/>
        <c:crosses val="autoZero"/>
        <c:auto val="1"/>
        <c:lblAlgn val="ctr"/>
        <c:lblOffset val="100"/>
        <c:noMultiLvlLbl val="0"/>
      </c:catAx>
      <c:valAx>
        <c:axId val="1169156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sai số trung bình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79687445319335082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SAI SỐ ĐO LỚN NHẤT GIỮA ĐỘ DỐC 20 VÀ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SAI SO  LON NHAT DO DOC 30 DO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9430664916885391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3E-496F-88CB-3B0CEE722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Sheet1!$C$39:$F$39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2.1000000000000227</c:v>
                </c:pt>
                <c:pt idx="1">
                  <c:v>2.1000000000000227</c:v>
                </c:pt>
                <c:pt idx="2">
                  <c:v>1.8000000000000114</c:v>
                </c:pt>
                <c:pt idx="3">
                  <c:v>1.6000000000000227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3E-496F-88CB-3B0CEE722F29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SAI SO  LON NHAT DO DOC 20 DO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6652887139107512E-2"/>
                  <c:y val="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3E-496F-88CB-3B0CEE722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Sheet1!$C$39:$F$39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2.1000000000000227</c:v>
                </c:pt>
                <c:pt idx="1">
                  <c:v>1.8000000000000114</c:v>
                </c:pt>
                <c:pt idx="2">
                  <c:v>1.8000000000000114</c:v>
                </c:pt>
                <c:pt idx="3">
                  <c:v>1.9000000000000057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3E-496F-88CB-3B0CEE722F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807088"/>
        <c:axId val="117872080"/>
      </c:lineChart>
      <c:catAx>
        <c:axId val="1268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899190726159231"/>
              <c:y val="0.7062255759696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2080"/>
        <c:crosses val="autoZero"/>
        <c:auto val="1"/>
        <c:lblAlgn val="ctr"/>
        <c:lblOffset val="100"/>
        <c:noMultiLvlLbl val="0"/>
      </c:catAx>
      <c:valAx>
        <c:axId val="1178720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SAI</a:t>
                </a:r>
                <a:r>
                  <a:rPr lang="en-US" baseline="0"/>
                  <a:t> SỐ ĐO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7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65</xdr:row>
      <xdr:rowOff>140970</xdr:rowOff>
    </xdr:from>
    <xdr:to>
      <xdr:col>4</xdr:col>
      <xdr:colOff>1013460</xdr:colOff>
      <xdr:row>83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47A6C-E54F-ACCC-35F2-C3E02FFE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46</xdr:row>
      <xdr:rowOff>53340</xdr:rowOff>
    </xdr:from>
    <xdr:to>
      <xdr:col>4</xdr:col>
      <xdr:colOff>1242060</xdr:colOff>
      <xdr:row>64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AF2E28-1125-4CE3-8375-D17BEAED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46</xdr:row>
      <xdr:rowOff>64770</xdr:rowOff>
    </xdr:from>
    <xdr:to>
      <xdr:col>11</xdr:col>
      <xdr:colOff>274320</xdr:colOff>
      <xdr:row>63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D3A85-E6FC-1ED3-EFAB-81F707AC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121920</xdr:colOff>
      <xdr:row>65</xdr:row>
      <xdr:rowOff>144780</xdr:rowOff>
    </xdr:from>
    <xdr:to>
      <xdr:col>11</xdr:col>
      <xdr:colOff>7620</xdr:colOff>
      <xdr:row>83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4D8944-FD45-4FF7-A26D-6CA0EECA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99060</xdr:colOff>
      <xdr:row>86</xdr:row>
      <xdr:rowOff>137160</xdr:rowOff>
    </xdr:from>
    <xdr:to>
      <xdr:col>7</xdr:col>
      <xdr:colOff>426720</xdr:colOff>
      <xdr:row>101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2763CB-EF98-4462-943C-319855A9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114300</xdr:colOff>
      <xdr:row>103</xdr:row>
      <xdr:rowOff>156210</xdr:rowOff>
    </xdr:from>
    <xdr:to>
      <xdr:col>5</xdr:col>
      <xdr:colOff>601980</xdr:colOff>
      <xdr:row>118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8AAF2-6DCA-3079-C191-3800A6AF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97" workbookViewId="0">
      <selection activeCell="I114" sqref="I114"/>
    </sheetView>
  </sheetViews>
  <sheetFormatPr defaultColWidth="9" defaultRowHeight="14.4"/>
  <cols>
    <col min="1" max="1" width="17.109375" customWidth="1"/>
    <col min="3" max="3" width="23.6640625" customWidth="1"/>
    <col min="4" max="4" width="17.44140625" customWidth="1"/>
    <col min="5" max="5" width="18.44140625" customWidth="1"/>
    <col min="6" max="6" width="17" customWidth="1"/>
    <col min="7" max="7" width="18.33203125" customWidth="1"/>
    <col min="9" max="9" width="17.5546875" customWidth="1"/>
    <col min="11" max="11" width="16.33203125" customWidth="1"/>
    <col min="12" max="12" width="15.88671875" customWidth="1"/>
    <col min="13" max="13" width="15.44140625" customWidth="1"/>
    <col min="14" max="14" width="16.21875" customWidth="1"/>
  </cols>
  <sheetData>
    <row r="1" spans="1:14" ht="19.2" customHeight="1">
      <c r="C1" s="1" t="s">
        <v>0</v>
      </c>
    </row>
    <row r="2" spans="1:14">
      <c r="B2" s="2" t="s">
        <v>13</v>
      </c>
      <c r="C2" s="2" t="s">
        <v>15</v>
      </c>
      <c r="D2" s="2" t="s">
        <v>16</v>
      </c>
      <c r="E2" s="2" t="s">
        <v>17</v>
      </c>
      <c r="F2" s="2" t="s">
        <v>18</v>
      </c>
      <c r="G2" s="10" t="s">
        <v>20</v>
      </c>
      <c r="I2" s="2" t="s">
        <v>5</v>
      </c>
      <c r="K2" s="2" t="s">
        <v>6</v>
      </c>
      <c r="L2" s="2" t="s">
        <v>7</v>
      </c>
      <c r="M2" s="2" t="s">
        <v>8</v>
      </c>
      <c r="N2" s="2" t="s">
        <v>9</v>
      </c>
    </row>
    <row r="3" spans="1:14">
      <c r="B3" s="3">
        <v>1</v>
      </c>
      <c r="C3" s="3">
        <v>142.1</v>
      </c>
      <c r="D3" s="3">
        <v>142.80000000000001</v>
      </c>
      <c r="E3" s="3">
        <v>142.30000000000001</v>
      </c>
      <c r="F3" s="3">
        <v>141.80000000000001</v>
      </c>
      <c r="G3" s="11">
        <v>140.69999999999999</v>
      </c>
      <c r="I3" s="3">
        <v>140.69999999999999</v>
      </c>
      <c r="K3" s="3">
        <f>C3-I4</f>
        <v>1.4000000000000057</v>
      </c>
      <c r="L3" s="3">
        <f>D3-I3</f>
        <v>2.1000000000000227</v>
      </c>
      <c r="M3" s="3">
        <f>E3-I3</f>
        <v>1.6000000000000227</v>
      </c>
      <c r="N3" s="3">
        <f>F3-I3</f>
        <v>1.1000000000000227</v>
      </c>
    </row>
    <row r="4" spans="1:14">
      <c r="B4" s="3">
        <v>2</v>
      </c>
      <c r="C4" s="3">
        <v>142</v>
      </c>
      <c r="D4" s="3">
        <v>141.6</v>
      </c>
      <c r="E4" s="3">
        <v>142.30000000000001</v>
      </c>
      <c r="F4" s="3">
        <v>141.6</v>
      </c>
      <c r="G4" s="12"/>
      <c r="I4" s="3">
        <v>140.69999999999999</v>
      </c>
      <c r="K4" s="3">
        <f>C4-I4</f>
        <v>1.3000000000000114</v>
      </c>
      <c r="L4" s="3">
        <f t="shared" ref="L4:L12" si="0">D4-I4</f>
        <v>0.90000000000000568</v>
      </c>
      <c r="M4" s="3">
        <f t="shared" ref="M4:M12" si="1">E4-I4</f>
        <v>1.6000000000000227</v>
      </c>
      <c r="N4" s="3">
        <f t="shared" ref="N4:N12" si="2">F4-I4</f>
        <v>0.90000000000000568</v>
      </c>
    </row>
    <row r="5" spans="1:14">
      <c r="A5" t="s">
        <v>10</v>
      </c>
      <c r="B5" s="3">
        <v>3</v>
      </c>
      <c r="C5" s="3">
        <v>141.80000000000001</v>
      </c>
      <c r="D5" s="3">
        <v>142.1</v>
      </c>
      <c r="E5" s="3">
        <v>142.1</v>
      </c>
      <c r="F5" s="3">
        <v>142.1</v>
      </c>
      <c r="G5" s="12"/>
      <c r="I5" s="3">
        <v>140.69999999999999</v>
      </c>
      <c r="K5" s="3">
        <f>C5-I4</f>
        <v>1.1000000000000227</v>
      </c>
      <c r="L5" s="3">
        <f t="shared" si="0"/>
        <v>1.4000000000000057</v>
      </c>
      <c r="M5" s="3">
        <f t="shared" si="1"/>
        <v>1.4000000000000057</v>
      </c>
      <c r="N5" s="3">
        <f t="shared" si="2"/>
        <v>1.4000000000000057</v>
      </c>
    </row>
    <row r="6" spans="1:14">
      <c r="B6" s="3">
        <v>4</v>
      </c>
      <c r="C6" s="3">
        <v>141.4</v>
      </c>
      <c r="D6" s="3">
        <v>140.9</v>
      </c>
      <c r="E6" s="3">
        <v>142.1</v>
      </c>
      <c r="F6" s="3">
        <v>141.6</v>
      </c>
      <c r="G6" s="12"/>
      <c r="I6" s="3">
        <v>140.69999999999999</v>
      </c>
      <c r="K6" s="3">
        <f>C6-I4</f>
        <v>0.70000000000001705</v>
      </c>
      <c r="L6" s="3">
        <f t="shared" si="0"/>
        <v>0.20000000000001705</v>
      </c>
      <c r="M6" s="3">
        <f t="shared" si="1"/>
        <v>1.4000000000000057</v>
      </c>
      <c r="N6" s="3">
        <f t="shared" si="2"/>
        <v>0.90000000000000568</v>
      </c>
    </row>
    <row r="7" spans="1:14">
      <c r="B7" s="3">
        <v>5</v>
      </c>
      <c r="C7" s="3">
        <v>141.30000000000001</v>
      </c>
      <c r="D7" s="3">
        <v>141.80000000000001</v>
      </c>
      <c r="E7" s="3">
        <v>141.80000000000001</v>
      </c>
      <c r="F7" s="3">
        <v>142.30000000000001</v>
      </c>
      <c r="G7" s="12"/>
      <c r="I7" s="3">
        <v>140.69999999999999</v>
      </c>
      <c r="K7" s="3">
        <f>C7-I4</f>
        <v>0.60000000000002274</v>
      </c>
      <c r="L7" s="3">
        <f t="shared" si="0"/>
        <v>1.1000000000000227</v>
      </c>
      <c r="M7" s="3">
        <f t="shared" si="1"/>
        <v>1.1000000000000227</v>
      </c>
      <c r="N7" s="3">
        <f t="shared" si="2"/>
        <v>1.6000000000000227</v>
      </c>
    </row>
    <row r="8" spans="1:14">
      <c r="B8" s="3">
        <v>6</v>
      </c>
      <c r="C8" s="3">
        <v>142.1</v>
      </c>
      <c r="D8" s="3">
        <v>140.4</v>
      </c>
      <c r="E8" s="3">
        <v>142.5</v>
      </c>
      <c r="F8" s="3">
        <v>142</v>
      </c>
      <c r="G8" s="12"/>
      <c r="I8" s="3">
        <v>140.69999999999999</v>
      </c>
      <c r="K8" s="3">
        <f>C8-I4</f>
        <v>1.4000000000000057</v>
      </c>
      <c r="L8" s="3">
        <f>ABS(D8-I8)</f>
        <v>0.29999999999998295</v>
      </c>
      <c r="M8" s="3">
        <f t="shared" si="1"/>
        <v>1.8000000000000114</v>
      </c>
      <c r="N8" s="3">
        <f t="shared" si="2"/>
        <v>1.3000000000000114</v>
      </c>
    </row>
    <row r="9" spans="1:14">
      <c r="B9" s="3">
        <v>7</v>
      </c>
      <c r="C9" s="3">
        <v>142.30000000000001</v>
      </c>
      <c r="D9" s="3">
        <v>142.1</v>
      </c>
      <c r="E9" s="3">
        <v>141.80000000000001</v>
      </c>
      <c r="F9" s="3">
        <v>142.30000000000001</v>
      </c>
      <c r="G9" s="12"/>
      <c r="I9" s="3">
        <v>140.69999999999999</v>
      </c>
      <c r="K9" s="3">
        <f>C9-I4</f>
        <v>1.6000000000000227</v>
      </c>
      <c r="L9" s="3">
        <f t="shared" si="0"/>
        <v>1.4000000000000057</v>
      </c>
      <c r="M9" s="3">
        <f t="shared" si="1"/>
        <v>1.1000000000000227</v>
      </c>
      <c r="N9" s="3">
        <f t="shared" si="2"/>
        <v>1.6000000000000227</v>
      </c>
    </row>
    <row r="10" spans="1:14">
      <c r="B10" s="3">
        <v>8</v>
      </c>
      <c r="C10" s="3">
        <v>142.5</v>
      </c>
      <c r="D10" s="3">
        <v>142.1</v>
      </c>
      <c r="E10" s="3">
        <v>142</v>
      </c>
      <c r="F10" s="3">
        <v>142.30000000000001</v>
      </c>
      <c r="G10" s="12"/>
      <c r="I10" s="3">
        <v>140.69999999999999</v>
      </c>
      <c r="K10" s="3">
        <f>C10-I4</f>
        <v>1.8000000000000114</v>
      </c>
      <c r="L10" s="3">
        <f t="shared" si="0"/>
        <v>1.4000000000000057</v>
      </c>
      <c r="M10" s="3">
        <f t="shared" si="1"/>
        <v>1.3000000000000114</v>
      </c>
      <c r="N10" s="3">
        <f t="shared" si="2"/>
        <v>1.6000000000000227</v>
      </c>
    </row>
    <row r="11" spans="1:14">
      <c r="B11" s="3">
        <v>9</v>
      </c>
      <c r="C11" s="3">
        <v>142.1</v>
      </c>
      <c r="D11" s="3">
        <v>142</v>
      </c>
      <c r="E11" s="3">
        <v>141.6</v>
      </c>
      <c r="F11" s="3">
        <v>142.1</v>
      </c>
      <c r="G11" s="12"/>
      <c r="I11" s="3">
        <v>140.69999999999999</v>
      </c>
      <c r="K11" s="3">
        <f>C11-I4</f>
        <v>1.4000000000000057</v>
      </c>
      <c r="L11" s="3">
        <f t="shared" si="0"/>
        <v>1.3000000000000114</v>
      </c>
      <c r="M11" s="3">
        <f t="shared" si="1"/>
        <v>0.90000000000000568</v>
      </c>
      <c r="N11" s="3">
        <f t="shared" si="2"/>
        <v>1.4000000000000057</v>
      </c>
    </row>
    <row r="12" spans="1:14">
      <c r="B12" s="3">
        <v>10</v>
      </c>
      <c r="C12" s="3">
        <v>142.80000000000001</v>
      </c>
      <c r="D12" s="3">
        <v>142.6</v>
      </c>
      <c r="E12" s="3">
        <v>141.80000000000001</v>
      </c>
      <c r="F12" s="3">
        <v>141.80000000000001</v>
      </c>
      <c r="G12" s="13"/>
      <c r="I12" s="3">
        <v>140.69999999999999</v>
      </c>
      <c r="K12" s="3">
        <f>C12-I4</f>
        <v>2.1000000000000227</v>
      </c>
      <c r="L12" s="3">
        <f t="shared" si="0"/>
        <v>1.9000000000000057</v>
      </c>
      <c r="M12" s="3">
        <f t="shared" si="1"/>
        <v>1.1000000000000227</v>
      </c>
      <c r="N12" s="3">
        <f t="shared" si="2"/>
        <v>1.1000000000000227</v>
      </c>
    </row>
    <row r="13" spans="1:14">
      <c r="C13" s="1"/>
      <c r="D13" s="1"/>
      <c r="E13" s="1"/>
      <c r="F13" s="1"/>
    </row>
    <row r="15" spans="1:14">
      <c r="I15" s="5" t="s">
        <v>11</v>
      </c>
      <c r="J15" s="6"/>
      <c r="K15" s="6"/>
      <c r="L15" s="7"/>
    </row>
    <row r="16" spans="1:14">
      <c r="C16" s="9" t="s">
        <v>1</v>
      </c>
      <c r="D16" s="9" t="s">
        <v>2</v>
      </c>
      <c r="E16" s="9" t="s">
        <v>3</v>
      </c>
      <c r="F16" s="9" t="s">
        <v>4</v>
      </c>
      <c r="I16" s="3">
        <f>SUM(C3:C12)/COUNT(C3:C12)</f>
        <v>142.04000000000002</v>
      </c>
      <c r="J16" s="3">
        <f>SUM(D3:D12)/COUNT(D3:D12)</f>
        <v>141.83999999999997</v>
      </c>
      <c r="K16" s="3">
        <f>SUM(E3:E12)/COUNT(E3:E12)</f>
        <v>142.03</v>
      </c>
      <c r="L16" s="3">
        <f>SUM(F3:F12)/COUNT(F3:F12)</f>
        <v>141.98999999999998</v>
      </c>
    </row>
    <row r="17" spans="1:14">
      <c r="C17" s="15" t="s">
        <v>22</v>
      </c>
      <c r="D17" s="6"/>
      <c r="E17" s="6"/>
      <c r="F17" s="7"/>
    </row>
    <row r="18" spans="1:14">
      <c r="C18" s="4">
        <f>(I16-I4)</f>
        <v>1.3400000000000318</v>
      </c>
      <c r="D18" s="4">
        <f>(J16-I4)</f>
        <v>1.1399999999999864</v>
      </c>
      <c r="E18" s="4">
        <f>(K16-I4)</f>
        <v>1.3300000000000125</v>
      </c>
      <c r="F18" s="4">
        <f>(L16-I4)</f>
        <v>1.289999999999992</v>
      </c>
    </row>
    <row r="19" spans="1:14">
      <c r="C19" s="14" t="s">
        <v>21</v>
      </c>
      <c r="D19" s="8"/>
      <c r="E19" s="8"/>
      <c r="F19" s="8"/>
    </row>
    <row r="20" spans="1:14">
      <c r="C20" s="3">
        <f>MAX(K3:K12)</f>
        <v>2.1000000000000227</v>
      </c>
      <c r="D20" s="3">
        <f>MAX(L3:L12)</f>
        <v>2.1000000000000227</v>
      </c>
      <c r="E20" s="3">
        <f>MAX(M3:M12)</f>
        <v>1.8000000000000114</v>
      </c>
      <c r="F20" s="3">
        <f>MAX(N3:N12)</f>
        <v>1.6000000000000227</v>
      </c>
    </row>
    <row r="21" spans="1:14">
      <c r="C21" s="8" t="s">
        <v>14</v>
      </c>
      <c r="D21" s="8"/>
      <c r="E21" s="8"/>
      <c r="F21" s="8"/>
    </row>
    <row r="22" spans="1:14">
      <c r="C22" s="3">
        <f>MIN(K3:K12)</f>
        <v>0.60000000000002274</v>
      </c>
      <c r="D22" s="3">
        <f>MIN(L3:L12)</f>
        <v>0.20000000000001705</v>
      </c>
      <c r="E22" s="3">
        <f>MIN(M3:M12)</f>
        <v>0.90000000000000568</v>
      </c>
      <c r="F22" s="3">
        <f>MIN(N3:N12)</f>
        <v>0.90000000000000568</v>
      </c>
    </row>
    <row r="25" spans="1:14">
      <c r="A25" t="s">
        <v>12</v>
      </c>
      <c r="B25" s="2" t="s">
        <v>13</v>
      </c>
      <c r="C25" s="2" t="s">
        <v>15</v>
      </c>
      <c r="D25" s="2" t="s">
        <v>16</v>
      </c>
      <c r="E25" s="2" t="s">
        <v>17</v>
      </c>
      <c r="F25" s="2" t="s">
        <v>18</v>
      </c>
      <c r="G25" s="10" t="s">
        <v>20</v>
      </c>
      <c r="I25" s="2" t="s">
        <v>5</v>
      </c>
      <c r="K25" s="2" t="s">
        <v>6</v>
      </c>
      <c r="L25" s="2" t="s">
        <v>7</v>
      </c>
      <c r="M25" s="2" t="s">
        <v>8</v>
      </c>
      <c r="N25" s="2" t="s">
        <v>9</v>
      </c>
    </row>
    <row r="26" spans="1:14">
      <c r="B26" s="3">
        <v>1</v>
      </c>
      <c r="C26" s="3">
        <v>141.6</v>
      </c>
      <c r="D26" s="3">
        <v>141.80000000000001</v>
      </c>
      <c r="E26" s="3">
        <v>142.5</v>
      </c>
      <c r="F26" s="3">
        <v>142.6</v>
      </c>
      <c r="G26" s="11">
        <v>140.69999999999999</v>
      </c>
      <c r="I26" s="3">
        <v>140.69999999999999</v>
      </c>
      <c r="K26" s="3">
        <f>C26-I27</f>
        <v>0.90000000000000568</v>
      </c>
      <c r="L26" s="3">
        <f>D26-I26</f>
        <v>1.1000000000000227</v>
      </c>
      <c r="M26" s="3">
        <f>E26-I26</f>
        <v>1.8000000000000114</v>
      </c>
      <c r="N26" s="3">
        <f>F26-I26</f>
        <v>1.9000000000000057</v>
      </c>
    </row>
    <row r="27" spans="1:14">
      <c r="B27" s="3">
        <v>2</v>
      </c>
      <c r="C27" s="3">
        <v>142.30000000000001</v>
      </c>
      <c r="D27" s="3">
        <v>142.1</v>
      </c>
      <c r="E27" s="3">
        <v>142</v>
      </c>
      <c r="F27" s="3">
        <v>142.5</v>
      </c>
      <c r="G27" s="12"/>
      <c r="I27" s="3">
        <v>140.69999999999999</v>
      </c>
      <c r="K27" s="3">
        <f>C27-I27</f>
        <v>1.6000000000000227</v>
      </c>
      <c r="L27" s="3">
        <f t="shared" ref="L27:L35" si="3">D27-I27</f>
        <v>1.4000000000000057</v>
      </c>
      <c r="M27" s="3">
        <f t="shared" ref="M27:M35" si="4">E27-I27</f>
        <v>1.3000000000000114</v>
      </c>
      <c r="N27" s="3">
        <f t="shared" ref="N27:N35" si="5">F27-I27</f>
        <v>1.8000000000000114</v>
      </c>
    </row>
    <row r="28" spans="1:14">
      <c r="B28" s="3">
        <v>3</v>
      </c>
      <c r="C28" s="3">
        <v>142.30000000000001</v>
      </c>
      <c r="D28" s="3">
        <v>142</v>
      </c>
      <c r="E28" s="3">
        <v>142.1</v>
      </c>
      <c r="F28" s="3">
        <v>142</v>
      </c>
      <c r="G28" s="12"/>
      <c r="I28" s="3">
        <v>140.69999999999999</v>
      </c>
      <c r="K28" s="3">
        <f>C28-I27</f>
        <v>1.6000000000000227</v>
      </c>
      <c r="L28" s="3">
        <f t="shared" si="3"/>
        <v>1.3000000000000114</v>
      </c>
      <c r="M28" s="3">
        <f t="shared" si="4"/>
        <v>1.4000000000000057</v>
      </c>
      <c r="N28" s="3">
        <f t="shared" si="5"/>
        <v>1.3000000000000114</v>
      </c>
    </row>
    <row r="29" spans="1:14">
      <c r="B29" s="3">
        <v>4</v>
      </c>
      <c r="C29" s="3">
        <v>142.5</v>
      </c>
      <c r="D29" s="3">
        <v>142.1</v>
      </c>
      <c r="E29" s="3">
        <v>142.5</v>
      </c>
      <c r="F29" s="3">
        <v>142.30000000000001</v>
      </c>
      <c r="G29" s="12"/>
      <c r="I29" s="3">
        <v>140.69999999999999</v>
      </c>
      <c r="K29" s="3">
        <f>C29-I27</f>
        <v>1.8000000000000114</v>
      </c>
      <c r="L29" s="3">
        <f t="shared" si="3"/>
        <v>1.4000000000000057</v>
      </c>
      <c r="M29" s="3">
        <f t="shared" si="4"/>
        <v>1.8000000000000114</v>
      </c>
      <c r="N29" s="3">
        <f t="shared" si="5"/>
        <v>1.6000000000000227</v>
      </c>
    </row>
    <row r="30" spans="1:14">
      <c r="B30" s="3">
        <v>5</v>
      </c>
      <c r="C30" s="3">
        <v>141.4</v>
      </c>
      <c r="D30" s="3">
        <v>142.5</v>
      </c>
      <c r="E30" s="3">
        <v>142.30000000000001</v>
      </c>
      <c r="F30" s="3">
        <v>142.30000000000001</v>
      </c>
      <c r="G30" s="12"/>
      <c r="I30" s="3">
        <v>140.69999999999999</v>
      </c>
      <c r="K30" s="3">
        <f>C30-I27</f>
        <v>0.70000000000001705</v>
      </c>
      <c r="L30" s="3">
        <f t="shared" si="3"/>
        <v>1.8000000000000114</v>
      </c>
      <c r="M30" s="3">
        <f t="shared" si="4"/>
        <v>1.6000000000000227</v>
      </c>
      <c r="N30" s="3">
        <f t="shared" si="5"/>
        <v>1.6000000000000227</v>
      </c>
    </row>
    <row r="31" spans="1:14">
      <c r="B31" s="3">
        <v>6</v>
      </c>
      <c r="C31" s="3">
        <v>142.1</v>
      </c>
      <c r="D31" s="3">
        <v>142.30000000000001</v>
      </c>
      <c r="E31" s="3">
        <v>141.4</v>
      </c>
      <c r="F31" s="3">
        <v>142.5</v>
      </c>
      <c r="G31" s="12"/>
      <c r="I31" s="3">
        <v>140.69999999999999</v>
      </c>
      <c r="K31" s="3">
        <f>C31-I27</f>
        <v>1.4000000000000057</v>
      </c>
      <c r="L31" s="3">
        <f t="shared" si="3"/>
        <v>1.6000000000000227</v>
      </c>
      <c r="M31" s="3">
        <f t="shared" si="4"/>
        <v>0.70000000000001705</v>
      </c>
      <c r="N31" s="3">
        <f t="shared" si="5"/>
        <v>1.8000000000000114</v>
      </c>
    </row>
    <row r="32" spans="1:14">
      <c r="B32" s="3">
        <v>7</v>
      </c>
      <c r="C32" s="3">
        <v>142.30000000000001</v>
      </c>
      <c r="D32" s="3">
        <v>141.4</v>
      </c>
      <c r="E32" s="3">
        <v>142.30000000000001</v>
      </c>
      <c r="F32" s="3">
        <v>142.1</v>
      </c>
      <c r="G32" s="12"/>
      <c r="I32" s="3">
        <v>140.69999999999999</v>
      </c>
      <c r="K32" s="3">
        <f>C32-I27</f>
        <v>1.6000000000000227</v>
      </c>
      <c r="L32" s="3">
        <f t="shared" si="3"/>
        <v>0.70000000000001705</v>
      </c>
      <c r="M32" s="3">
        <f t="shared" si="4"/>
        <v>1.6000000000000227</v>
      </c>
      <c r="N32" s="3">
        <f t="shared" si="5"/>
        <v>1.4000000000000057</v>
      </c>
    </row>
    <row r="33" spans="2:14">
      <c r="B33" s="3">
        <v>8</v>
      </c>
      <c r="C33" s="3">
        <v>141.4</v>
      </c>
      <c r="D33" s="3">
        <v>142.30000000000001</v>
      </c>
      <c r="E33" s="3">
        <v>142</v>
      </c>
      <c r="F33" s="3">
        <v>141.6</v>
      </c>
      <c r="G33" s="12"/>
      <c r="I33" s="3">
        <v>140.69999999999999</v>
      </c>
      <c r="K33" s="3">
        <f>C33-I27</f>
        <v>0.70000000000001705</v>
      </c>
      <c r="L33" s="3">
        <f t="shared" si="3"/>
        <v>1.6000000000000227</v>
      </c>
      <c r="M33" s="3">
        <f t="shared" si="4"/>
        <v>1.3000000000000114</v>
      </c>
      <c r="N33" s="3">
        <f t="shared" si="5"/>
        <v>0.90000000000000568</v>
      </c>
    </row>
    <row r="34" spans="2:14">
      <c r="B34" s="3">
        <v>9</v>
      </c>
      <c r="C34" s="3">
        <v>142</v>
      </c>
      <c r="D34" s="3">
        <v>142</v>
      </c>
      <c r="E34" s="3">
        <v>142</v>
      </c>
      <c r="F34" s="3">
        <v>142.5</v>
      </c>
      <c r="G34" s="12"/>
      <c r="I34" s="3">
        <v>140.69999999999999</v>
      </c>
      <c r="K34" s="3">
        <f>C34-I27</f>
        <v>1.3000000000000114</v>
      </c>
      <c r="L34" s="3">
        <f t="shared" si="3"/>
        <v>1.3000000000000114</v>
      </c>
      <c r="M34" s="3">
        <f t="shared" si="4"/>
        <v>1.3000000000000114</v>
      </c>
      <c r="N34" s="3">
        <f t="shared" si="5"/>
        <v>1.8000000000000114</v>
      </c>
    </row>
    <row r="35" spans="2:14">
      <c r="B35" s="3">
        <v>10</v>
      </c>
      <c r="C35" s="3">
        <v>142.80000000000001</v>
      </c>
      <c r="D35" s="3">
        <v>141.80000000000001</v>
      </c>
      <c r="E35" s="3">
        <v>141.80000000000001</v>
      </c>
      <c r="F35" s="3">
        <v>141.6</v>
      </c>
      <c r="G35" s="13"/>
      <c r="I35" s="3">
        <v>140.69999999999999</v>
      </c>
      <c r="K35" s="3">
        <f>C35-I27</f>
        <v>2.1000000000000227</v>
      </c>
      <c r="L35" s="3">
        <f t="shared" si="3"/>
        <v>1.1000000000000227</v>
      </c>
      <c r="M35" s="3">
        <f t="shared" si="4"/>
        <v>1.1000000000000227</v>
      </c>
      <c r="N35" s="3">
        <f t="shared" si="5"/>
        <v>0.90000000000000568</v>
      </c>
    </row>
    <row r="36" spans="2:14">
      <c r="C36" s="1"/>
      <c r="D36" s="1"/>
      <c r="E36" s="1"/>
      <c r="F36" s="1"/>
    </row>
    <row r="37" spans="2:14">
      <c r="C37" s="1"/>
      <c r="D37" s="1"/>
      <c r="E37" s="1"/>
      <c r="F37" s="1"/>
    </row>
    <row r="38" spans="2:14">
      <c r="I38" s="5" t="s">
        <v>11</v>
      </c>
      <c r="J38" s="6"/>
      <c r="K38" s="6"/>
      <c r="L38" s="7"/>
    </row>
    <row r="39" spans="2:14">
      <c r="C39" s="9" t="s">
        <v>1</v>
      </c>
      <c r="D39" s="9" t="s">
        <v>2</v>
      </c>
      <c r="E39" s="9" t="s">
        <v>3</v>
      </c>
      <c r="F39" s="9" t="s">
        <v>4</v>
      </c>
      <c r="I39" s="3">
        <f>SUM(C26:C35)/COUNT(C26:C35)</f>
        <v>142.07</v>
      </c>
      <c r="J39" s="3">
        <f>SUM(D26:D35)/COUNT(D26:D35)</f>
        <v>142.03</v>
      </c>
      <c r="K39" s="3">
        <f>SUM(E26:E35)/COUNT(E26:E35)</f>
        <v>142.09</v>
      </c>
      <c r="L39" s="3">
        <f>SUM(F26:F35)/COUNT(F26:F35)</f>
        <v>142.19999999999999</v>
      </c>
    </row>
    <row r="40" spans="2:14">
      <c r="C40" s="5" t="s">
        <v>19</v>
      </c>
      <c r="D40" s="6"/>
      <c r="E40" s="6"/>
      <c r="F40" s="7"/>
    </row>
    <row r="41" spans="2:14">
      <c r="C41" s="4">
        <f>(I39-I27)</f>
        <v>1.3700000000000045</v>
      </c>
      <c r="D41" s="4">
        <f>(J39-I27)</f>
        <v>1.3300000000000125</v>
      </c>
      <c r="E41" s="4">
        <f>(K39-I27)</f>
        <v>1.3900000000000148</v>
      </c>
      <c r="F41" s="4">
        <f>(L39-I27)</f>
        <v>1.5</v>
      </c>
    </row>
    <row r="42" spans="2:14">
      <c r="C42" s="14" t="s">
        <v>23</v>
      </c>
      <c r="D42" s="8"/>
      <c r="E42" s="8"/>
      <c r="F42" s="8"/>
    </row>
    <row r="43" spans="2:14">
      <c r="C43" s="3">
        <f>MAX(K26:K35)</f>
        <v>2.1000000000000227</v>
      </c>
      <c r="D43" s="3">
        <f>MAX(L26:L35)</f>
        <v>1.8000000000000114</v>
      </c>
      <c r="E43" s="3">
        <f>MAX(M26:M35)</f>
        <v>1.8000000000000114</v>
      </c>
      <c r="F43" s="3">
        <f>MAX(N26:N35)</f>
        <v>1.9000000000000057</v>
      </c>
    </row>
    <row r="44" spans="2:14">
      <c r="C44" s="8" t="s">
        <v>14</v>
      </c>
      <c r="D44" s="8"/>
      <c r="E44" s="8"/>
      <c r="F44" s="8"/>
    </row>
    <row r="45" spans="2:14">
      <c r="C45" s="3">
        <f>MIN(K26:K35)</f>
        <v>0.70000000000001705</v>
      </c>
      <c r="D45" s="3">
        <f>MIN(L26:L35)</f>
        <v>0.70000000000001705</v>
      </c>
      <c r="E45" s="3">
        <f>MIN(M26:M35)</f>
        <v>0.70000000000001705</v>
      </c>
      <c r="F45" s="3">
        <f>MIN(N26:N35)</f>
        <v>0.90000000000000568</v>
      </c>
    </row>
  </sheetData>
  <mergeCells count="10">
    <mergeCell ref="G3:G12"/>
    <mergeCell ref="G26:G35"/>
    <mergeCell ref="I38:L38"/>
    <mergeCell ref="C44:F44"/>
    <mergeCell ref="C40:F40"/>
    <mergeCell ref="C19:F19"/>
    <mergeCell ref="I15:L15"/>
    <mergeCell ref="C21:F21"/>
    <mergeCell ref="C17:F17"/>
    <mergeCell ref="C42:F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2023-08-15T03:44:00Z</dcterms:created>
  <dcterms:modified xsi:type="dcterms:W3CDTF">2023-08-21T07:04:01Z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2435CCED9D2040329BA83DE57A8FE771</vt:lpwstr>
  </property>
  <property fmtid="{D5CDD505-2E9C-101B-9397-08002B2CF9AE}" pid="3" name="KSOProductBuildVer">
    <vt:lpwstr>1033-11.2.0.11537</vt:lpwstr>
  </property>
</Properties>
</file>