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653e611a20e219c0/Documents/GitHub/Arabic-Dialect-Identification-Using-LLMs/"/>
    </mc:Choice>
  </mc:AlternateContent>
  <xr:revisionPtr revIDLastSave="34" documentId="11_167D10B6D3F0570B0B3A3511595ED87656CD5490" xr6:coauthVersionLast="47" xr6:coauthVersionMax="47" xr10:uidLastSave="{45DA0D55-1793-4E82-85E1-75BA9A4AA1A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K3" i="1"/>
  <c r="L3" i="1"/>
  <c r="K4" i="1"/>
  <c r="L4" i="1"/>
  <c r="J5" i="1"/>
  <c r="K5" i="1"/>
  <c r="L5" i="1"/>
  <c r="K6" i="1"/>
  <c r="L6" i="1"/>
  <c r="K7" i="1"/>
  <c r="L7" i="1"/>
  <c r="K8" i="1"/>
  <c r="L8" i="1"/>
  <c r="K9" i="1"/>
  <c r="L9" i="1"/>
  <c r="G3" i="1"/>
  <c r="J4" i="1" s="1"/>
  <c r="G4" i="1"/>
  <c r="G5" i="1"/>
  <c r="G6" i="1"/>
  <c r="G7" i="1"/>
  <c r="G8" i="1"/>
  <c r="G9" i="1"/>
  <c r="J3" i="1" s="1"/>
  <c r="G10" i="1"/>
  <c r="J7" i="1" s="1"/>
  <c r="G11" i="1"/>
  <c r="G12" i="1"/>
  <c r="G13" i="1"/>
  <c r="G14" i="1"/>
  <c r="J8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J9" i="1" s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J2" i="1" s="1"/>
  <c r="J6" i="1" l="1"/>
</calcChain>
</file>

<file path=xl/sharedStrings.xml><?xml version="1.0" encoding="utf-8"?>
<sst xmlns="http://schemas.openxmlformats.org/spreadsheetml/2006/main" count="366" uniqueCount="117">
  <si>
    <t>sentID.BTEC</t>
  </si>
  <si>
    <t>split</t>
  </si>
  <si>
    <t>lang</t>
  </si>
  <si>
    <t>sent</t>
  </si>
  <si>
    <t>lang.1</t>
  </si>
  <si>
    <t>corpus-6-train</t>
  </si>
  <si>
    <t>LEV</t>
  </si>
  <si>
    <t>بدنا طاولة حد الشباك .</t>
  </si>
  <si>
    <t>BEI</t>
  </si>
  <si>
    <t>NOR-AFR</t>
  </si>
  <si>
    <t>موجود في اخر الكولوار. و نجيبهولك توا. كان تستحق حاجة اخرى، قلي.</t>
  </si>
  <si>
    <t>TUN</t>
  </si>
  <si>
    <t>corpus-6-test-corpus-26-train</t>
  </si>
  <si>
    <t>YEM</t>
  </si>
  <si>
    <t>اين هو الكافيه؟</t>
  </si>
  <si>
    <t>SAN</t>
  </si>
  <si>
    <t>نحبوا طاولة قريبة مالشباك.</t>
  </si>
  <si>
    <t>MSA</t>
  </si>
  <si>
    <t>لم اسمع بهذا العنوان من قبل بالقرب من هنا .</t>
  </si>
  <si>
    <t>NILE</t>
  </si>
  <si>
    <t>عمرى ما سمعت عن العنوان دة هنا.</t>
  </si>
  <si>
    <t>ALX</t>
  </si>
  <si>
    <t>هو في اخر القاعة . أنا حأجيبلك شويه دلوقتي . لو محتاج حاجة تانية، قولي.</t>
  </si>
  <si>
    <t>CAI</t>
  </si>
  <si>
    <t>GULF</t>
  </si>
  <si>
    <t>هناك، بالضبط مقابل مكتب معلومات السياح.</t>
  </si>
  <si>
    <t>RIY</t>
  </si>
  <si>
    <t>اخطى يسار عند الركن الثالث.</t>
  </si>
  <si>
    <t>عايزين ترابيزة جنب الشباك .</t>
  </si>
  <si>
    <t>تسوي تعديلات؟</t>
  </si>
  <si>
    <t>DOH</t>
  </si>
  <si>
    <t>أوكي غادي، قدام مكتب الإرشادات السياحية بالضبط.</t>
  </si>
  <si>
    <t>SFX</t>
  </si>
  <si>
    <t>IRAQ</t>
  </si>
  <si>
    <t>امشي كبل الى ان اتشوف صيدليه.</t>
  </si>
  <si>
    <t>MOS</t>
  </si>
  <si>
    <t>بغينا ناخدو طابلة حدا الشرجم.</t>
  </si>
  <si>
    <t>RAB</t>
  </si>
  <si>
    <t>موجود هناك، بالضبط مقابيل مكتب المعلومات السياحية.</t>
  </si>
  <si>
    <t>BAG</t>
  </si>
  <si>
    <t>موجود في نهاية الممر، بجيب لك شوي الحين. اذا احتجت شي ثاني خبرني.</t>
  </si>
  <si>
    <t>سأقيم لمدة يومين .</t>
  </si>
  <si>
    <t>اهو هناك، بالضبط جدام امام مكتب المعلومات السياحية.</t>
  </si>
  <si>
    <t>MUS</t>
  </si>
  <si>
    <t>في حالتي ، غالباً ما يكون من أجل العمل ونادراً ما يكون للاستمتاع .</t>
  </si>
  <si>
    <t>تقدر تصرف لي شيك الميتين الدولار؟</t>
  </si>
  <si>
    <t>ده قدامك هناك، يادوبك قدام مكتب استعلامات السياحة .</t>
  </si>
  <si>
    <t>شوفه هناك، قدام مكتب المعلومات السياحية بالضبط.</t>
  </si>
  <si>
    <t>JED</t>
  </si>
  <si>
    <t>امشي طوالي لوما تبسر صيدليه.</t>
  </si>
  <si>
    <t>موجود هنيك، قدام مكتب معلومات السياح بالزبط.</t>
  </si>
  <si>
    <t>DAM</t>
  </si>
  <si>
    <t>قاعد غادي، بالضبط قدام مكتب المعلومات السياحية .</t>
  </si>
  <si>
    <t>BEN</t>
  </si>
  <si>
    <t>هناك ، أمام بيانات السائح تماما .</t>
  </si>
  <si>
    <t>هوذاك هاناك، قبال مكتب المعلومات السياحيه بالضبط.</t>
  </si>
  <si>
    <t>كيف اقدر اساعدك؟</t>
  </si>
  <si>
    <t>تشتي كريمه وسكر في القهوة؟</t>
  </si>
  <si>
    <t>انا عمرى ماسمعت عن العنوان ده هنا.</t>
  </si>
  <si>
    <t>ASW</t>
  </si>
  <si>
    <t>ما هو أحدث لون هذا الموسم .</t>
  </si>
  <si>
    <t>ما قط سمعت بهالعنوان في هالمنطقة من قبل.</t>
  </si>
  <si>
    <t>هو هنيك، قدام معلومات السياح بالضبط.</t>
  </si>
  <si>
    <t>ALE</t>
  </si>
  <si>
    <t>انا ماسمعت ابد بالهعنوان.</t>
  </si>
  <si>
    <t>هناك، قدام مكتب ارشادات السياح على طول.</t>
  </si>
  <si>
    <t>إنها في أخر القاعة . سوف آتي لك ببعض منها الآن . إذا أردت أي شيئاً آخر فقط أعلمني .</t>
  </si>
  <si>
    <t>واش كا دير التعديلات؟</t>
  </si>
  <si>
    <t>عمري ما سمعت عن العنوان ده هنا .</t>
  </si>
  <si>
    <t>اهوكا غادي، بالضبط قدام البيرو متاع الارشادات السياحية.</t>
  </si>
  <si>
    <t>استمر في السير في هذا الطريق حتى تجد صيدلية .</t>
  </si>
  <si>
    <t>راه تما، مقابل مكتب استعلامات السياح بالضبط.</t>
  </si>
  <si>
    <t>هو ذاك الصوب، بالضبط جدام استعلامات السياح بالضبط.</t>
  </si>
  <si>
    <t>عمري ما سامع بهيج عنوان بهل المنطقة.</t>
  </si>
  <si>
    <t>شكد يكلف الريوك؟</t>
  </si>
  <si>
    <t>اطلع كبل لحد ما تشوف صيدلية.</t>
  </si>
  <si>
    <t>BAS</t>
  </si>
  <si>
    <t>هو هناك، قدام الاستعلامات السياحية على طول.</t>
  </si>
  <si>
    <t>هيو هناك، بالزبط قدام مكتب معلومات السياح .</t>
  </si>
  <si>
    <t>SAL</t>
  </si>
  <si>
    <t>ماقد سمعتش ابدا بهذا العنوان هانا.</t>
  </si>
  <si>
    <t>هناك، قدام مكتب استعلامات السياح بالزبط.</t>
  </si>
  <si>
    <t>JER</t>
  </si>
  <si>
    <t>اذا لازم يظهر، لو سمحت اتصل لي.</t>
  </si>
  <si>
    <t>هيو هناك، بالزبط مقابل مكتب المعلومات السياحية.</t>
  </si>
  <si>
    <t>AMM</t>
  </si>
  <si>
    <t>أريد تمويج متقارب بشعري</t>
  </si>
  <si>
    <t>ابد ما كن اسمعتو بهذا العنوان هوني.</t>
  </si>
  <si>
    <t>بتعمل تبديلات؟</t>
  </si>
  <si>
    <t>بغينا طاولة يم الدريشة.</t>
  </si>
  <si>
    <t>اطلع كبل لحد ما تشوف الصيدلية.</t>
  </si>
  <si>
    <t>موجود هناك، بالضبط كدام مكتب معلومات السياح.</t>
  </si>
  <si>
    <t>ما قد سمعت بهذا العنوان هنا.</t>
  </si>
  <si>
    <t>عمري ما سمعت هدا العنوان هون.</t>
  </si>
  <si>
    <t>بكم هو الصبوح؟</t>
  </si>
  <si>
    <t>ما سامع بهذا العنوان هنا ابد.</t>
  </si>
  <si>
    <t>كاين في اللاخر ديال هاد القاعة. انجيب ليك شويا دابا. و إلا حتاجيتي شي حاجا اخرى، قولها ليا.</t>
  </si>
  <si>
    <t>نريد مائدة بجانب النافذة .</t>
  </si>
  <si>
    <t>بتعمل تعديلات؟</t>
  </si>
  <si>
    <t>تعملوا تبديلات؟</t>
  </si>
  <si>
    <t>صار هونيك، بالظبط قدام مكتب استعلامات السياح.</t>
  </si>
  <si>
    <t>هوي بأخر الصالة . رح جبلك شوي هلأ. إذا بدك شي تاني، بس عطيني خبر.</t>
  </si>
  <si>
    <t>هو هنوك، بالضبط قدام مكتب المعلومات السياحيي.</t>
  </si>
  <si>
    <t>هو هناك، بالظبط أمام مكتب معلومات السياح.</t>
  </si>
  <si>
    <t>KHA</t>
  </si>
  <si>
    <t>هل تقومون بعمل تعديلات ؟</t>
  </si>
  <si>
    <t>ACTUAL COUNT:</t>
  </si>
  <si>
    <t># guessed</t>
  </si>
  <si>
    <t>Accuracy:</t>
  </si>
  <si>
    <t>Accuracy Gulf:</t>
  </si>
  <si>
    <t>Accuracy North african:</t>
  </si>
  <si>
    <t>Accuracy Nile:</t>
  </si>
  <si>
    <t>Accuracy Leventine:</t>
  </si>
  <si>
    <t>Accuracy Yemen:</t>
  </si>
  <si>
    <t>Accuracy Iraq:</t>
  </si>
  <si>
    <t>Accuracy MSA:</t>
  </si>
  <si>
    <t>TEST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</si>
</sst>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workbookViewId="0">
      <selection activeCell="F2" sqref="F2:F69"/>
    </sheetView>
  </sheetViews>
  <sheetFormatPr defaultRowHeight="14.4" x14ac:dyDescent="0.3"/>
  <cols>
    <col min="9" max="9" width="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116</v>
      </c>
      <c r="K1" t="s">
        <v>106</v>
      </c>
      <c r="L1" t="s">
        <v>107</v>
      </c>
    </row>
    <row r="2" spans="1:12" ht="15" thickBot="1" x14ac:dyDescent="0.35">
      <c r="A2">
        <v>4</v>
      </c>
      <c r="B2" t="s">
        <v>5</v>
      </c>
      <c r="C2" t="s">
        <v>6</v>
      </c>
      <c r="D2" t="s">
        <v>7</v>
      </c>
      <c r="E2" t="s">
        <v>8</v>
      </c>
      <c r="F2" t="s">
        <v>6</v>
      </c>
      <c r="G2">
        <f>IF(C2=F2,1,0)</f>
        <v>1</v>
      </c>
      <c r="I2" t="s">
        <v>108</v>
      </c>
      <c r="J2">
        <f>AVERAGE(G2:G61)</f>
        <v>0.53333333333333333</v>
      </c>
      <c r="K2">
        <f>COUNTA(C2:C100)</f>
        <v>70</v>
      </c>
      <c r="L2">
        <f>COUNTA(F2:F100)</f>
        <v>70</v>
      </c>
    </row>
    <row r="3" spans="1:12" ht="15" thickBot="1" x14ac:dyDescent="0.35">
      <c r="A3">
        <v>0</v>
      </c>
      <c r="B3" t="s">
        <v>5</v>
      </c>
      <c r="C3" t="s">
        <v>9</v>
      </c>
      <c r="D3" t="s">
        <v>10</v>
      </c>
      <c r="E3" t="s">
        <v>11</v>
      </c>
      <c r="F3" t="s">
        <v>9</v>
      </c>
      <c r="G3">
        <f t="shared" ref="G3:G66" si="0">IF(C3=F3,1,0)</f>
        <v>1</v>
      </c>
      <c r="I3" s="2" t="s">
        <v>109</v>
      </c>
      <c r="J3">
        <f>AVERAGEIF(C1:C100, "GULF", G1:G100)</f>
        <v>0.6</v>
      </c>
      <c r="K3">
        <f>COUNTIF(C1:C100,"GULF")</f>
        <v>10</v>
      </c>
      <c r="L3">
        <f>COUNTIF(F1:F100,"GULF")</f>
        <v>9</v>
      </c>
    </row>
    <row r="4" spans="1:12" ht="15" thickBot="1" x14ac:dyDescent="0.35">
      <c r="A4">
        <v>86</v>
      </c>
      <c r="B4" t="s">
        <v>12</v>
      </c>
      <c r="C4" t="s">
        <v>13</v>
      </c>
      <c r="D4" t="s">
        <v>14</v>
      </c>
      <c r="E4" t="s">
        <v>15</v>
      </c>
      <c r="F4" t="s">
        <v>17</v>
      </c>
      <c r="G4">
        <f t="shared" si="0"/>
        <v>0</v>
      </c>
      <c r="I4" s="2" t="s">
        <v>110</v>
      </c>
      <c r="J4">
        <f>AVERAGEIF(C1:C100, "NOR-AFR", G1:G100)</f>
        <v>0.5</v>
      </c>
      <c r="K4">
        <f>COUNTIF(C1:C100,"NOR-AFR")</f>
        <v>10</v>
      </c>
      <c r="L4">
        <f>COUNTIF(F1:F100,"NOR-AFR")</f>
        <v>12</v>
      </c>
    </row>
    <row r="5" spans="1:12" ht="15" thickBot="1" x14ac:dyDescent="0.35">
      <c r="A5">
        <v>4</v>
      </c>
      <c r="B5" t="s">
        <v>5</v>
      </c>
      <c r="C5" t="s">
        <v>9</v>
      </c>
      <c r="D5" t="s">
        <v>16</v>
      </c>
      <c r="E5" t="s">
        <v>11</v>
      </c>
      <c r="F5" t="s">
        <v>9</v>
      </c>
      <c r="G5">
        <f t="shared" si="0"/>
        <v>1</v>
      </c>
      <c r="I5" s="2" t="s">
        <v>111</v>
      </c>
      <c r="J5">
        <f>AVERAGEIF(C1:C100, "NILE", G1:G100)</f>
        <v>0.6</v>
      </c>
      <c r="K5">
        <f>COUNTIF(C1:C100,"NILE")</f>
        <v>10</v>
      </c>
      <c r="L5">
        <f>COUNTIF(F1:F100,"NILE")</f>
        <v>8</v>
      </c>
    </row>
    <row r="6" spans="1:12" ht="15" thickBot="1" x14ac:dyDescent="0.35">
      <c r="A6">
        <v>9</v>
      </c>
      <c r="B6" t="s">
        <v>12</v>
      </c>
      <c r="C6" t="s">
        <v>17</v>
      </c>
      <c r="D6" t="s">
        <v>18</v>
      </c>
      <c r="E6" t="s">
        <v>17</v>
      </c>
      <c r="F6" t="s">
        <v>17</v>
      </c>
      <c r="G6">
        <f t="shared" si="0"/>
        <v>1</v>
      </c>
      <c r="I6" s="2" t="s">
        <v>112</v>
      </c>
      <c r="J6">
        <f>AVERAGEIF(C1:C100, "LEV", G1:G100)</f>
        <v>0.6</v>
      </c>
      <c r="K6">
        <f>COUNTIF(C1:C100,"LEV")</f>
        <v>10</v>
      </c>
      <c r="L6">
        <f>COUNTIF(F1:F100,"LEV")</f>
        <v>15</v>
      </c>
    </row>
    <row r="7" spans="1:12" ht="15" thickBot="1" x14ac:dyDescent="0.35">
      <c r="A7">
        <v>9</v>
      </c>
      <c r="B7" t="s">
        <v>12</v>
      </c>
      <c r="C7" t="s">
        <v>19</v>
      </c>
      <c r="D7" t="s">
        <v>20</v>
      </c>
      <c r="E7" t="s">
        <v>21</v>
      </c>
      <c r="F7" t="s">
        <v>19</v>
      </c>
      <c r="G7">
        <f t="shared" si="0"/>
        <v>1</v>
      </c>
      <c r="I7" s="2" t="s">
        <v>113</v>
      </c>
      <c r="J7">
        <f>AVERAGEIF(C1:C100, "YEM", G1:G100)</f>
        <v>0.3</v>
      </c>
      <c r="K7">
        <f>COUNTIF(C1:C100,"YEM")</f>
        <v>10</v>
      </c>
      <c r="L7">
        <f>COUNTIF(F1:F100,"YEM")</f>
        <v>4</v>
      </c>
    </row>
    <row r="8" spans="1:12" ht="15" thickBot="1" x14ac:dyDescent="0.35">
      <c r="A8">
        <v>0</v>
      </c>
      <c r="B8" t="s">
        <v>5</v>
      </c>
      <c r="C8" t="s">
        <v>19</v>
      </c>
      <c r="D8" t="s">
        <v>22</v>
      </c>
      <c r="E8" t="s">
        <v>23</v>
      </c>
      <c r="F8" t="s">
        <v>19</v>
      </c>
      <c r="G8">
        <f t="shared" si="0"/>
        <v>1</v>
      </c>
      <c r="I8" s="2" t="s">
        <v>114</v>
      </c>
      <c r="J8">
        <f>AVERAGEIF(C1:C100, "IRAQ", G1:G100)</f>
        <v>0.3</v>
      </c>
      <c r="K8">
        <f>COUNTIF(C1:C100,"IRAQ")</f>
        <v>10</v>
      </c>
      <c r="L8">
        <f>COUNTIF(F1:F100,"IRAQ")</f>
        <v>7</v>
      </c>
    </row>
    <row r="9" spans="1:12" ht="15" thickBot="1" x14ac:dyDescent="0.35">
      <c r="A9">
        <v>5</v>
      </c>
      <c r="B9" t="s">
        <v>12</v>
      </c>
      <c r="C9" t="s">
        <v>24</v>
      </c>
      <c r="D9" t="s">
        <v>25</v>
      </c>
      <c r="E9" t="s">
        <v>26</v>
      </c>
      <c r="F9" t="s">
        <v>17</v>
      </c>
      <c r="G9">
        <f t="shared" si="0"/>
        <v>0</v>
      </c>
      <c r="I9" s="2" t="s">
        <v>115</v>
      </c>
      <c r="J9">
        <f>AVERAGEIF(C1:C100, "MSA", G1:G100)</f>
        <v>0.5</v>
      </c>
      <c r="K9">
        <f>COUNTIF(C1:C100,"MSA")</f>
        <v>10</v>
      </c>
      <c r="L9">
        <f>COUNTIF(F1:F100,"MSA")</f>
        <v>15</v>
      </c>
    </row>
    <row r="10" spans="1:12" x14ac:dyDescent="0.3">
      <c r="A10">
        <v>30</v>
      </c>
      <c r="B10" t="s">
        <v>12</v>
      </c>
      <c r="C10" t="s">
        <v>13</v>
      </c>
      <c r="D10" t="s">
        <v>27</v>
      </c>
      <c r="E10" t="s">
        <v>15</v>
      </c>
      <c r="F10" t="s">
        <v>17</v>
      </c>
      <c r="G10">
        <f t="shared" si="0"/>
        <v>0</v>
      </c>
    </row>
    <row r="11" spans="1:12" x14ac:dyDescent="0.3">
      <c r="A11">
        <v>4</v>
      </c>
      <c r="B11" t="s">
        <v>5</v>
      </c>
      <c r="C11" t="s">
        <v>19</v>
      </c>
      <c r="D11" t="s">
        <v>28</v>
      </c>
      <c r="E11" t="s">
        <v>23</v>
      </c>
      <c r="F11" t="s">
        <v>19</v>
      </c>
      <c r="G11">
        <f t="shared" si="0"/>
        <v>1</v>
      </c>
    </row>
    <row r="12" spans="1:12" x14ac:dyDescent="0.3">
      <c r="A12">
        <v>2</v>
      </c>
      <c r="B12" t="s">
        <v>5</v>
      </c>
      <c r="C12" t="s">
        <v>24</v>
      </c>
      <c r="D12" t="s">
        <v>29</v>
      </c>
      <c r="E12" t="s">
        <v>30</v>
      </c>
      <c r="F12" t="s">
        <v>24</v>
      </c>
      <c r="G12">
        <f t="shared" si="0"/>
        <v>1</v>
      </c>
    </row>
    <row r="13" spans="1:12" x14ac:dyDescent="0.3">
      <c r="A13">
        <v>5</v>
      </c>
      <c r="B13" t="s">
        <v>12</v>
      </c>
      <c r="C13" t="s">
        <v>9</v>
      </c>
      <c r="D13" t="s">
        <v>31</v>
      </c>
      <c r="E13" t="s">
        <v>32</v>
      </c>
      <c r="F13" t="s">
        <v>9</v>
      </c>
      <c r="G13">
        <f t="shared" si="0"/>
        <v>1</v>
      </c>
    </row>
    <row r="14" spans="1:12" x14ac:dyDescent="0.3">
      <c r="A14">
        <v>11</v>
      </c>
      <c r="B14" t="s">
        <v>12</v>
      </c>
      <c r="C14" t="s">
        <v>33</v>
      </c>
      <c r="D14" t="s">
        <v>34</v>
      </c>
      <c r="E14" t="s">
        <v>35</v>
      </c>
      <c r="F14" t="s">
        <v>33</v>
      </c>
      <c r="G14">
        <f t="shared" si="0"/>
        <v>1</v>
      </c>
    </row>
    <row r="15" spans="1:12" x14ac:dyDescent="0.3">
      <c r="A15">
        <v>4</v>
      </c>
      <c r="B15" t="s">
        <v>5</v>
      </c>
      <c r="C15" t="s">
        <v>9</v>
      </c>
      <c r="D15" t="s">
        <v>36</v>
      </c>
      <c r="E15" t="s">
        <v>37</v>
      </c>
      <c r="F15" t="s">
        <v>9</v>
      </c>
      <c r="G15">
        <f t="shared" si="0"/>
        <v>1</v>
      </c>
    </row>
    <row r="16" spans="1:12" x14ac:dyDescent="0.3">
      <c r="A16">
        <v>5</v>
      </c>
      <c r="B16" t="s">
        <v>12</v>
      </c>
      <c r="C16" t="s">
        <v>33</v>
      </c>
      <c r="D16" t="s">
        <v>38</v>
      </c>
      <c r="E16" t="s">
        <v>39</v>
      </c>
      <c r="F16" t="s">
        <v>9</v>
      </c>
      <c r="G16">
        <f t="shared" si="0"/>
        <v>0</v>
      </c>
    </row>
    <row r="17" spans="1:7" x14ac:dyDescent="0.3">
      <c r="A17">
        <v>0</v>
      </c>
      <c r="B17" t="s">
        <v>5</v>
      </c>
      <c r="C17" t="s">
        <v>24</v>
      </c>
      <c r="D17" t="s">
        <v>40</v>
      </c>
      <c r="E17" t="s">
        <v>30</v>
      </c>
      <c r="F17" t="s">
        <v>24</v>
      </c>
      <c r="G17">
        <f t="shared" si="0"/>
        <v>1</v>
      </c>
    </row>
    <row r="18" spans="1:7" x14ac:dyDescent="0.3">
      <c r="A18">
        <v>15</v>
      </c>
      <c r="B18" t="s">
        <v>5</v>
      </c>
      <c r="C18" t="s">
        <v>17</v>
      </c>
      <c r="D18" t="s">
        <v>41</v>
      </c>
      <c r="E18" t="s">
        <v>17</v>
      </c>
      <c r="F18" t="s">
        <v>17</v>
      </c>
      <c r="G18">
        <f t="shared" si="0"/>
        <v>1</v>
      </c>
    </row>
    <row r="19" spans="1:7" x14ac:dyDescent="0.3">
      <c r="A19">
        <v>5</v>
      </c>
      <c r="B19" t="s">
        <v>12</v>
      </c>
      <c r="C19" t="s">
        <v>24</v>
      </c>
      <c r="D19" t="s">
        <v>42</v>
      </c>
      <c r="E19" t="s">
        <v>43</v>
      </c>
      <c r="F19" t="s">
        <v>24</v>
      </c>
      <c r="G19">
        <f t="shared" si="0"/>
        <v>1</v>
      </c>
    </row>
    <row r="20" spans="1:7" x14ac:dyDescent="0.3">
      <c r="A20">
        <v>14</v>
      </c>
      <c r="B20" t="s">
        <v>5</v>
      </c>
      <c r="C20" t="s">
        <v>17</v>
      </c>
      <c r="D20" t="s">
        <v>44</v>
      </c>
      <c r="E20" t="s">
        <v>17</v>
      </c>
      <c r="F20" t="s">
        <v>17</v>
      </c>
      <c r="G20">
        <f t="shared" si="0"/>
        <v>1</v>
      </c>
    </row>
    <row r="21" spans="1:7" x14ac:dyDescent="0.3">
      <c r="A21">
        <v>64</v>
      </c>
      <c r="B21" t="s">
        <v>12</v>
      </c>
      <c r="C21" t="s">
        <v>13</v>
      </c>
      <c r="D21" t="s">
        <v>45</v>
      </c>
      <c r="E21" t="s">
        <v>15</v>
      </c>
      <c r="F21" t="s">
        <v>24</v>
      </c>
      <c r="G21">
        <f t="shared" si="0"/>
        <v>0</v>
      </c>
    </row>
    <row r="22" spans="1:7" x14ac:dyDescent="0.3">
      <c r="A22">
        <v>5</v>
      </c>
      <c r="B22" t="s">
        <v>12</v>
      </c>
      <c r="C22" t="s">
        <v>19</v>
      </c>
      <c r="D22" t="s">
        <v>46</v>
      </c>
      <c r="E22" t="s">
        <v>23</v>
      </c>
      <c r="F22" t="s">
        <v>19</v>
      </c>
      <c r="G22">
        <f t="shared" si="0"/>
        <v>1</v>
      </c>
    </row>
    <row r="23" spans="1:7" x14ac:dyDescent="0.3">
      <c r="A23">
        <v>5</v>
      </c>
      <c r="B23" t="s">
        <v>12</v>
      </c>
      <c r="C23" t="s">
        <v>24</v>
      </c>
      <c r="D23" t="s">
        <v>47</v>
      </c>
      <c r="E23" t="s">
        <v>48</v>
      </c>
      <c r="F23" t="s">
        <v>6</v>
      </c>
      <c r="G23">
        <f t="shared" si="0"/>
        <v>0</v>
      </c>
    </row>
    <row r="24" spans="1:7" x14ac:dyDescent="0.3">
      <c r="A24">
        <v>11</v>
      </c>
      <c r="B24" t="s">
        <v>12</v>
      </c>
      <c r="C24" t="s">
        <v>13</v>
      </c>
      <c r="D24" t="s">
        <v>49</v>
      </c>
      <c r="E24" t="s">
        <v>15</v>
      </c>
      <c r="F24" t="s">
        <v>13</v>
      </c>
      <c r="G24">
        <f t="shared" si="0"/>
        <v>1</v>
      </c>
    </row>
    <row r="25" spans="1:7" x14ac:dyDescent="0.3">
      <c r="A25">
        <v>5</v>
      </c>
      <c r="B25" t="s">
        <v>12</v>
      </c>
      <c r="C25" t="s">
        <v>6</v>
      </c>
      <c r="D25" t="s">
        <v>50</v>
      </c>
      <c r="E25" t="s">
        <v>51</v>
      </c>
      <c r="F25" t="s">
        <v>6</v>
      </c>
      <c r="G25">
        <f t="shared" si="0"/>
        <v>1</v>
      </c>
    </row>
    <row r="26" spans="1:7" x14ac:dyDescent="0.3">
      <c r="A26">
        <v>5</v>
      </c>
      <c r="B26" t="s">
        <v>12</v>
      </c>
      <c r="C26" t="s">
        <v>9</v>
      </c>
      <c r="D26" t="s">
        <v>52</v>
      </c>
      <c r="E26" t="s">
        <v>53</v>
      </c>
      <c r="F26" t="s">
        <v>9</v>
      </c>
      <c r="G26">
        <f t="shared" si="0"/>
        <v>1</v>
      </c>
    </row>
    <row r="27" spans="1:7" x14ac:dyDescent="0.3">
      <c r="A27">
        <v>5</v>
      </c>
      <c r="B27" t="s">
        <v>12</v>
      </c>
      <c r="C27" t="s">
        <v>17</v>
      </c>
      <c r="D27" t="s">
        <v>54</v>
      </c>
      <c r="E27" t="s">
        <v>17</v>
      </c>
      <c r="F27" t="s">
        <v>17</v>
      </c>
      <c r="G27">
        <f t="shared" si="0"/>
        <v>1</v>
      </c>
    </row>
    <row r="28" spans="1:7" x14ac:dyDescent="0.3">
      <c r="A28">
        <v>5</v>
      </c>
      <c r="B28" t="s">
        <v>12</v>
      </c>
      <c r="C28" t="s">
        <v>13</v>
      </c>
      <c r="D28" t="s">
        <v>55</v>
      </c>
      <c r="E28" t="s">
        <v>15</v>
      </c>
      <c r="F28" t="s">
        <v>6</v>
      </c>
      <c r="G28">
        <f t="shared" si="0"/>
        <v>0</v>
      </c>
    </row>
    <row r="29" spans="1:7" x14ac:dyDescent="0.3">
      <c r="A29">
        <v>27</v>
      </c>
      <c r="B29" t="s">
        <v>12</v>
      </c>
      <c r="C29" t="s">
        <v>13</v>
      </c>
      <c r="D29" t="s">
        <v>56</v>
      </c>
      <c r="E29" t="s">
        <v>15</v>
      </c>
      <c r="F29" t="s">
        <v>13</v>
      </c>
      <c r="G29">
        <f t="shared" si="0"/>
        <v>1</v>
      </c>
    </row>
    <row r="30" spans="1:7" x14ac:dyDescent="0.3">
      <c r="A30">
        <v>50</v>
      </c>
      <c r="B30" t="s">
        <v>12</v>
      </c>
      <c r="C30" t="s">
        <v>13</v>
      </c>
      <c r="D30" t="s">
        <v>57</v>
      </c>
      <c r="E30" t="s">
        <v>15</v>
      </c>
      <c r="F30" t="s">
        <v>13</v>
      </c>
      <c r="G30">
        <f t="shared" si="0"/>
        <v>1</v>
      </c>
    </row>
    <row r="31" spans="1:7" x14ac:dyDescent="0.3">
      <c r="A31">
        <v>9</v>
      </c>
      <c r="B31" t="s">
        <v>12</v>
      </c>
      <c r="C31" t="s">
        <v>19</v>
      </c>
      <c r="D31" t="s">
        <v>58</v>
      </c>
      <c r="E31" t="s">
        <v>59</v>
      </c>
      <c r="F31" t="s">
        <v>19</v>
      </c>
      <c r="G31">
        <f t="shared" si="0"/>
        <v>1</v>
      </c>
    </row>
    <row r="32" spans="1:7" x14ac:dyDescent="0.3">
      <c r="A32">
        <v>12</v>
      </c>
      <c r="B32" t="s">
        <v>5</v>
      </c>
      <c r="C32" t="s">
        <v>17</v>
      </c>
      <c r="D32" t="s">
        <v>60</v>
      </c>
      <c r="E32" t="s">
        <v>17</v>
      </c>
      <c r="F32" t="s">
        <v>17</v>
      </c>
      <c r="G32">
        <f t="shared" si="0"/>
        <v>1</v>
      </c>
    </row>
    <row r="33" spans="1:7" x14ac:dyDescent="0.3">
      <c r="A33">
        <v>9</v>
      </c>
      <c r="B33" t="s">
        <v>12</v>
      </c>
      <c r="C33" t="s">
        <v>24</v>
      </c>
      <c r="D33" t="s">
        <v>61</v>
      </c>
      <c r="E33" t="s">
        <v>30</v>
      </c>
      <c r="F33" t="s">
        <v>24</v>
      </c>
      <c r="G33">
        <f t="shared" si="0"/>
        <v>1</v>
      </c>
    </row>
    <row r="34" spans="1:7" x14ac:dyDescent="0.3">
      <c r="A34">
        <v>5</v>
      </c>
      <c r="B34" t="s">
        <v>12</v>
      </c>
      <c r="C34" t="s">
        <v>6</v>
      </c>
      <c r="D34" t="s">
        <v>62</v>
      </c>
      <c r="E34" t="s">
        <v>63</v>
      </c>
      <c r="F34" t="s">
        <v>6</v>
      </c>
      <c r="G34">
        <f t="shared" si="0"/>
        <v>1</v>
      </c>
    </row>
    <row r="35" spans="1:7" x14ac:dyDescent="0.3">
      <c r="A35">
        <v>9</v>
      </c>
      <c r="B35" t="s">
        <v>12</v>
      </c>
      <c r="C35" t="s">
        <v>24</v>
      </c>
      <c r="D35" t="s">
        <v>64</v>
      </c>
      <c r="E35" t="s">
        <v>43</v>
      </c>
      <c r="F35" t="s">
        <v>24</v>
      </c>
      <c r="G35">
        <f t="shared" si="0"/>
        <v>1</v>
      </c>
    </row>
    <row r="36" spans="1:7" x14ac:dyDescent="0.3">
      <c r="A36">
        <v>5</v>
      </c>
      <c r="B36" t="s">
        <v>12</v>
      </c>
      <c r="C36" t="s">
        <v>19</v>
      </c>
      <c r="D36" t="s">
        <v>65</v>
      </c>
      <c r="E36" t="s">
        <v>59</v>
      </c>
      <c r="F36" t="s">
        <v>17</v>
      </c>
      <c r="G36">
        <f t="shared" si="0"/>
        <v>0</v>
      </c>
    </row>
    <row r="37" spans="1:7" x14ac:dyDescent="0.3">
      <c r="A37">
        <v>0</v>
      </c>
      <c r="B37" t="s">
        <v>5</v>
      </c>
      <c r="C37" t="s">
        <v>17</v>
      </c>
      <c r="D37" t="s">
        <v>66</v>
      </c>
      <c r="E37" t="s">
        <v>17</v>
      </c>
      <c r="F37" t="s">
        <v>9</v>
      </c>
      <c r="G37">
        <f t="shared" si="0"/>
        <v>0</v>
      </c>
    </row>
    <row r="38" spans="1:7" x14ac:dyDescent="0.3">
      <c r="A38">
        <v>2</v>
      </c>
      <c r="B38" t="s">
        <v>5</v>
      </c>
      <c r="C38" t="s">
        <v>9</v>
      </c>
      <c r="D38" t="s">
        <v>67</v>
      </c>
      <c r="E38" t="s">
        <v>37</v>
      </c>
      <c r="F38" t="s">
        <v>19</v>
      </c>
      <c r="G38">
        <f t="shared" si="0"/>
        <v>0</v>
      </c>
    </row>
    <row r="39" spans="1:7" x14ac:dyDescent="0.3">
      <c r="A39">
        <v>9</v>
      </c>
      <c r="B39" t="s">
        <v>12</v>
      </c>
      <c r="C39" t="s">
        <v>19</v>
      </c>
      <c r="D39" t="s">
        <v>68</v>
      </c>
      <c r="E39" t="s">
        <v>23</v>
      </c>
      <c r="F39" t="s">
        <v>9</v>
      </c>
      <c r="G39">
        <f t="shared" si="0"/>
        <v>0</v>
      </c>
    </row>
    <row r="40" spans="1:7" x14ac:dyDescent="0.3">
      <c r="A40">
        <v>5</v>
      </c>
      <c r="B40" t="s">
        <v>12</v>
      </c>
      <c r="C40" t="s">
        <v>9</v>
      </c>
      <c r="D40" t="s">
        <v>69</v>
      </c>
      <c r="E40" t="s">
        <v>11</v>
      </c>
      <c r="F40" t="s">
        <v>17</v>
      </c>
      <c r="G40">
        <f t="shared" si="0"/>
        <v>0</v>
      </c>
    </row>
    <row r="41" spans="1:7" x14ac:dyDescent="0.3">
      <c r="A41">
        <v>11</v>
      </c>
      <c r="B41" t="s">
        <v>12</v>
      </c>
      <c r="C41" t="s">
        <v>17</v>
      </c>
      <c r="D41" t="s">
        <v>70</v>
      </c>
      <c r="E41" t="s">
        <v>17</v>
      </c>
      <c r="F41" t="s">
        <v>9</v>
      </c>
      <c r="G41">
        <f t="shared" si="0"/>
        <v>0</v>
      </c>
    </row>
    <row r="42" spans="1:7" x14ac:dyDescent="0.3">
      <c r="A42">
        <v>5</v>
      </c>
      <c r="B42" t="s">
        <v>12</v>
      </c>
      <c r="C42" t="s">
        <v>9</v>
      </c>
      <c r="D42" t="s">
        <v>71</v>
      </c>
      <c r="E42" t="s">
        <v>37</v>
      </c>
      <c r="F42" t="s">
        <v>24</v>
      </c>
      <c r="G42">
        <f t="shared" si="0"/>
        <v>0</v>
      </c>
    </row>
    <row r="43" spans="1:7" x14ac:dyDescent="0.3">
      <c r="A43">
        <v>5</v>
      </c>
      <c r="B43" t="s">
        <v>12</v>
      </c>
      <c r="C43" t="s">
        <v>24</v>
      </c>
      <c r="D43" t="s">
        <v>72</v>
      </c>
      <c r="E43" t="s">
        <v>30</v>
      </c>
      <c r="F43" t="s">
        <v>33</v>
      </c>
      <c r="G43">
        <f t="shared" si="0"/>
        <v>0</v>
      </c>
    </row>
    <row r="44" spans="1:7" x14ac:dyDescent="0.3">
      <c r="A44">
        <v>9</v>
      </c>
      <c r="B44" t="s">
        <v>12</v>
      </c>
      <c r="C44" t="s">
        <v>33</v>
      </c>
      <c r="D44" t="s">
        <v>73</v>
      </c>
      <c r="E44" t="s">
        <v>39</v>
      </c>
      <c r="F44" t="s">
        <v>33</v>
      </c>
      <c r="G44">
        <f t="shared" si="0"/>
        <v>1</v>
      </c>
    </row>
    <row r="45" spans="1:7" x14ac:dyDescent="0.3">
      <c r="A45">
        <v>26</v>
      </c>
      <c r="B45" t="s">
        <v>12</v>
      </c>
      <c r="C45" t="s">
        <v>33</v>
      </c>
      <c r="D45" t="s">
        <v>74</v>
      </c>
      <c r="E45" t="s">
        <v>39</v>
      </c>
      <c r="F45" t="s">
        <v>33</v>
      </c>
      <c r="G45">
        <f t="shared" si="0"/>
        <v>1</v>
      </c>
    </row>
    <row r="46" spans="1:7" x14ac:dyDescent="0.3">
      <c r="A46">
        <v>11</v>
      </c>
      <c r="B46" t="s">
        <v>12</v>
      </c>
      <c r="C46" t="s">
        <v>33</v>
      </c>
      <c r="D46" t="s">
        <v>75</v>
      </c>
      <c r="E46" t="s">
        <v>76</v>
      </c>
      <c r="F46" t="s">
        <v>6</v>
      </c>
      <c r="G46">
        <f t="shared" si="0"/>
        <v>0</v>
      </c>
    </row>
    <row r="47" spans="1:7" x14ac:dyDescent="0.3">
      <c r="A47">
        <v>5</v>
      </c>
      <c r="B47" t="s">
        <v>12</v>
      </c>
      <c r="C47" t="s">
        <v>19</v>
      </c>
      <c r="D47" t="s">
        <v>77</v>
      </c>
      <c r="E47" t="s">
        <v>21</v>
      </c>
      <c r="F47" t="s">
        <v>19</v>
      </c>
      <c r="G47">
        <f t="shared" si="0"/>
        <v>1</v>
      </c>
    </row>
    <row r="48" spans="1:7" x14ac:dyDescent="0.3">
      <c r="A48">
        <v>5</v>
      </c>
      <c r="B48" t="s">
        <v>12</v>
      </c>
      <c r="C48" t="s">
        <v>6</v>
      </c>
      <c r="D48" t="s">
        <v>78</v>
      </c>
      <c r="E48" t="s">
        <v>79</v>
      </c>
      <c r="F48" t="s">
        <v>9</v>
      </c>
      <c r="G48">
        <f t="shared" si="0"/>
        <v>0</v>
      </c>
    </row>
    <row r="49" spans="1:7" x14ac:dyDescent="0.3">
      <c r="A49">
        <v>9</v>
      </c>
      <c r="B49" t="s">
        <v>12</v>
      </c>
      <c r="C49" t="s">
        <v>13</v>
      </c>
      <c r="D49" t="s">
        <v>80</v>
      </c>
      <c r="E49" t="s">
        <v>15</v>
      </c>
      <c r="F49" t="s">
        <v>17</v>
      </c>
      <c r="G49">
        <f t="shared" si="0"/>
        <v>0</v>
      </c>
    </row>
    <row r="50" spans="1:7" x14ac:dyDescent="0.3">
      <c r="A50">
        <v>5</v>
      </c>
      <c r="B50" t="s">
        <v>12</v>
      </c>
      <c r="C50" t="s">
        <v>6</v>
      </c>
      <c r="D50" t="s">
        <v>81</v>
      </c>
      <c r="E50" t="s">
        <v>82</v>
      </c>
      <c r="F50" t="s">
        <v>33</v>
      </c>
      <c r="G50">
        <f t="shared" si="0"/>
        <v>0</v>
      </c>
    </row>
    <row r="51" spans="1:7" x14ac:dyDescent="0.3">
      <c r="A51">
        <v>74</v>
      </c>
      <c r="B51" t="s">
        <v>12</v>
      </c>
      <c r="C51" t="s">
        <v>13</v>
      </c>
      <c r="D51" t="s">
        <v>83</v>
      </c>
      <c r="E51" t="s">
        <v>15</v>
      </c>
      <c r="F51" t="s">
        <v>17</v>
      </c>
      <c r="G51">
        <f t="shared" si="0"/>
        <v>0</v>
      </c>
    </row>
    <row r="52" spans="1:7" x14ac:dyDescent="0.3">
      <c r="A52">
        <v>5</v>
      </c>
      <c r="B52" t="s">
        <v>12</v>
      </c>
      <c r="C52" t="s">
        <v>6</v>
      </c>
      <c r="D52" t="s">
        <v>84</v>
      </c>
      <c r="E52" t="s">
        <v>85</v>
      </c>
      <c r="F52" t="s">
        <v>6</v>
      </c>
      <c r="G52">
        <f t="shared" si="0"/>
        <v>1</v>
      </c>
    </row>
    <row r="53" spans="1:7" x14ac:dyDescent="0.3">
      <c r="A53">
        <v>16</v>
      </c>
      <c r="B53" t="s">
        <v>5</v>
      </c>
      <c r="C53" t="s">
        <v>17</v>
      </c>
      <c r="D53" t="s">
        <v>86</v>
      </c>
      <c r="E53" t="s">
        <v>17</v>
      </c>
      <c r="F53" t="s">
        <v>13</v>
      </c>
      <c r="G53">
        <f t="shared" si="0"/>
        <v>0</v>
      </c>
    </row>
    <row r="54" spans="1:7" x14ac:dyDescent="0.3">
      <c r="A54">
        <v>9</v>
      </c>
      <c r="B54" t="s">
        <v>12</v>
      </c>
      <c r="C54" t="s">
        <v>33</v>
      </c>
      <c r="D54" t="s">
        <v>87</v>
      </c>
      <c r="E54" t="s">
        <v>35</v>
      </c>
      <c r="F54" t="s">
        <v>24</v>
      </c>
      <c r="G54">
        <f t="shared" si="0"/>
        <v>0</v>
      </c>
    </row>
    <row r="55" spans="1:7" x14ac:dyDescent="0.3">
      <c r="A55">
        <v>2</v>
      </c>
      <c r="B55" t="s">
        <v>5</v>
      </c>
      <c r="C55" t="s">
        <v>19</v>
      </c>
      <c r="D55" t="s">
        <v>88</v>
      </c>
      <c r="E55" t="s">
        <v>23</v>
      </c>
      <c r="F55" t="s">
        <v>33</v>
      </c>
      <c r="G55">
        <f t="shared" si="0"/>
        <v>0</v>
      </c>
    </row>
    <row r="56" spans="1:7" x14ac:dyDescent="0.3">
      <c r="A56">
        <v>4</v>
      </c>
      <c r="B56" t="s">
        <v>5</v>
      </c>
      <c r="C56" t="s">
        <v>24</v>
      </c>
      <c r="D56" t="s">
        <v>89</v>
      </c>
      <c r="E56" t="s">
        <v>30</v>
      </c>
      <c r="F56" t="s">
        <v>24</v>
      </c>
      <c r="G56">
        <f t="shared" si="0"/>
        <v>1</v>
      </c>
    </row>
    <row r="57" spans="1:7" x14ac:dyDescent="0.3">
      <c r="A57">
        <v>11</v>
      </c>
      <c r="B57" t="s">
        <v>12</v>
      </c>
      <c r="C57" t="s">
        <v>33</v>
      </c>
      <c r="D57" t="s">
        <v>90</v>
      </c>
      <c r="E57" t="s">
        <v>39</v>
      </c>
      <c r="F57" t="s">
        <v>19</v>
      </c>
      <c r="G57">
        <f t="shared" si="0"/>
        <v>0</v>
      </c>
    </row>
    <row r="58" spans="1:7" x14ac:dyDescent="0.3">
      <c r="A58">
        <v>5</v>
      </c>
      <c r="B58" t="s">
        <v>12</v>
      </c>
      <c r="C58" t="s">
        <v>33</v>
      </c>
      <c r="D58" t="s">
        <v>91</v>
      </c>
      <c r="E58" t="s">
        <v>76</v>
      </c>
      <c r="F58" t="s">
        <v>9</v>
      </c>
      <c r="G58">
        <f t="shared" si="0"/>
        <v>0</v>
      </c>
    </row>
    <row r="59" spans="1:7" x14ac:dyDescent="0.3">
      <c r="A59">
        <v>9</v>
      </c>
      <c r="B59" t="s">
        <v>12</v>
      </c>
      <c r="C59" t="s">
        <v>24</v>
      </c>
      <c r="D59" t="s">
        <v>92</v>
      </c>
      <c r="E59" t="s">
        <v>26</v>
      </c>
      <c r="F59" t="s">
        <v>6</v>
      </c>
      <c r="G59">
        <f t="shared" si="0"/>
        <v>0</v>
      </c>
    </row>
    <row r="60" spans="1:7" x14ac:dyDescent="0.3">
      <c r="A60">
        <v>9</v>
      </c>
      <c r="B60" t="s">
        <v>12</v>
      </c>
      <c r="C60" t="s">
        <v>6</v>
      </c>
      <c r="D60" t="s">
        <v>93</v>
      </c>
      <c r="E60" t="s">
        <v>82</v>
      </c>
      <c r="F60" t="s">
        <v>33</v>
      </c>
      <c r="G60">
        <f t="shared" si="0"/>
        <v>0</v>
      </c>
    </row>
    <row r="61" spans="1:7" x14ac:dyDescent="0.3">
      <c r="A61">
        <v>26</v>
      </c>
      <c r="B61" t="s">
        <v>12</v>
      </c>
      <c r="C61" t="s">
        <v>13</v>
      </c>
      <c r="D61" t="s">
        <v>94</v>
      </c>
      <c r="E61" t="s">
        <v>15</v>
      </c>
      <c r="F61" t="s">
        <v>6</v>
      </c>
      <c r="G61">
        <f t="shared" si="0"/>
        <v>0</v>
      </c>
    </row>
    <row r="62" spans="1:7" x14ac:dyDescent="0.3">
      <c r="A62">
        <v>9</v>
      </c>
      <c r="B62" t="s">
        <v>12</v>
      </c>
      <c r="C62" t="s">
        <v>33</v>
      </c>
      <c r="D62" t="s">
        <v>95</v>
      </c>
      <c r="E62" t="s">
        <v>76</v>
      </c>
      <c r="F62" t="s">
        <v>6</v>
      </c>
      <c r="G62">
        <f t="shared" si="0"/>
        <v>0</v>
      </c>
    </row>
    <row r="63" spans="1:7" x14ac:dyDescent="0.3">
      <c r="A63">
        <v>0</v>
      </c>
      <c r="B63" t="s">
        <v>5</v>
      </c>
      <c r="C63" t="s">
        <v>9</v>
      </c>
      <c r="D63" t="s">
        <v>96</v>
      </c>
      <c r="E63" t="s">
        <v>37</v>
      </c>
      <c r="F63" t="s">
        <v>17</v>
      </c>
      <c r="G63">
        <f t="shared" si="0"/>
        <v>0</v>
      </c>
    </row>
    <row r="64" spans="1:7" x14ac:dyDescent="0.3">
      <c r="A64">
        <v>4</v>
      </c>
      <c r="B64" t="s">
        <v>5</v>
      </c>
      <c r="C64" t="s">
        <v>17</v>
      </c>
      <c r="D64" t="s">
        <v>97</v>
      </c>
      <c r="E64" t="s">
        <v>17</v>
      </c>
      <c r="F64" t="s">
        <v>9</v>
      </c>
      <c r="G64">
        <f t="shared" si="0"/>
        <v>0</v>
      </c>
    </row>
    <row r="65" spans="1:7" x14ac:dyDescent="0.3">
      <c r="A65">
        <v>2</v>
      </c>
      <c r="B65" t="s">
        <v>5</v>
      </c>
      <c r="C65" t="s">
        <v>6</v>
      </c>
      <c r="D65" t="s">
        <v>98</v>
      </c>
      <c r="E65" t="s">
        <v>8</v>
      </c>
      <c r="F65" t="s">
        <v>17</v>
      </c>
      <c r="G65">
        <f t="shared" si="0"/>
        <v>0</v>
      </c>
    </row>
    <row r="66" spans="1:7" x14ac:dyDescent="0.3">
      <c r="A66">
        <v>2</v>
      </c>
      <c r="B66" t="s">
        <v>5</v>
      </c>
      <c r="C66" t="s">
        <v>9</v>
      </c>
      <c r="D66" t="s">
        <v>99</v>
      </c>
      <c r="E66" t="s">
        <v>11</v>
      </c>
      <c r="F66" t="s">
        <v>6</v>
      </c>
      <c r="G66">
        <f t="shared" si="0"/>
        <v>0</v>
      </c>
    </row>
    <row r="67" spans="1:7" x14ac:dyDescent="0.3">
      <c r="A67">
        <v>5</v>
      </c>
      <c r="B67" t="s">
        <v>12</v>
      </c>
      <c r="C67" t="s">
        <v>6</v>
      </c>
      <c r="D67" t="s">
        <v>100</v>
      </c>
      <c r="E67" t="s">
        <v>8</v>
      </c>
      <c r="F67" t="s">
        <v>6</v>
      </c>
      <c r="G67">
        <f t="shared" ref="G67:G71" si="1">IF(C67=F67,1,0)</f>
        <v>1</v>
      </c>
    </row>
    <row r="68" spans="1:7" x14ac:dyDescent="0.3">
      <c r="A68">
        <v>0</v>
      </c>
      <c r="B68" t="s">
        <v>5</v>
      </c>
      <c r="C68" t="s">
        <v>6</v>
      </c>
      <c r="D68" t="s">
        <v>101</v>
      </c>
      <c r="E68" t="s">
        <v>8</v>
      </c>
      <c r="F68" t="s">
        <v>6</v>
      </c>
      <c r="G68">
        <f t="shared" si="1"/>
        <v>1</v>
      </c>
    </row>
    <row r="69" spans="1:7" x14ac:dyDescent="0.3">
      <c r="A69">
        <v>5</v>
      </c>
      <c r="B69" t="s">
        <v>12</v>
      </c>
      <c r="C69" t="s">
        <v>33</v>
      </c>
      <c r="D69" t="s">
        <v>102</v>
      </c>
      <c r="E69" t="s">
        <v>35</v>
      </c>
      <c r="F69" t="s">
        <v>17</v>
      </c>
      <c r="G69">
        <f t="shared" si="1"/>
        <v>0</v>
      </c>
    </row>
    <row r="70" spans="1:7" x14ac:dyDescent="0.3">
      <c r="A70">
        <v>5</v>
      </c>
      <c r="B70" t="s">
        <v>12</v>
      </c>
      <c r="C70" t="s">
        <v>19</v>
      </c>
      <c r="D70" t="s">
        <v>103</v>
      </c>
      <c r="E70" t="s">
        <v>104</v>
      </c>
      <c r="F70" t="s">
        <v>6</v>
      </c>
      <c r="G70">
        <f t="shared" si="1"/>
        <v>0</v>
      </c>
    </row>
    <row r="71" spans="1:7" x14ac:dyDescent="0.3">
      <c r="A71">
        <v>2</v>
      </c>
      <c r="B71" t="s">
        <v>5</v>
      </c>
      <c r="C71" t="s">
        <v>17</v>
      </c>
      <c r="D71" t="s">
        <v>105</v>
      </c>
      <c r="E71" t="s">
        <v>17</v>
      </c>
      <c r="F71" t="s">
        <v>6</v>
      </c>
      <c r="G71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mEow jr.</cp:lastModifiedBy>
  <dcterms:created xsi:type="dcterms:W3CDTF">2025-03-04T07:10:11Z</dcterms:created>
  <dcterms:modified xsi:type="dcterms:W3CDTF">2025-03-04T09:55:19Z</dcterms:modified>
</cp:coreProperties>
</file>