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a/Documents/01KeepDir_University/大学院/fuse/human_movement/"/>
    </mc:Choice>
  </mc:AlternateContent>
  <xr:revisionPtr revIDLastSave="0" documentId="13_ncr:1_{4C7FF38F-CE3C-D549-A1AE-0D24DE4376F6}" xr6:coauthVersionLast="47" xr6:coauthVersionMax="47" xr10:uidLastSave="{00000000-0000-0000-0000-000000000000}"/>
  <bookViews>
    <workbookView xWindow="240" yWindow="500" windowWidth="18600" windowHeight="16940" xr2:uid="{9DD1208E-68B9-4140-BD5D-4FC33B3B2F7C}"/>
  </bookViews>
  <sheets>
    <sheet name="output (3)" sheetId="4" r:id="rId1"/>
    <sheet name="Sheet1" sheetId="1" r:id="rId2"/>
  </sheets>
  <definedNames>
    <definedName name="ExternalData_1" localSheetId="0" hidden="1">'output (3)'!$A$1:$AD$51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4" l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B60" i="4"/>
  <c r="B59" i="4"/>
  <c r="B58" i="4"/>
  <c r="B57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B55" i="4"/>
  <c r="B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EE9438-A354-B84D-9A80-B423468661D4}" keepAlive="1" name="クエリ - output" description="ブック内の 'output' クエリへの接続です。" type="5" refreshedVersion="8" background="1" saveData="1">
    <dbPr connection="Provider=Microsoft.Mashup.OleDb.1;Data Source=$Workbook$;Location=output;Extended Properties=&quot;&quot;" command="SELECT * FROM [output]"/>
  </connection>
  <connection id="2" xr16:uid="{48D28591-B517-5442-88E5-2AD2CEB32E2C}" keepAlive="1" name="クエリ - output (2)" description="ブック内の 'output (2)' クエリへの接続です。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FBC64DE4-F0DF-6B4C-AB76-60D24D5CD20E}" keepAlive="1" name="クエリ - output (3)" description="ブック内の 'output (3)' クエリへの接続です。" type="5" refreshedVersion="8" background="1" saveData="1">
    <dbPr connection="Provider=Microsoft.Mashup.OleDb.1;Data Source=$Workbook$;Location=&quot;output (3)&quot;;Extended Properties=&quot;&quot;" command="SELECT * FROM [output (3)]"/>
  </connection>
</connections>
</file>

<file path=xl/sharedStrings.xml><?xml version="1.0" encoding="utf-8"?>
<sst xmlns="http://schemas.openxmlformats.org/spreadsheetml/2006/main" count="36" uniqueCount="36">
  <si>
    <t>Column1</t>
  </si>
  <si>
    <t>X1</t>
  </si>
  <si>
    <t>Y1</t>
  </si>
  <si>
    <t>Y2</t>
  </si>
  <si>
    <t>X3</t>
  </si>
  <si>
    <t>Y3</t>
  </si>
  <si>
    <t>H</t>
  </si>
  <si>
    <t>omega</t>
  </si>
  <si>
    <t>phi</t>
  </si>
  <si>
    <t>kappa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</si>
  <si>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</si>
  <si>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</si>
  <si>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</si>
  <si>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</si>
  <si>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</si>
  <si>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</si>
  <si>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</si>
  <si>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</si>
  <si>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</si>
  <si>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det</t>
  </si>
  <si>
    <t>SE</t>
  </si>
  <si>
    <t>dX1</t>
  </si>
  <si>
    <t>dX2</t>
  </si>
  <si>
    <t>dX3</t>
  </si>
  <si>
    <t>dX4</t>
  </si>
  <si>
    <t>dX5</t>
  </si>
  <si>
    <t>dX6</t>
  </si>
  <si>
    <t>dX7</t>
  </si>
  <si>
    <t>dX8</t>
  </si>
  <si>
    <t>dX9</t>
  </si>
  <si>
    <t>average</t>
    <phoneticPr fontId="1"/>
  </si>
  <si>
    <t>average1</t>
    <phoneticPr fontId="1"/>
  </si>
  <si>
    <t>variance</t>
    <phoneticPr fontId="1"/>
  </si>
  <si>
    <t>variance1</t>
    <phoneticPr fontId="1"/>
  </si>
  <si>
    <t>average2</t>
    <phoneticPr fontId="1"/>
  </si>
  <si>
    <t>variance2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</si>
</sst>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223B191-A468-E648-878F-9AF184186DA5}" autoFormatId="20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X1" tableColumnId="2"/>
      <queryTableField id="3" name="Y1" tableColumnId="3"/>
      <queryTableField id="4" name="Y2" tableColumnId="4"/>
      <queryTableField id="5" name="X3" tableColumnId="5"/>
      <queryTableField id="6" name="Y3" tableColumnId="6"/>
      <queryTableField id="7" name="H" tableColumnId="7"/>
      <queryTableField id="8" name="omega" tableColumnId="8"/>
      <queryTableField id="9" name="phi" tableColumnId="9"/>
      <queryTableField id="10" name="kappa" tableColumnId="10"/>
      <queryTableField id="11" name="b1" tableColumnId="11"/>
      <queryTableField id="12" name="b2" tableColumnId="12"/>
      <queryTableField id="13" name="b3" tableColumnId="13"/>
      <queryTableField id="14" name="b4" tableColumnId="14"/>
      <queryTableField id="15" name="b5" tableColumnId="15"/>
      <queryTableField id="16" name="b6" tableColumnId="16"/>
      <queryTableField id="17" name="b7" tableColumnId="17"/>
      <queryTableField id="18" name="b8" tableColumnId="18"/>
      <queryTableField id="19" name="b9" tableColumnId="19"/>
      <queryTableField id="20" name="det" tableColumnId="20"/>
      <queryTableField id="21" name="dX1" tableColumnId="21"/>
      <queryTableField id="22" name="dX2" tableColumnId="22"/>
      <queryTableField id="23" name="dX3" tableColumnId="23"/>
      <queryTableField id="24" name="dX4" tableColumnId="24"/>
      <queryTableField id="25" name="dX5" tableColumnId="25"/>
      <queryTableField id="26" name="dX6" tableColumnId="26"/>
      <queryTableField id="27" name="dX7" tableColumnId="27"/>
      <queryTableField id="28" name="dX8" tableColumnId="28"/>
      <queryTableField id="29" name="dX9" tableColumnId="29"/>
      <queryTableField id="30" name="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D9A48-F4F5-4D44-996E-664B6C946C1D}" name="output__3" displayName="output__3" ref="A1:AD51" tableType="queryTable" totalsRowShown="0">
  <autoFilter ref="A1:AD51" xr:uid="{D67D9A48-F4F5-4D44-996E-664B6C946C1D}"/>
  <sortState xmlns:xlrd2="http://schemas.microsoft.com/office/spreadsheetml/2017/richdata2" ref="A2:AD51">
    <sortCondition ref="AD1:AD51"/>
  </sortState>
  <tableColumns count="30">
    <tableColumn id="1" xr3:uid="{872D38F9-9552-EB4D-B082-E634D9818E16}" uniqueName="1" name="Column1" queryTableFieldId="1"/>
    <tableColumn id="2" xr3:uid="{BE9AD45F-8434-F142-9536-5D0EE9B08F1F}" uniqueName="2" name="X1" queryTableFieldId="2"/>
    <tableColumn id="3" xr3:uid="{0E7A3D25-A623-D841-A9C3-8BB812A035CA}" uniqueName="3" name="Y1" queryTableFieldId="3"/>
    <tableColumn id="4" xr3:uid="{86AB39EC-CDF2-BA44-8EED-DA5761DAC86A}" uniqueName="4" name="Y2" queryTableFieldId="4"/>
    <tableColumn id="5" xr3:uid="{47D1455A-A5EE-CB4D-A364-BE733FC8735D}" uniqueName="5" name="X3" queryTableFieldId="5"/>
    <tableColumn id="6" xr3:uid="{5CE25247-8136-A443-9B37-4BB431D5347A}" uniqueName="6" name="Y3" queryTableFieldId="6"/>
    <tableColumn id="7" xr3:uid="{60CD1F7A-A6E5-B747-90DA-F6430A455927}" uniqueName="7" name="H" queryTableFieldId="7"/>
    <tableColumn id="8" xr3:uid="{E2086E5E-554B-0F4B-9F2D-8A08AA73A6C1}" uniqueName="8" name="omega" queryTableFieldId="8"/>
    <tableColumn id="9" xr3:uid="{4BDE53FA-4898-5245-A41E-56D54C70BBAE}" uniqueName="9" name="phi" queryTableFieldId="9"/>
    <tableColumn id="10" xr3:uid="{6980AF54-0ABE-8C40-BF52-3DDF98C12F05}" uniqueName="10" name="kappa" queryTableFieldId="10"/>
    <tableColumn id="11" xr3:uid="{558650B1-92F1-0D48-9831-C8EFAB7EC598}" uniqueName="11" name="b1" queryTableFieldId="11"/>
    <tableColumn id="12" xr3:uid="{8F79EB57-8204-FF46-B173-EE22874731DD}" uniqueName="12" name="b2" queryTableFieldId="12"/>
    <tableColumn id="13" xr3:uid="{A3FF99D2-2959-8649-AADE-0CEB2E566383}" uniqueName="13" name="b3" queryTableFieldId="13"/>
    <tableColumn id="14" xr3:uid="{FE174DE9-216B-7A46-813D-CB226B5D52E2}" uniqueName="14" name="b4" queryTableFieldId="14"/>
    <tableColumn id="15" xr3:uid="{E36CA45F-D35B-6E4B-99F5-5B2E20E01EC8}" uniqueName="15" name="b5" queryTableFieldId="15"/>
    <tableColumn id="16" xr3:uid="{98188A80-1B0E-FB41-940F-45E9D23C549B}" uniqueName="16" name="b6" queryTableFieldId="16"/>
    <tableColumn id="17" xr3:uid="{33E8331E-02BC-C342-A83C-76A6995217CB}" uniqueName="17" name="b7" queryTableFieldId="17"/>
    <tableColumn id="18" xr3:uid="{79566CDB-0932-7E4F-BAF1-70A48DD086E8}" uniqueName="18" name="b8" queryTableFieldId="18"/>
    <tableColumn id="19" xr3:uid="{904297B3-086B-9D4C-8FF6-BDD907B5E849}" uniqueName="19" name="b9" queryTableFieldId="19"/>
    <tableColumn id="20" xr3:uid="{FDC8278A-79DE-F246-9F42-A87848846EA2}" uniqueName="20" name="det" queryTableFieldId="20"/>
    <tableColumn id="21" xr3:uid="{A6A4B1BB-C506-DC4F-9952-4FE306B472F1}" uniqueName="21" name="dX1" queryTableFieldId="21"/>
    <tableColumn id="22" xr3:uid="{AD5084E5-DFD6-AC4E-979B-86C1A545A651}" uniqueName="22" name="dX2" queryTableFieldId="22"/>
    <tableColumn id="23" xr3:uid="{A7743B66-54DD-544B-B1FE-ECA3878FFD4B}" uniqueName="23" name="dX3" queryTableFieldId="23"/>
    <tableColumn id="24" xr3:uid="{0472C19E-E230-3145-9718-FABFCCED451E}" uniqueName="24" name="dX4" queryTableFieldId="24"/>
    <tableColumn id="25" xr3:uid="{772D0BA8-6599-C94A-B84A-2FE3D38E7AE7}" uniqueName="25" name="dX5" queryTableFieldId="25"/>
    <tableColumn id="26" xr3:uid="{D9F8B076-74BE-B146-B8B2-1F9B9950F75F}" uniqueName="26" name="dX6" queryTableFieldId="26"/>
    <tableColumn id="27" xr3:uid="{132FC124-A09E-7D49-BF15-E6C876D7C4EE}" uniqueName="27" name="dX7" queryTableFieldId="27"/>
    <tableColumn id="28" xr3:uid="{4F5C44F5-5111-E048-85CC-1481BC738F3B}" uniqueName="28" name="dX8" queryTableFieldId="28"/>
    <tableColumn id="29" xr3:uid="{2C0A326F-5BD8-0F42-B5F3-73C19EBF852B}" uniqueName="29" name="dX9" queryTableFieldId="29"/>
    <tableColumn id="30" xr3:uid="{08DD1440-5B1E-4241-BC2F-AF300EEEC3CF}" uniqueName="30" name="SE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3889-7F99-DC40-A761-FC39090183AD}">
  <dimension ref="A1:AD60"/>
  <sheetViews>
    <sheetView tabSelected="1" workbookViewId="0">
      <selection activeCell="H2" sqref="H2:J2"/>
    </sheetView>
  </sheetViews>
  <sheetFormatPr baseColWidth="10" defaultRowHeight="20"/>
  <cols>
    <col min="1" max="1" width="11.140625" bestFit="1" customWidth="1"/>
    <col min="2" max="6" width="11.7109375" bestFit="1" customWidth="1"/>
    <col min="7" max="7" width="12.42578125" bestFit="1" customWidth="1"/>
    <col min="8" max="10" width="20" customWidth="1"/>
    <col min="11" max="19" width="13.85546875" bestFit="1" customWidth="1"/>
    <col min="20" max="20" width="12.7109375" bestFit="1" customWidth="1"/>
    <col min="21" max="29" width="13.85546875" bestFit="1" customWidth="1"/>
    <col min="30" max="30" width="13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20</v>
      </c>
    </row>
    <row r="2" spans="1:30">
      <c r="A2">
        <v>49</v>
      </c>
      <c r="B2">
        <v>3.245207E-2</v>
      </c>
      <c r="C2">
        <v>8.9041339999999997E-2</v>
      </c>
      <c r="D2">
        <v>0.24404134</v>
      </c>
      <c r="E2">
        <v>0.30245126999999999</v>
      </c>
      <c r="F2">
        <v>8.9699399999999999E-2</v>
      </c>
      <c r="G2">
        <v>-0.36324324000000002</v>
      </c>
      <c r="H2">
        <v>2.4736711802737106</v>
      </c>
      <c r="I2">
        <v>1.3876818476870612E-2</v>
      </c>
      <c r="J2">
        <v>2.4315384152080268</v>
      </c>
      <c r="K2">
        <v>9.5296284304573715E-11</v>
      </c>
      <c r="L2">
        <v>3.8359017641436141E-10</v>
      </c>
      <c r="M2">
        <v>2.8857317769927071E-10</v>
      </c>
      <c r="N2">
        <v>-5.6204041420926387E-11</v>
      </c>
      <c r="O2">
        <v>4.0292963410237803E-10</v>
      </c>
      <c r="P2">
        <v>-9.2984425714703889E-11</v>
      </c>
      <c r="Q2">
        <v>4.8784296741155586E-10</v>
      </c>
      <c r="R2">
        <v>1.1764847429596159E-10</v>
      </c>
      <c r="S2">
        <v>6.2119130325721805E-10</v>
      </c>
      <c r="T2">
        <v>3.4909277045862895E-3</v>
      </c>
      <c r="U2">
        <v>-1.4266353758308567E-9</v>
      </c>
      <c r="V2">
        <v>-1.8395433225077531E-9</v>
      </c>
      <c r="W2">
        <v>-1.7918951803408189E-9</v>
      </c>
      <c r="X2">
        <v>-1.2821386452423173E-9</v>
      </c>
      <c r="Y2">
        <v>-1.9255871094061169E-9</v>
      </c>
      <c r="Z2">
        <v>-2.1089496205503636E-9</v>
      </c>
      <c r="AA2">
        <v>8.3575571655548781E-9</v>
      </c>
      <c r="AB2">
        <v>5.5592694790121585E-10</v>
      </c>
      <c r="AC2">
        <v>4.7740233260611873E-12</v>
      </c>
      <c r="AD2">
        <v>1.0513651314662096E-18</v>
      </c>
    </row>
    <row r="3" spans="1:30">
      <c r="A3">
        <v>45</v>
      </c>
      <c r="B3">
        <v>3.245207E-2</v>
      </c>
      <c r="C3">
        <v>8.9041339999999997E-2</v>
      </c>
      <c r="D3">
        <v>0.24404134</v>
      </c>
      <c r="E3">
        <v>0.30245126999999999</v>
      </c>
      <c r="F3">
        <v>8.9699399999999999E-2</v>
      </c>
      <c r="G3">
        <v>-0.36324324000000002</v>
      </c>
      <c r="H3">
        <v>2.473671180688481</v>
      </c>
      <c r="I3">
        <v>1.3876819293054402E-2</v>
      </c>
      <c r="J3">
        <v>2.4315384141029046</v>
      </c>
      <c r="K3">
        <v>2.434979637277296E-10</v>
      </c>
      <c r="L3">
        <v>8.7926745198792679E-10</v>
      </c>
      <c r="M3">
        <v>8.7056401182544959E-10</v>
      </c>
      <c r="N3">
        <v>8.4851542458963536E-11</v>
      </c>
      <c r="O3">
        <v>3.5592861991062819E-11</v>
      </c>
      <c r="P3">
        <v>-2.2196383619998983E-10</v>
      </c>
      <c r="Q3">
        <v>7.2705709508458227E-11</v>
      </c>
      <c r="R3">
        <v>5.3867327265422205E-11</v>
      </c>
      <c r="S3">
        <v>1.3153756209249856E-10</v>
      </c>
      <c r="T3">
        <v>3.4909276822084586E-3</v>
      </c>
      <c r="U3">
        <v>-1.9282819238505416E-9</v>
      </c>
      <c r="V3">
        <v>-1.4727417935895556E-9</v>
      </c>
      <c r="W3">
        <v>-1.3509928116300597E-9</v>
      </c>
      <c r="X3">
        <v>-1.4929921935052811E-9</v>
      </c>
      <c r="Y3">
        <v>-1.4753803334884762E-9</v>
      </c>
      <c r="Z3">
        <v>-2.7318352992468704E-9</v>
      </c>
      <c r="AA3">
        <v>7.8967011357736939E-9</v>
      </c>
      <c r="AB3">
        <v>-3.5094402517606118E-10</v>
      </c>
      <c r="AC3">
        <v>1.232687853717819E-9</v>
      </c>
      <c r="AD3">
        <v>1.6735087291965958E-18</v>
      </c>
    </row>
    <row r="4" spans="1:30">
      <c r="A4">
        <v>37</v>
      </c>
      <c r="B4">
        <v>3.245207E-2</v>
      </c>
      <c r="C4">
        <v>8.9041330000000002E-2</v>
      </c>
      <c r="D4">
        <v>0.24404133</v>
      </c>
      <c r="E4">
        <v>0.30245126</v>
      </c>
      <c r="F4">
        <v>8.9699399999999999E-2</v>
      </c>
      <c r="G4">
        <v>-0.36324324000000002</v>
      </c>
      <c r="H4">
        <v>2.4736711932485855</v>
      </c>
      <c r="I4">
        <v>1.3876822870426693E-2</v>
      </c>
      <c r="J4">
        <v>2.4315384153784949</v>
      </c>
      <c r="K4">
        <v>6.236137726283749E-10</v>
      </c>
      <c r="L4">
        <v>1.2021138818208055E-9</v>
      </c>
      <c r="M4">
        <v>1.03919948777918E-9</v>
      </c>
      <c r="N4">
        <v>-3.3285178779873803E-10</v>
      </c>
      <c r="O4">
        <v>7.3022674018652367E-10</v>
      </c>
      <c r="P4">
        <v>-7.5469758220592098E-10</v>
      </c>
      <c r="Q4">
        <v>-5.2221331425794659E-11</v>
      </c>
      <c r="R4">
        <v>7.7232026329809855E-11</v>
      </c>
      <c r="S4">
        <v>3.6211303053312882E-10</v>
      </c>
      <c r="T4">
        <v>3.4909274054242224E-3</v>
      </c>
      <c r="U4">
        <v>1.0002861257620841E-9</v>
      </c>
      <c r="V4">
        <v>3.2601921121107968E-9</v>
      </c>
      <c r="W4">
        <v>3.5719989990522328E-9</v>
      </c>
      <c r="X4">
        <v>1.5198640144513664E-9</v>
      </c>
      <c r="Y4">
        <v>3.269792760907954E-9</v>
      </c>
      <c r="Z4">
        <v>-2.8273479841734995E-10</v>
      </c>
      <c r="AA4">
        <v>-6.0589686171251605E-9</v>
      </c>
      <c r="AB4">
        <v>-4.3258017378219937E-9</v>
      </c>
      <c r="AC4">
        <v>-1.8463514410080409E-10</v>
      </c>
      <c r="AD4">
        <v>4.2673150432190836E-18</v>
      </c>
    </row>
    <row r="5" spans="1:30">
      <c r="A5">
        <v>19</v>
      </c>
      <c r="B5">
        <v>3.245207E-2</v>
      </c>
      <c r="C5">
        <v>8.9041339999999997E-2</v>
      </c>
      <c r="D5">
        <v>0.24404134</v>
      </c>
      <c r="E5">
        <v>0.30245126999999999</v>
      </c>
      <c r="F5">
        <v>8.9699399999999999E-2</v>
      </c>
      <c r="G5">
        <v>-0.36324325000000002</v>
      </c>
      <c r="H5">
        <v>2.4736711915338168</v>
      </c>
      <c r="I5">
        <v>1.3876824789227618E-2</v>
      </c>
      <c r="J5">
        <v>2.4315384148406674</v>
      </c>
      <c r="K5">
        <v>3.3288336245202427E-11</v>
      </c>
      <c r="L5">
        <v>-2.2386085482649001E-9</v>
      </c>
      <c r="M5">
        <v>-2.2563564185786701E-9</v>
      </c>
      <c r="N5">
        <v>-1.6330904684114245E-10</v>
      </c>
      <c r="O5">
        <v>1.3456480374429702E-10</v>
      </c>
      <c r="P5">
        <v>-1.074368094489131E-10</v>
      </c>
      <c r="Q5">
        <v>1.58588760179601E-10</v>
      </c>
      <c r="R5">
        <v>-3.6936226299744135E-10</v>
      </c>
      <c r="S5">
        <v>7.3407557116267341E-10</v>
      </c>
      <c r="T5">
        <v>3.4909275179517032E-3</v>
      </c>
      <c r="U5">
        <v>-8.1507399810520052E-10</v>
      </c>
      <c r="V5">
        <v>2.1975439759515818E-9</v>
      </c>
      <c r="W5">
        <v>2.2141881440759707E-9</v>
      </c>
      <c r="X5">
        <v>-1.9439798887365683E-9</v>
      </c>
      <c r="Y5">
        <v>2.4947336913033536E-9</v>
      </c>
      <c r="Z5">
        <v>2.5681473114562013E-9</v>
      </c>
      <c r="AA5">
        <v>-4.15367009364016E-9</v>
      </c>
      <c r="AB5">
        <v>-6.4578032061972909E-9</v>
      </c>
      <c r="AC5">
        <v>4.1295104938732994E-10</v>
      </c>
      <c r="AD5">
        <v>1.0860386652926984E-17</v>
      </c>
    </row>
    <row r="6" spans="1:30">
      <c r="A6">
        <v>31</v>
      </c>
      <c r="B6">
        <v>3.245207E-2</v>
      </c>
      <c r="C6">
        <v>8.9041339999999997E-2</v>
      </c>
      <c r="D6">
        <v>0.24404134</v>
      </c>
      <c r="E6">
        <v>0.30245126999999999</v>
      </c>
      <c r="F6">
        <v>8.9699399999999999E-2</v>
      </c>
      <c r="G6">
        <v>-0.36324325000000002</v>
      </c>
      <c r="H6">
        <v>2.4736711911677256</v>
      </c>
      <c r="I6">
        <v>1.3876824935886616E-2</v>
      </c>
      <c r="J6">
        <v>2.4315384148774726</v>
      </c>
      <c r="K6">
        <v>4.9767582528177872E-11</v>
      </c>
      <c r="L6">
        <v>-1.8215847283583654E-9</v>
      </c>
      <c r="M6">
        <v>-1.9547729176080013E-9</v>
      </c>
      <c r="N6">
        <v>-2.8743961377752925E-10</v>
      </c>
      <c r="O6">
        <v>7.6906028767531609E-10</v>
      </c>
      <c r="P6">
        <v>-2.0245058407475369E-10</v>
      </c>
      <c r="Q6">
        <v>8.246582583470996E-10</v>
      </c>
      <c r="R6">
        <v>-7.5053485648624019E-10</v>
      </c>
      <c r="S6">
        <v>1.4452039599766042E-9</v>
      </c>
      <c r="T6">
        <v>3.4909275208560844E-3</v>
      </c>
      <c r="U6">
        <v>-5.4191344329758867E-10</v>
      </c>
      <c r="V6">
        <v>2.4106245253541014E-9</v>
      </c>
      <c r="W6">
        <v>2.4355083166221852E-9</v>
      </c>
      <c r="X6">
        <v>-1.5196676501053521E-9</v>
      </c>
      <c r="Y6">
        <v>2.5603193246829337E-9</v>
      </c>
      <c r="Z6">
        <v>2.9826303250869935E-9</v>
      </c>
      <c r="AA6">
        <v>-3.7469046554346517E-9</v>
      </c>
      <c r="AB6">
        <v>-6.6207575322859717E-9</v>
      </c>
      <c r="AC6">
        <v>3.7205644818257099E-10</v>
      </c>
      <c r="AD6">
        <v>1.1188824690705791E-17</v>
      </c>
    </row>
    <row r="7" spans="1:30">
      <c r="A7">
        <v>18</v>
      </c>
      <c r="B7">
        <v>3.245207E-2</v>
      </c>
      <c r="C7">
        <v>8.9041339999999997E-2</v>
      </c>
      <c r="D7">
        <v>0.24404134</v>
      </c>
      <c r="E7">
        <v>0.30245126999999999</v>
      </c>
      <c r="F7">
        <v>8.9699399999999999E-2</v>
      </c>
      <c r="G7">
        <v>-0.36324324000000002</v>
      </c>
      <c r="H7">
        <v>2.4736711922361629</v>
      </c>
      <c r="I7">
        <v>1.3876824652930209E-2</v>
      </c>
      <c r="J7">
        <v>2.4315384150499435</v>
      </c>
      <c r="K7">
        <v>8.2169933939494953E-14</v>
      </c>
      <c r="L7">
        <v>-1.2033871576963946E-11</v>
      </c>
      <c r="M7">
        <v>-1.3919061376739177E-11</v>
      </c>
      <c r="N7">
        <v>-1.4025997099875731E-9</v>
      </c>
      <c r="O7">
        <v>-4.2553571777403931E-10</v>
      </c>
      <c r="P7">
        <v>-2.2097543239674167E-9</v>
      </c>
      <c r="Q7">
        <v>-1.6441949954315582E-9</v>
      </c>
      <c r="R7">
        <v>-5.8923241286201744E-10</v>
      </c>
      <c r="S7">
        <v>-1.0826884458414732E-9</v>
      </c>
      <c r="T7">
        <v>3.4909274711740833E-3</v>
      </c>
      <c r="U7">
        <v>4.5432097251901965E-10</v>
      </c>
      <c r="V7">
        <v>2.2305784705671171E-9</v>
      </c>
      <c r="W7">
        <v>2.2306195555340866E-9</v>
      </c>
      <c r="X7">
        <v>4.4736144419801874E-10</v>
      </c>
      <c r="Y7">
        <v>2.2305690181650494E-9</v>
      </c>
      <c r="Z7">
        <v>-1.7994665779975602E-9</v>
      </c>
      <c r="AA7">
        <v>-4.9340576204574859E-9</v>
      </c>
      <c r="AB7">
        <v>-6.3063614568336341E-9</v>
      </c>
      <c r="AC7">
        <v>1.8042184791240841E-10</v>
      </c>
      <c r="AD7">
        <v>1.1254505617066026E-17</v>
      </c>
    </row>
    <row r="8" spans="1:30">
      <c r="A8">
        <v>25</v>
      </c>
      <c r="B8">
        <v>3.245207E-2</v>
      </c>
      <c r="C8">
        <v>8.9041339999999997E-2</v>
      </c>
      <c r="D8">
        <v>0.24404134</v>
      </c>
      <c r="E8">
        <v>0.30245126999999999</v>
      </c>
      <c r="F8">
        <v>8.9699399999999999E-2</v>
      </c>
      <c r="G8">
        <v>-0.36324325000000002</v>
      </c>
      <c r="H8">
        <v>2.4736711941203895</v>
      </c>
      <c r="I8">
        <v>1.3876823258286781E-2</v>
      </c>
      <c r="J8">
        <v>2.4315384146320933</v>
      </c>
      <c r="K8">
        <v>2.5804985388654426E-11</v>
      </c>
      <c r="L8">
        <v>-2.1781681942213766E-9</v>
      </c>
      <c r="M8">
        <v>-2.5276768332736941E-9</v>
      </c>
      <c r="N8">
        <v>-1.4392335934143574E-10</v>
      </c>
      <c r="O8">
        <v>-7.2093928049632439E-10</v>
      </c>
      <c r="P8">
        <v>-6.7793576308261549E-11</v>
      </c>
      <c r="Q8">
        <v>-6.2080730139912887E-10</v>
      </c>
      <c r="R8">
        <v>-5.3376178477115843E-10</v>
      </c>
      <c r="S8">
        <v>-7.3829151472915022E-10</v>
      </c>
      <c r="T8">
        <v>3.4909274658453601E-3</v>
      </c>
      <c r="U8">
        <v>-1.8025170999112036E-10</v>
      </c>
      <c r="V8">
        <v>1.9755291025654864E-9</v>
      </c>
      <c r="W8">
        <v>1.9884315952608879E-9</v>
      </c>
      <c r="X8">
        <v>-1.4440853861367715E-9</v>
      </c>
      <c r="Y8">
        <v>1.9720463761422203E-9</v>
      </c>
      <c r="Z8">
        <v>2.7178988469282159E-9</v>
      </c>
      <c r="AA8">
        <v>-7.0276409409799112E-9</v>
      </c>
      <c r="AB8">
        <v>-4.7567577411872406E-9</v>
      </c>
      <c r="AC8">
        <v>6.4470030813752912E-10</v>
      </c>
      <c r="AD8">
        <v>1.2894673810646022E-17</v>
      </c>
    </row>
    <row r="9" spans="1:30">
      <c r="A9">
        <v>9</v>
      </c>
      <c r="B9">
        <v>3.245207E-2</v>
      </c>
      <c r="C9">
        <v>8.9041330000000002E-2</v>
      </c>
      <c r="D9">
        <v>0.24404133</v>
      </c>
      <c r="E9">
        <v>0.30245126</v>
      </c>
      <c r="F9">
        <v>8.9699399999999999E-2</v>
      </c>
      <c r="G9">
        <v>-0.36324324000000002</v>
      </c>
      <c r="H9">
        <v>2.4736711905300552</v>
      </c>
      <c r="I9">
        <v>1.3876823990154928E-2</v>
      </c>
      <c r="J9">
        <v>2.43153841506121</v>
      </c>
      <c r="K9">
        <v>1.5898796616149246E-11</v>
      </c>
      <c r="L9">
        <v>-9.3800994124592122E-11</v>
      </c>
      <c r="M9">
        <v>-1.2249871898743718E-10</v>
      </c>
      <c r="N9">
        <v>-1.7315206005119599E-9</v>
      </c>
      <c r="O9">
        <v>1.6879826147953025E-9</v>
      </c>
      <c r="P9">
        <v>-2.9384490674022601E-9</v>
      </c>
      <c r="Q9">
        <v>-3.5651016860871465E-11</v>
      </c>
      <c r="R9">
        <v>9.4359547953004608E-11</v>
      </c>
      <c r="S9">
        <v>2.2254063522519907E-10</v>
      </c>
      <c r="T9">
        <v>3.4909275069737321E-3</v>
      </c>
      <c r="U9">
        <v>1.7338782222297164E-9</v>
      </c>
      <c r="V9">
        <v>3.1504176624409925E-9</v>
      </c>
      <c r="W9">
        <v>3.1583670607494751E-9</v>
      </c>
      <c r="X9">
        <v>1.6726400707559385E-9</v>
      </c>
      <c r="Y9">
        <v>3.1457444562719346E-9</v>
      </c>
      <c r="Z9">
        <v>-2.9706954312581026E-9</v>
      </c>
      <c r="AA9">
        <v>-3.0383812268824368E-9</v>
      </c>
      <c r="AB9">
        <v>-5.5699442583734087E-9</v>
      </c>
      <c r="AC9">
        <v>1.6790398756706229E-10</v>
      </c>
      <c r="AD9">
        <v>1.4565688207571407E-17</v>
      </c>
    </row>
    <row r="10" spans="1:30">
      <c r="A10">
        <v>3</v>
      </c>
      <c r="B10">
        <v>3.245207E-2</v>
      </c>
      <c r="C10">
        <v>8.9041339999999997E-2</v>
      </c>
      <c r="D10">
        <v>0.24404134</v>
      </c>
      <c r="E10">
        <v>0.30245126999999999</v>
      </c>
      <c r="F10">
        <v>8.9699399999999999E-2</v>
      </c>
      <c r="G10">
        <v>-0.36324325000000002</v>
      </c>
      <c r="H10">
        <v>2.4736711926873118</v>
      </c>
      <c r="I10">
        <v>1.3876824023053569E-2</v>
      </c>
      <c r="J10">
        <v>2.431538414696512</v>
      </c>
      <c r="K10">
        <v>-1.3068847079791208E-12</v>
      </c>
      <c r="L10">
        <v>-2.6499457772805136E-9</v>
      </c>
      <c r="M10">
        <v>-3.1129151725453297E-9</v>
      </c>
      <c r="N10">
        <v>-5.5636814599857587E-11</v>
      </c>
      <c r="O10">
        <v>-1.0926970439584238E-10</v>
      </c>
      <c r="P10">
        <v>-4.4735493087699751E-11</v>
      </c>
      <c r="Q10">
        <v>-1.0726578653086349E-10</v>
      </c>
      <c r="R10">
        <v>-2.1892215817942429E-10</v>
      </c>
      <c r="S10">
        <v>-2.0632569264211753E-10</v>
      </c>
      <c r="T10">
        <v>3.4909275071143614E-3</v>
      </c>
      <c r="U10">
        <v>-4.9978641826611142E-10</v>
      </c>
      <c r="V10">
        <v>2.2729801708732396E-9</v>
      </c>
      <c r="W10">
        <v>2.2723267285192531E-9</v>
      </c>
      <c r="X10">
        <v>-2.0561184544711119E-9</v>
      </c>
      <c r="Y10">
        <v>2.2195747935566484E-9</v>
      </c>
      <c r="Z10">
        <v>2.5229055114099728E-9</v>
      </c>
      <c r="AA10">
        <v>-5.4353317635288915E-9</v>
      </c>
      <c r="AB10">
        <v>-5.6064981506939457E-9</v>
      </c>
      <c r="AC10">
        <v>5.7312358323812238E-10</v>
      </c>
      <c r="AD10">
        <v>1.6831494941463029E-17</v>
      </c>
    </row>
    <row r="11" spans="1:30">
      <c r="A11">
        <v>29</v>
      </c>
      <c r="B11">
        <v>3.245207E-2</v>
      </c>
      <c r="C11">
        <v>8.9041339999999997E-2</v>
      </c>
      <c r="D11">
        <v>0.24404134</v>
      </c>
      <c r="E11">
        <v>0.30245126999999999</v>
      </c>
      <c r="F11">
        <v>8.9699399999999999E-2</v>
      </c>
      <c r="G11">
        <v>-0.36324324000000002</v>
      </c>
      <c r="H11">
        <v>2.4736711852584525</v>
      </c>
      <c r="I11">
        <v>1.3876825889809425E-2</v>
      </c>
      <c r="J11">
        <v>2.4315384150426382</v>
      </c>
      <c r="K11">
        <v>-4.2062075149061226E-11</v>
      </c>
      <c r="L11">
        <v>-2.1462001075940651E-9</v>
      </c>
      <c r="M11">
        <v>-3.2548184826354363E-9</v>
      </c>
      <c r="N11">
        <v>-7.1615623153942209E-11</v>
      </c>
      <c r="O11">
        <v>1.0862719335147375E-9</v>
      </c>
      <c r="P11">
        <v>-4.4644937746696201E-10</v>
      </c>
      <c r="Q11">
        <v>5.4889269518465511E-10</v>
      </c>
      <c r="R11">
        <v>1.7196846724409909E-10</v>
      </c>
      <c r="S11">
        <v>5.6558666083894593E-10</v>
      </c>
      <c r="T11">
        <v>3.4909276708166726E-3</v>
      </c>
      <c r="U11">
        <v>-2.0953762699458788E-9</v>
      </c>
      <c r="V11">
        <v>1.9218409353093413E-9</v>
      </c>
      <c r="W11">
        <v>1.9008098977376645E-9</v>
      </c>
      <c r="X11">
        <v>-3.7210777511209197E-9</v>
      </c>
      <c r="Y11">
        <v>1.2191806163426296E-9</v>
      </c>
      <c r="Z11">
        <v>-4.1509713265109233E-10</v>
      </c>
      <c r="AA11">
        <v>2.8189544420226568E-9</v>
      </c>
      <c r="AB11">
        <v>-7.6806718703831215E-9</v>
      </c>
      <c r="AC11">
        <v>1.8853900271215363E-10</v>
      </c>
      <c r="AD11">
        <v>1.7236964648042384E-17</v>
      </c>
    </row>
    <row r="12" spans="1:30">
      <c r="A12">
        <v>48</v>
      </c>
      <c r="B12">
        <v>3.245207E-2</v>
      </c>
      <c r="C12">
        <v>8.9041339999999997E-2</v>
      </c>
      <c r="D12">
        <v>0.24404134</v>
      </c>
      <c r="E12">
        <v>0.30245126999999999</v>
      </c>
      <c r="F12">
        <v>8.9699399999999999E-2</v>
      </c>
      <c r="G12">
        <v>-0.36324325000000002</v>
      </c>
      <c r="H12">
        <v>2.4736711916470715</v>
      </c>
      <c r="I12">
        <v>1.387682446632277E-2</v>
      </c>
      <c r="J12">
        <v>2.4315384147272194</v>
      </c>
      <c r="K12">
        <v>-2.464627964081681E-12</v>
      </c>
      <c r="L12">
        <v>-2.8991693379689147E-9</v>
      </c>
      <c r="M12">
        <v>-3.2361698711737937E-9</v>
      </c>
      <c r="N12">
        <v>3.8773236704647829E-10</v>
      </c>
      <c r="O12">
        <v>7.7185868807561064E-11</v>
      </c>
      <c r="P12">
        <v>5.4130788740280877E-10</v>
      </c>
      <c r="Q12">
        <v>2.7233103272461534E-10</v>
      </c>
      <c r="R12">
        <v>5.4656834613808769E-11</v>
      </c>
      <c r="S12">
        <v>4.3368395680198901E-10</v>
      </c>
      <c r="T12">
        <v>3.490927531418983E-3</v>
      </c>
      <c r="U12">
        <v>-1.1949551305625618E-9</v>
      </c>
      <c r="V12">
        <v>2.3380633261491449E-9</v>
      </c>
      <c r="W12">
        <v>2.3368310121671138E-9</v>
      </c>
      <c r="X12">
        <v>-2.8132610368780727E-9</v>
      </c>
      <c r="Y12">
        <v>2.4267581759580053E-9</v>
      </c>
      <c r="Z12">
        <v>3.0871980513189288E-9</v>
      </c>
      <c r="AA12">
        <v>-4.2795101673478654E-9</v>
      </c>
      <c r="AB12">
        <v>-6.0990197090898433E-9</v>
      </c>
      <c r="AC12">
        <v>5.3900432033271149E-10</v>
      </c>
      <c r="AD12">
        <v>1.9592525970808946E-17</v>
      </c>
    </row>
    <row r="13" spans="1:30">
      <c r="A13">
        <v>41</v>
      </c>
      <c r="B13">
        <v>3.245207E-2</v>
      </c>
      <c r="C13">
        <v>8.9041339999999997E-2</v>
      </c>
      <c r="D13">
        <v>0.24404134</v>
      </c>
      <c r="E13">
        <v>0.30245126999999999</v>
      </c>
      <c r="F13">
        <v>8.9699399999999999E-2</v>
      </c>
      <c r="G13">
        <v>-0.36324325000000002</v>
      </c>
      <c r="H13">
        <v>2.473671193148812</v>
      </c>
      <c r="I13">
        <v>1.3876823664212352E-2</v>
      </c>
      <c r="J13">
        <v>2.4315384147097401</v>
      </c>
      <c r="K13">
        <v>2.9140914591779634E-11</v>
      </c>
      <c r="L13">
        <v>-2.4471063796263562E-9</v>
      </c>
      <c r="M13">
        <v>-2.8569502730635816E-9</v>
      </c>
      <c r="N13">
        <v>-6.5186387537830015E-10</v>
      </c>
      <c r="O13">
        <v>5.1174306459067509E-10</v>
      </c>
      <c r="P13">
        <v>-2.3467852661163136E-10</v>
      </c>
      <c r="Q13">
        <v>1.0588901561137121E-9</v>
      </c>
      <c r="R13">
        <v>-1.6679320979928747E-9</v>
      </c>
      <c r="S13">
        <v>1.1449833824117572E-9</v>
      </c>
      <c r="T13">
        <v>3.4909274917152028E-3</v>
      </c>
      <c r="U13">
        <v>3.2764452669449035E-10</v>
      </c>
      <c r="V13">
        <v>1.8367238616197194E-9</v>
      </c>
      <c r="W13">
        <v>1.8512943189169788E-9</v>
      </c>
      <c r="X13">
        <v>-1.1007890176862925E-9</v>
      </c>
      <c r="Y13">
        <v>1.8179212019274533E-9</v>
      </c>
      <c r="Z13">
        <v>4.8547358081025216E-9</v>
      </c>
      <c r="AA13">
        <v>-5.9481118007058686E-9</v>
      </c>
      <c r="AB13">
        <v>-5.207786300154514E-9</v>
      </c>
      <c r="AC13">
        <v>5.5842566585023685E-10</v>
      </c>
      <c r="AD13">
        <v>2.010745796813031E-17</v>
      </c>
    </row>
    <row r="14" spans="1:30">
      <c r="A14">
        <v>33</v>
      </c>
      <c r="B14">
        <v>3.245207E-2</v>
      </c>
      <c r="C14">
        <v>8.9041339999999997E-2</v>
      </c>
      <c r="D14">
        <v>0.24404134</v>
      </c>
      <c r="E14">
        <v>0.30245126999999999</v>
      </c>
      <c r="F14">
        <v>8.9699399999999999E-2</v>
      </c>
      <c r="G14">
        <v>-0.36324325000000002</v>
      </c>
      <c r="H14">
        <v>2.4736711920538097</v>
      </c>
      <c r="I14">
        <v>1.3876824770810765E-2</v>
      </c>
      <c r="J14">
        <v>2.4315384149737134</v>
      </c>
      <c r="K14">
        <v>9.2103609685271103E-11</v>
      </c>
      <c r="L14">
        <v>-2.2453933585633398E-9</v>
      </c>
      <c r="M14">
        <v>-2.8062654566373831E-9</v>
      </c>
      <c r="N14">
        <v>-9.4585266702251758E-10</v>
      </c>
      <c r="O14">
        <v>-2.7632560128942885E-10</v>
      </c>
      <c r="P14">
        <v>-3.5410346876929566E-10</v>
      </c>
      <c r="Q14">
        <v>4.2454326165675127E-10</v>
      </c>
      <c r="R14">
        <v>-2.3901245982393959E-9</v>
      </c>
      <c r="S14">
        <v>8.2187462044358561E-10</v>
      </c>
      <c r="T14">
        <v>3.4909275132581868E-3</v>
      </c>
      <c r="U14">
        <v>-4.9375094321866205E-10</v>
      </c>
      <c r="V14">
        <v>9.8854561158894608E-10</v>
      </c>
      <c r="W14">
        <v>1.0345974164452641E-9</v>
      </c>
      <c r="X14">
        <v>-1.8965327833149911E-9</v>
      </c>
      <c r="Y14">
        <v>8.4287177474419993E-10</v>
      </c>
      <c r="Z14">
        <v>4.8299073396786085E-9</v>
      </c>
      <c r="AA14">
        <v>-4.7314419221053155E-9</v>
      </c>
      <c r="AB14">
        <v>-6.4373396303154489E-9</v>
      </c>
      <c r="AC14">
        <v>2.6512194181576222E-10</v>
      </c>
      <c r="AD14">
        <v>2.0590193062806127E-17</v>
      </c>
    </row>
    <row r="15" spans="1:30">
      <c r="A15">
        <v>24</v>
      </c>
      <c r="B15">
        <v>3.245207E-2</v>
      </c>
      <c r="C15">
        <v>8.9041339999999997E-2</v>
      </c>
      <c r="D15">
        <v>0.24404134</v>
      </c>
      <c r="E15">
        <v>0.30245126999999999</v>
      </c>
      <c r="F15">
        <v>8.9699399999999999E-2</v>
      </c>
      <c r="G15">
        <v>-0.36324325000000002</v>
      </c>
      <c r="H15">
        <v>2.4736711932490847</v>
      </c>
      <c r="I15">
        <v>1.3876823242604766E-2</v>
      </c>
      <c r="J15">
        <v>2.4315384147010306</v>
      </c>
      <c r="K15">
        <v>-6.8227233898385884E-13</v>
      </c>
      <c r="L15">
        <v>-2.298819271774472E-9</v>
      </c>
      <c r="M15">
        <v>-2.6371404545685355E-9</v>
      </c>
      <c r="N15">
        <v>-1.5965479702173546E-9</v>
      </c>
      <c r="O15">
        <v>1.214421535555843E-9</v>
      </c>
      <c r="P15">
        <v>-1.9770724501988468E-9</v>
      </c>
      <c r="Q15">
        <v>6.894101123311458E-10</v>
      </c>
      <c r="R15">
        <v>-9.2660584760650977E-10</v>
      </c>
      <c r="S15">
        <v>3.8366180718507614E-10</v>
      </c>
      <c r="T15">
        <v>3.4909274868640131E-3</v>
      </c>
      <c r="U15">
        <v>1.8907200579811198E-9</v>
      </c>
      <c r="V15">
        <v>2.48886229931075E-9</v>
      </c>
      <c r="W15">
        <v>2.4885211631412587E-9</v>
      </c>
      <c r="X15">
        <v>5.7212390998750485E-10</v>
      </c>
      <c r="Y15">
        <v>2.4978931623914527E-9</v>
      </c>
      <c r="Z15">
        <v>1.5217468695311947E-9</v>
      </c>
      <c r="AA15">
        <v>-6.0595242801945639E-9</v>
      </c>
      <c r="AB15">
        <v>-4.7393333998661703E-9</v>
      </c>
      <c r="AC15">
        <v>5.6810300765494338E-10</v>
      </c>
      <c r="AD15">
        <v>2.1652761929556976E-17</v>
      </c>
    </row>
    <row r="16" spans="1:30">
      <c r="A16">
        <v>42</v>
      </c>
      <c r="B16">
        <v>3.245207E-2</v>
      </c>
      <c r="C16">
        <v>8.9041339999999997E-2</v>
      </c>
      <c r="D16">
        <v>0.24404134</v>
      </c>
      <c r="E16">
        <v>0.30245126999999999</v>
      </c>
      <c r="F16">
        <v>8.9699399999999999E-2</v>
      </c>
      <c r="G16">
        <v>-0.36324325000000002</v>
      </c>
      <c r="H16">
        <v>2.473671191784486</v>
      </c>
      <c r="I16">
        <v>1.3876824561317109E-2</v>
      </c>
      <c r="J16">
        <v>2.4315384147037258</v>
      </c>
      <c r="K16">
        <v>1.6704827485438596E-13</v>
      </c>
      <c r="L16">
        <v>-3.0778434909695936E-9</v>
      </c>
      <c r="M16">
        <v>-3.5325352211302961E-9</v>
      </c>
      <c r="N16">
        <v>-3.0455450661381889E-11</v>
      </c>
      <c r="O16">
        <v>4.4524273157264815E-11</v>
      </c>
      <c r="P16">
        <v>5.7623350535607187E-13</v>
      </c>
      <c r="Q16">
        <v>7.6893921785448072E-11</v>
      </c>
      <c r="R16">
        <v>-1.0359593738407114E-10</v>
      </c>
      <c r="S16">
        <v>6.1439672793817124E-11</v>
      </c>
      <c r="T16">
        <v>3.4909275330853328E-3</v>
      </c>
      <c r="U16">
        <v>-8.4240665613812492E-10</v>
      </c>
      <c r="V16">
        <v>2.2438618400101028E-9</v>
      </c>
      <c r="W16">
        <v>2.2439453641475302E-9</v>
      </c>
      <c r="X16">
        <v>-2.6087066305730685E-9</v>
      </c>
      <c r="Y16">
        <v>2.2549928030437405E-9</v>
      </c>
      <c r="Z16">
        <v>2.5593248919050514E-9</v>
      </c>
      <c r="AA16">
        <v>-4.432193538618291E-9</v>
      </c>
      <c r="AB16">
        <v>-6.2045688658271041E-9</v>
      </c>
      <c r="AC16">
        <v>5.6510833129363855E-10</v>
      </c>
      <c r="AD16">
        <v>2.1975255575598355E-17</v>
      </c>
    </row>
    <row r="17" spans="1:30">
      <c r="A17">
        <v>13</v>
      </c>
      <c r="B17">
        <v>3.245207E-2</v>
      </c>
      <c r="C17">
        <v>8.9041339999999997E-2</v>
      </c>
      <c r="D17">
        <v>0.24404134</v>
      </c>
      <c r="E17">
        <v>0.30245126999999999</v>
      </c>
      <c r="F17">
        <v>8.9699399999999999E-2</v>
      </c>
      <c r="G17">
        <v>-0.36324325000000002</v>
      </c>
      <c r="H17">
        <v>2.4736711904172535</v>
      </c>
      <c r="I17">
        <v>1.3876825603495372E-2</v>
      </c>
      <c r="J17">
        <v>2.4315384147585335</v>
      </c>
      <c r="K17">
        <v>4.9746497244121483E-12</v>
      </c>
      <c r="L17">
        <v>-3.0482710407289392E-9</v>
      </c>
      <c r="M17">
        <v>-3.5066891777178084E-9</v>
      </c>
      <c r="N17">
        <v>-3.3261150778063353E-10</v>
      </c>
      <c r="O17">
        <v>-1.3786874419885464E-10</v>
      </c>
      <c r="P17">
        <v>-2.675461241441468E-10</v>
      </c>
      <c r="Q17">
        <v>-7.2249345395292153E-11</v>
      </c>
      <c r="R17">
        <v>-5.6446716745206515E-10</v>
      </c>
      <c r="S17">
        <v>2.0397286637496848E-10</v>
      </c>
      <c r="T17">
        <v>3.4909275629008206E-3</v>
      </c>
      <c r="U17">
        <v>-1.3793092386715874E-9</v>
      </c>
      <c r="V17">
        <v>1.7835611554749996E-9</v>
      </c>
      <c r="W17">
        <v>1.7860484803372456E-9</v>
      </c>
      <c r="X17">
        <v>-3.132674543966997E-9</v>
      </c>
      <c r="Y17">
        <v>1.7899289385387903E-9</v>
      </c>
      <c r="Z17">
        <v>2.3825425251231869E-9</v>
      </c>
      <c r="AA17">
        <v>-2.9130461215126032E-9</v>
      </c>
      <c r="AB17">
        <v>-7.3625450212943182E-9</v>
      </c>
      <c r="AC17">
        <v>5.0421098526153497E-10</v>
      </c>
      <c r="AD17">
        <v>2.2155517289548022E-17</v>
      </c>
    </row>
    <row r="18" spans="1:30">
      <c r="A18">
        <v>15</v>
      </c>
      <c r="B18">
        <v>3.245207E-2</v>
      </c>
      <c r="C18">
        <v>8.9041339999999997E-2</v>
      </c>
      <c r="D18">
        <v>0.24404134</v>
      </c>
      <c r="E18">
        <v>0.30245126999999999</v>
      </c>
      <c r="F18">
        <v>8.9699399999999999E-2</v>
      </c>
      <c r="G18">
        <v>-0.36324324000000002</v>
      </c>
      <c r="H18">
        <v>2.4736711860502409</v>
      </c>
      <c r="I18">
        <v>1.3876826097454038E-2</v>
      </c>
      <c r="J18">
        <v>2.4315384139183225</v>
      </c>
      <c r="K18">
        <v>1.0547311456121287E-9</v>
      </c>
      <c r="L18">
        <v>1.8470253907968046E-9</v>
      </c>
      <c r="M18">
        <v>1.4873998637692723E-9</v>
      </c>
      <c r="N18">
        <v>-1.6342259281931781E-9</v>
      </c>
      <c r="O18">
        <v>1.3162426426571727E-9</v>
      </c>
      <c r="P18">
        <v>-2.3208904798011076E-9</v>
      </c>
      <c r="Q18">
        <v>6.8498404864891782E-10</v>
      </c>
      <c r="R18">
        <v>-1.7256538975551905E-9</v>
      </c>
      <c r="S18">
        <v>1.4813016160908354E-9</v>
      </c>
      <c r="T18">
        <v>3.4909275373300208E-3</v>
      </c>
      <c r="U18">
        <v>-6.0296748601260059E-10</v>
      </c>
      <c r="V18">
        <v>1.8154696975272935E-9</v>
      </c>
      <c r="W18">
        <v>2.3428352721276446E-9</v>
      </c>
      <c r="X18">
        <v>1.4081357518242696E-10</v>
      </c>
      <c r="Y18">
        <v>1.7830900621664178E-9</v>
      </c>
      <c r="Z18">
        <v>-1.9442158687672636E-9</v>
      </c>
      <c r="AA18">
        <v>1.9391919950409551E-9</v>
      </c>
      <c r="AB18">
        <v>-7.911387866801356E-9</v>
      </c>
      <c r="AC18">
        <v>1.4377788581593352E-9</v>
      </c>
      <c r="AD18">
        <v>2.2167379635356823E-17</v>
      </c>
    </row>
    <row r="19" spans="1:30">
      <c r="A19">
        <v>10</v>
      </c>
      <c r="B19">
        <v>3.245207E-2</v>
      </c>
      <c r="C19">
        <v>8.9041339999999997E-2</v>
      </c>
      <c r="D19">
        <v>0.24404134</v>
      </c>
      <c r="E19">
        <v>0.30245126999999999</v>
      </c>
      <c r="F19">
        <v>8.9699399999999999E-2</v>
      </c>
      <c r="G19">
        <v>-0.36324325000000002</v>
      </c>
      <c r="H19">
        <v>2.4736711920076866</v>
      </c>
      <c r="I19">
        <v>1.3876824873616246E-2</v>
      </c>
      <c r="J19">
        <v>2.431538414686524</v>
      </c>
      <c r="K19">
        <v>2.0958817119108175E-12</v>
      </c>
      <c r="L19">
        <v>-3.0324428213221159E-9</v>
      </c>
      <c r="M19">
        <v>-3.494492504005661E-9</v>
      </c>
      <c r="N19">
        <v>-1.0481189943734037E-9</v>
      </c>
      <c r="O19">
        <v>-1.8129567291857995E-10</v>
      </c>
      <c r="P19">
        <v>-9.069126283289819E-10</v>
      </c>
      <c r="Q19">
        <v>-3.6604538844464685E-12</v>
      </c>
      <c r="R19">
        <v>-1.4301232975633127E-9</v>
      </c>
      <c r="S19">
        <v>8.8340224024818781E-11</v>
      </c>
      <c r="T19">
        <v>3.490927528249432E-3</v>
      </c>
      <c r="U19">
        <v>-2.7831708947965205E-10</v>
      </c>
      <c r="V19">
        <v>1.4462673703045965E-9</v>
      </c>
      <c r="W19">
        <v>1.4473153111605591E-9</v>
      </c>
      <c r="X19">
        <v>-2.0255677353335606E-9</v>
      </c>
      <c r="Y19">
        <v>1.4459455115614025E-9</v>
      </c>
      <c r="Z19">
        <v>3.0781412585751782E-9</v>
      </c>
      <c r="AA19">
        <v>-4.6801942686619451E-9</v>
      </c>
      <c r="AB19">
        <v>-6.5515683374056287E-9</v>
      </c>
      <c r="AC19">
        <v>5.8422148996588531E-10</v>
      </c>
      <c r="AD19">
        <v>2.5414173821004597E-17</v>
      </c>
    </row>
    <row r="20" spans="1:30">
      <c r="A20">
        <v>30</v>
      </c>
      <c r="B20">
        <v>3.245207E-2</v>
      </c>
      <c r="C20">
        <v>8.9041339999999997E-2</v>
      </c>
      <c r="D20">
        <v>0.24404134</v>
      </c>
      <c r="E20">
        <v>0.30245126999999999</v>
      </c>
      <c r="F20">
        <v>8.9699399999999999E-2</v>
      </c>
      <c r="G20">
        <v>-0.36324325000000002</v>
      </c>
      <c r="H20">
        <v>2.4736711916677989</v>
      </c>
      <c r="I20">
        <v>1.3876825261496516E-2</v>
      </c>
      <c r="J20">
        <v>2.4315384146846499</v>
      </c>
      <c r="K20">
        <v>3.1784610785639566E-15</v>
      </c>
      <c r="L20">
        <v>-3.2495357333864726E-9</v>
      </c>
      <c r="M20">
        <v>-3.7429412450099108E-9</v>
      </c>
      <c r="N20">
        <v>-6.4144769357232789E-10</v>
      </c>
      <c r="O20">
        <v>2.4841390056096202E-10</v>
      </c>
      <c r="P20">
        <v>-5.265389235731277E-10</v>
      </c>
      <c r="Q20">
        <v>3.8968232807246039E-10</v>
      </c>
      <c r="R20">
        <v>-9.3758162345025653E-10</v>
      </c>
      <c r="S20">
        <v>4.9618087069602801E-10</v>
      </c>
      <c r="T20">
        <v>3.490927539807944E-3</v>
      </c>
      <c r="U20">
        <v>-5.6622494625921347E-10</v>
      </c>
      <c r="V20">
        <v>1.9981914430693173E-9</v>
      </c>
      <c r="W20">
        <v>1.9981930322998567E-9</v>
      </c>
      <c r="X20">
        <v>-2.4377012084696701E-9</v>
      </c>
      <c r="Y20">
        <v>1.9982300479091621E-9</v>
      </c>
      <c r="Z20">
        <v>3.1943961653241612E-9</v>
      </c>
      <c r="AA20">
        <v>-4.3025403418428407E-9</v>
      </c>
      <c r="AB20">
        <v>-6.9825459507419765E-9</v>
      </c>
      <c r="AC20">
        <v>5.8630386036542912E-10</v>
      </c>
      <c r="AD20">
        <v>2.6596606567668984E-17</v>
      </c>
    </row>
    <row r="21" spans="1:30">
      <c r="A21">
        <v>21</v>
      </c>
      <c r="B21">
        <v>3.245207E-2</v>
      </c>
      <c r="C21">
        <v>8.9041339999999997E-2</v>
      </c>
      <c r="D21">
        <v>0.24404134</v>
      </c>
      <c r="E21">
        <v>0.30245126999999999</v>
      </c>
      <c r="F21">
        <v>8.9699399999999999E-2</v>
      </c>
      <c r="G21">
        <v>-0.36324325000000002</v>
      </c>
      <c r="H21">
        <v>2.4736711840114327</v>
      </c>
      <c r="I21">
        <v>1.3876820599525332E-2</v>
      </c>
      <c r="J21">
        <v>2.4315384165961742</v>
      </c>
      <c r="K21">
        <v>5.0358617365736844E-10</v>
      </c>
      <c r="L21">
        <v>3.831943694116112E-10</v>
      </c>
      <c r="M21">
        <v>9.4207614960068932E-11</v>
      </c>
      <c r="N21">
        <v>2.6116626153371847E-9</v>
      </c>
      <c r="O21">
        <v>-1.7243329542004915E-9</v>
      </c>
      <c r="P21">
        <v>4.0470471973641509E-9</v>
      </c>
      <c r="Q21">
        <v>-1.7124524714917655E-10</v>
      </c>
      <c r="R21">
        <v>4.0985881355481979E-10</v>
      </c>
      <c r="S21">
        <v>1.0475425353539958E-9</v>
      </c>
      <c r="T21">
        <v>3.4909276152491676E-3</v>
      </c>
      <c r="U21">
        <v>-4.628670430444866E-9</v>
      </c>
      <c r="V21">
        <v>-1.2890811696973306E-9</v>
      </c>
      <c r="W21">
        <v>-1.0372880824596157E-9</v>
      </c>
      <c r="X21">
        <v>-4.5814405861331902E-9</v>
      </c>
      <c r="Y21">
        <v>-1.3407357767139798E-9</v>
      </c>
      <c r="Z21">
        <v>3.3649171402563115E-9</v>
      </c>
      <c r="AA21">
        <v>4.2045318569706377E-9</v>
      </c>
      <c r="AB21">
        <v>-1.802578492520157E-9</v>
      </c>
      <c r="AC21">
        <v>-1.537611920280301E-9</v>
      </c>
      <c r="AD21">
        <v>2.7876663349844407E-17</v>
      </c>
    </row>
    <row r="22" spans="1:30">
      <c r="A22">
        <v>7</v>
      </c>
      <c r="B22">
        <v>3.245207E-2</v>
      </c>
      <c r="C22">
        <v>8.9041339999999997E-2</v>
      </c>
      <c r="D22">
        <v>0.24404134</v>
      </c>
      <c r="E22">
        <v>0.30245126999999999</v>
      </c>
      <c r="F22">
        <v>8.9699399999999999E-2</v>
      </c>
      <c r="G22">
        <v>-0.36324325000000002</v>
      </c>
      <c r="H22">
        <v>2.4736711909060261</v>
      </c>
      <c r="I22">
        <v>1.3876824867766195E-2</v>
      </c>
      <c r="J22">
        <v>2.4315384146465799</v>
      </c>
      <c r="K22">
        <v>-1.5903430006594756E-11</v>
      </c>
      <c r="L22">
        <v>-2.631891757051009E-9</v>
      </c>
      <c r="M22">
        <v>-3.4404205821685021E-9</v>
      </c>
      <c r="N22">
        <v>-3.4193289172312902E-10</v>
      </c>
      <c r="O22">
        <v>1.6905084554430516E-9</v>
      </c>
      <c r="P22">
        <v>-1.5164322575422773E-10</v>
      </c>
      <c r="Q22">
        <v>1.9652466806685531E-9</v>
      </c>
      <c r="R22">
        <v>-1.1552443723861217E-9</v>
      </c>
      <c r="S22">
        <v>1.9094015951681698E-9</v>
      </c>
      <c r="T22">
        <v>3.4909275517530807E-3</v>
      </c>
      <c r="U22">
        <v>-1.6730830141106752E-10</v>
      </c>
      <c r="V22">
        <v>2.669434580579955E-9</v>
      </c>
      <c r="W22">
        <v>2.6614828655770661E-9</v>
      </c>
      <c r="X22">
        <v>-1.886636442333174E-9</v>
      </c>
      <c r="Y22">
        <v>2.3054030099376851E-9</v>
      </c>
      <c r="Z22">
        <v>4.2176802882535158E-9</v>
      </c>
      <c r="AA22">
        <v>-3.45612657023588E-9</v>
      </c>
      <c r="AB22">
        <v>-6.5450682415225637E-9</v>
      </c>
      <c r="AC22">
        <v>6.2860388373287037E-10</v>
      </c>
      <c r="AD22">
        <v>3.0603932057850736E-17</v>
      </c>
    </row>
    <row r="23" spans="1:30">
      <c r="A23">
        <v>44</v>
      </c>
      <c r="B23">
        <v>3.245207E-2</v>
      </c>
      <c r="C23">
        <v>8.9041339999999997E-2</v>
      </c>
      <c r="D23">
        <v>0.24404134</v>
      </c>
      <c r="E23">
        <v>0.30245126999999999</v>
      </c>
      <c r="F23">
        <v>8.9699399999999999E-2</v>
      </c>
      <c r="G23">
        <v>-0.36324324000000002</v>
      </c>
      <c r="H23">
        <v>2.4736711842805108</v>
      </c>
      <c r="I23">
        <v>1.38768241485901E-2</v>
      </c>
      <c r="J23">
        <v>2.4315384168749761</v>
      </c>
      <c r="K23">
        <v>1.1737515977082762E-9</v>
      </c>
      <c r="L23">
        <v>2.1500589804437641E-9</v>
      </c>
      <c r="M23">
        <v>1.8245335283758641E-9</v>
      </c>
      <c r="N23">
        <v>-1.240774996635885E-9</v>
      </c>
      <c r="O23">
        <v>-2.620772654449155E-9</v>
      </c>
      <c r="P23">
        <v>-1.1256266474468646E-9</v>
      </c>
      <c r="Q23">
        <v>-3.0099094328051024E-9</v>
      </c>
      <c r="R23">
        <v>-1.0501670921758688E-9</v>
      </c>
      <c r="S23">
        <v>-1.4761271198426851E-9</v>
      </c>
      <c r="T23">
        <v>3.4909275614297846E-3</v>
      </c>
      <c r="U23">
        <v>-2.5484032586931978E-9</v>
      </c>
      <c r="V23">
        <v>-1.6855242989173181E-9</v>
      </c>
      <c r="W23">
        <v>-1.0986484978410949E-9</v>
      </c>
      <c r="X23">
        <v>-1.6361739954599832E-9</v>
      </c>
      <c r="Y23">
        <v>-1.6690249339274419E-9</v>
      </c>
      <c r="Z23">
        <v>-3.6980643509581875E-9</v>
      </c>
      <c r="AA23">
        <v>3.9055587416346574E-9</v>
      </c>
      <c r="AB23">
        <v>-5.7459831995858524E-9</v>
      </c>
      <c r="AC23">
        <v>-1.8473921587440984E-9</v>
      </c>
      <c r="AD23">
        <v>3.1345733265818313E-17</v>
      </c>
    </row>
    <row r="24" spans="1:30">
      <c r="A24">
        <v>4</v>
      </c>
      <c r="B24">
        <v>3.245207E-2</v>
      </c>
      <c r="C24">
        <v>8.9041339999999997E-2</v>
      </c>
      <c r="D24">
        <v>0.24404134</v>
      </c>
      <c r="E24">
        <v>0.30245126999999999</v>
      </c>
      <c r="F24">
        <v>8.9699399999999999E-2</v>
      </c>
      <c r="G24">
        <v>-0.36324325000000002</v>
      </c>
      <c r="H24">
        <v>2.4736711923258752</v>
      </c>
      <c r="I24">
        <v>1.3876825192650401E-2</v>
      </c>
      <c r="J24">
        <v>2.4315384146441446</v>
      </c>
      <c r="K24">
        <v>1.5527230039359374E-12</v>
      </c>
      <c r="L24">
        <v>-3.4382157267734744E-9</v>
      </c>
      <c r="M24">
        <v>-3.9509357205622404E-9</v>
      </c>
      <c r="N24">
        <v>-1.2206775104606216E-9</v>
      </c>
      <c r="O24">
        <v>-1.1694638868409157E-9</v>
      </c>
      <c r="P24">
        <v>-1.1757281259683339E-9</v>
      </c>
      <c r="Q24">
        <v>-1.1201893648782324E-9</v>
      </c>
      <c r="R24">
        <v>-1.3234944806761462E-9</v>
      </c>
      <c r="S24">
        <v>-1.1437763791644073E-9</v>
      </c>
      <c r="T24">
        <v>3.4909275288946937E-3</v>
      </c>
      <c r="U24">
        <v>-6.3599814986769154E-10</v>
      </c>
      <c r="V24">
        <v>1.003436534189036E-9</v>
      </c>
      <c r="W24">
        <v>1.0042128956910076E-9</v>
      </c>
      <c r="X24">
        <v>-2.6114936579605335E-9</v>
      </c>
      <c r="Y24">
        <v>1.0123787817647488E-9</v>
      </c>
      <c r="Z24">
        <v>2.1833463034405899E-9</v>
      </c>
      <c r="AA24">
        <v>-5.033738122410628E-9</v>
      </c>
      <c r="AB24">
        <v>-6.9060506548478354E-9</v>
      </c>
      <c r="AC24">
        <v>6.3130962558010791E-10</v>
      </c>
      <c r="AD24">
        <v>3.5985945115259219E-17</v>
      </c>
    </row>
    <row r="25" spans="1:30">
      <c r="A25">
        <v>14</v>
      </c>
      <c r="B25">
        <v>3.245207E-2</v>
      </c>
      <c r="C25">
        <v>8.9041339999999997E-2</v>
      </c>
      <c r="D25">
        <v>0.24404134</v>
      </c>
      <c r="E25">
        <v>0.30245126999999999</v>
      </c>
      <c r="F25">
        <v>8.9699399999999999E-2</v>
      </c>
      <c r="G25">
        <v>-0.36324325000000002</v>
      </c>
      <c r="H25">
        <v>2.4736711909012121</v>
      </c>
      <c r="I25">
        <v>1.3876825020901288E-2</v>
      </c>
      <c r="J25">
        <v>2.4315384147586081</v>
      </c>
      <c r="K25">
        <v>3.8328413024069805E-11</v>
      </c>
      <c r="L25">
        <v>-3.9583140713011678E-9</v>
      </c>
      <c r="M25">
        <v>-4.6290044842512688E-9</v>
      </c>
      <c r="N25">
        <v>-2.6842439382335215E-10</v>
      </c>
      <c r="O25">
        <v>-3.4884872768259356E-12</v>
      </c>
      <c r="P25">
        <v>-5.1493864727802929E-11</v>
      </c>
      <c r="Q25">
        <v>2.7026592075429789E-10</v>
      </c>
      <c r="R25">
        <v>-4.3884057498999596E-10</v>
      </c>
      <c r="S25">
        <v>1.4654507121680815E-10</v>
      </c>
      <c r="T25">
        <v>3.4909275672416508E-3</v>
      </c>
      <c r="U25">
        <v>-1.1160552685425998E-9</v>
      </c>
      <c r="V25">
        <v>1.7340032961351963E-9</v>
      </c>
      <c r="W25">
        <v>1.7531675026496006E-9</v>
      </c>
      <c r="X25">
        <v>-3.430463101256747E-9</v>
      </c>
      <c r="Y25">
        <v>1.6924553828248496E-9</v>
      </c>
      <c r="Z25">
        <v>3.1730894659726062E-9</v>
      </c>
      <c r="AA25">
        <v>-3.4507780300453457E-9</v>
      </c>
      <c r="AB25">
        <v>-6.7152177634618988E-9</v>
      </c>
      <c r="AC25">
        <v>5.0412767278090683E-10</v>
      </c>
      <c r="AD25">
        <v>3.7459217488448292E-17</v>
      </c>
    </row>
    <row r="26" spans="1:30">
      <c r="A26">
        <v>40</v>
      </c>
      <c r="B26">
        <v>3.245207E-2</v>
      </c>
      <c r="C26">
        <v>8.9041330000000002E-2</v>
      </c>
      <c r="D26">
        <v>0.24404133</v>
      </c>
      <c r="E26">
        <v>0.30245126999999999</v>
      </c>
      <c r="F26">
        <v>8.9699399999999999E-2</v>
      </c>
      <c r="G26">
        <v>-0.36324325000000002</v>
      </c>
      <c r="H26">
        <v>2.4736711918674512</v>
      </c>
      <c r="I26">
        <v>1.3876824374571597E-2</v>
      </c>
      <c r="J26">
        <v>2.4315384147127426</v>
      </c>
      <c r="K26">
        <v>1.8070939010416874E-11</v>
      </c>
      <c r="L26">
        <v>-3.9478619551725116E-9</v>
      </c>
      <c r="M26">
        <v>-5.1205829185883169E-9</v>
      </c>
      <c r="N26">
        <v>3.792486880094259E-10</v>
      </c>
      <c r="O26">
        <v>7.1476899399236515E-10</v>
      </c>
      <c r="P26">
        <v>3.7006250841464805E-10</v>
      </c>
      <c r="Q26">
        <v>6.9185067397281585E-10</v>
      </c>
      <c r="R26">
        <v>4.9792855949526427E-10</v>
      </c>
      <c r="S26">
        <v>-1.1499763294398058E-10</v>
      </c>
      <c r="T26">
        <v>3.4909275545922077E-3</v>
      </c>
      <c r="U26">
        <v>-7.141655113988141E-10</v>
      </c>
      <c r="V26">
        <v>2.9458827598878629E-9</v>
      </c>
      <c r="W26">
        <v>2.9549182293935978E-9</v>
      </c>
      <c r="X26">
        <v>-3.2732696270053589E-9</v>
      </c>
      <c r="Y26">
        <v>2.455614320290973E-9</v>
      </c>
      <c r="Z26">
        <v>2.7406946096208734E-9</v>
      </c>
      <c r="AA26">
        <v>-4.5243753879163159E-9</v>
      </c>
      <c r="AB26">
        <v>-5.9970739767968165E-9</v>
      </c>
      <c r="AC26">
        <v>5.5508974413360182E-10</v>
      </c>
      <c r="AD26">
        <v>4.3337795205357943E-17</v>
      </c>
    </row>
    <row r="27" spans="1:30">
      <c r="A27">
        <v>0</v>
      </c>
      <c r="B27">
        <v>3.245207E-2</v>
      </c>
      <c r="C27">
        <v>8.9041339999999997E-2</v>
      </c>
      <c r="D27">
        <v>0.24404134</v>
      </c>
      <c r="E27">
        <v>0.30245126999999999</v>
      </c>
      <c r="F27">
        <v>8.9699399999999999E-2</v>
      </c>
      <c r="G27">
        <v>-0.36324325000000002</v>
      </c>
      <c r="H27">
        <v>2.4736711853264439</v>
      </c>
      <c r="I27">
        <v>1.3876825378357461E-2</v>
      </c>
      <c r="J27">
        <v>2.4315384150514063</v>
      </c>
      <c r="K27">
        <v>-4.7102912967905165E-11</v>
      </c>
      <c r="L27">
        <v>-2.9605532030909215E-9</v>
      </c>
      <c r="M27">
        <v>-4.0382135906785122E-9</v>
      </c>
      <c r="N27">
        <v>-1.5618096746439214E-9</v>
      </c>
      <c r="O27">
        <v>8.588909028439673E-10</v>
      </c>
      <c r="P27">
        <v>-9.2994756339948026E-10</v>
      </c>
      <c r="Q27">
        <v>1.6906906222247109E-9</v>
      </c>
      <c r="R27">
        <v>-3.0475662826656702E-9</v>
      </c>
      <c r="S27">
        <v>1.9728359189341571E-9</v>
      </c>
      <c r="T27">
        <v>3.4909276803456626E-3</v>
      </c>
      <c r="U27">
        <v>-1.3257887915035701E-9</v>
      </c>
      <c r="V27">
        <v>-4.5438400876032955E-10</v>
      </c>
      <c r="W27">
        <v>-4.7793546524070363E-10</v>
      </c>
      <c r="X27">
        <v>-3.3435110930256541E-9</v>
      </c>
      <c r="Y27">
        <v>-1.0248858733492867E-9</v>
      </c>
      <c r="Z27">
        <v>4.1610590063920777E-9</v>
      </c>
      <c r="AA27">
        <v>2.7434076419716578E-9</v>
      </c>
      <c r="AB27">
        <v>-7.1123917213579624E-9</v>
      </c>
      <c r="AC27">
        <v>1.7879650855183581E-10</v>
      </c>
      <c r="AD27">
        <v>4.5154185060510731E-17</v>
      </c>
    </row>
    <row r="28" spans="1:30">
      <c r="A28">
        <v>11</v>
      </c>
      <c r="B28">
        <v>3.245207E-2</v>
      </c>
      <c r="C28">
        <v>8.9041330000000002E-2</v>
      </c>
      <c r="D28">
        <v>0.24404133</v>
      </c>
      <c r="E28">
        <v>0.30245126</v>
      </c>
      <c r="F28">
        <v>8.9699399999999999E-2</v>
      </c>
      <c r="G28">
        <v>-0.36324324000000002</v>
      </c>
      <c r="H28">
        <v>2.4736711881115085</v>
      </c>
      <c r="I28">
        <v>1.3876820656748431E-2</v>
      </c>
      <c r="J28">
        <v>2.4315384144007086</v>
      </c>
      <c r="K28">
        <v>1.843296796561818E-9</v>
      </c>
      <c r="L28">
        <v>3.6858419139243952E-9</v>
      </c>
      <c r="M28">
        <v>3.2297210687763591E-9</v>
      </c>
      <c r="N28">
        <v>3.591938343983081E-10</v>
      </c>
      <c r="O28">
        <v>3.0578324594632278E-9</v>
      </c>
      <c r="P28">
        <v>-6.9085634435417376E-10</v>
      </c>
      <c r="Q28">
        <v>1.8493062012292505E-9</v>
      </c>
      <c r="R28">
        <v>1.9224719038923865E-9</v>
      </c>
      <c r="S28">
        <v>1.5219493304519105E-9</v>
      </c>
      <c r="T28">
        <v>3.4909274265320441E-3</v>
      </c>
      <c r="U28">
        <v>1.3202686210233557E-9</v>
      </c>
      <c r="V28">
        <v>4.174204940978601E-9</v>
      </c>
      <c r="W28">
        <v>5.0958533447397403E-9</v>
      </c>
      <c r="X28">
        <v>2.9350535637758907E-9</v>
      </c>
      <c r="Y28">
        <v>4.2071915497079423E-9</v>
      </c>
      <c r="Z28">
        <v>-4.2772805180003337E-9</v>
      </c>
      <c r="AA28">
        <v>-3.511064595482203E-10</v>
      </c>
      <c r="AB28">
        <v>-1.8661591983948141E-9</v>
      </c>
      <c r="AC28">
        <v>9.0179414879708554E-10</v>
      </c>
      <c r="AD28">
        <v>4.6803075337729514E-17</v>
      </c>
    </row>
    <row r="29" spans="1:30">
      <c r="A29">
        <v>16</v>
      </c>
      <c r="B29">
        <v>3.245207E-2</v>
      </c>
      <c r="C29">
        <v>8.9041339999999997E-2</v>
      </c>
      <c r="D29">
        <v>0.24404134</v>
      </c>
      <c r="E29">
        <v>0.30245126999999999</v>
      </c>
      <c r="F29">
        <v>8.9699399999999999E-2</v>
      </c>
      <c r="G29">
        <v>-0.36324325000000002</v>
      </c>
      <c r="H29">
        <v>2.4736711833199552</v>
      </c>
      <c r="I29">
        <v>1.3876824722022603E-2</v>
      </c>
      <c r="J29">
        <v>2.4315384152122177</v>
      </c>
      <c r="K29">
        <v>1.8244024122967659E-10</v>
      </c>
      <c r="L29">
        <v>-1.6986279299891367E-9</v>
      </c>
      <c r="M29">
        <v>-2.0889806859633904E-9</v>
      </c>
      <c r="N29">
        <v>3.5079706500740215E-10</v>
      </c>
      <c r="O29">
        <v>3.0781964754922342E-9</v>
      </c>
      <c r="P29">
        <v>6.2644742171436008E-10</v>
      </c>
      <c r="Q29">
        <v>3.4229528378393326E-9</v>
      </c>
      <c r="R29">
        <v>-1.8263401901918996E-10</v>
      </c>
      <c r="S29">
        <v>4.2464963108390652E-9</v>
      </c>
      <c r="T29">
        <v>3.490927682230026E-3</v>
      </c>
      <c r="U29">
        <v>-1.7401003820461215E-9</v>
      </c>
      <c r="V29">
        <v>1.9440050448827243E-9</v>
      </c>
      <c r="W29">
        <v>2.0352251655512469E-9</v>
      </c>
      <c r="X29">
        <v>-2.7845341230766299E-9</v>
      </c>
      <c r="Y29">
        <v>1.9195104672989513E-9</v>
      </c>
      <c r="Z29">
        <v>2.7921566632182219E-9</v>
      </c>
      <c r="AA29">
        <v>4.9728410337228432E-9</v>
      </c>
      <c r="AB29">
        <v>-6.3831310357309338E-9</v>
      </c>
      <c r="AC29">
        <v>1.1781211666697402E-13</v>
      </c>
      <c r="AD29">
        <v>4.7055942320155618E-17</v>
      </c>
    </row>
    <row r="30" spans="1:30">
      <c r="A30">
        <v>46</v>
      </c>
      <c r="B30">
        <v>3.245207E-2</v>
      </c>
      <c r="C30">
        <v>8.9041339999999997E-2</v>
      </c>
      <c r="D30">
        <v>0.24404134</v>
      </c>
      <c r="E30">
        <v>0.30245126999999999</v>
      </c>
      <c r="F30">
        <v>8.9699399999999999E-2</v>
      </c>
      <c r="G30">
        <v>-0.36324324000000002</v>
      </c>
      <c r="H30">
        <v>2.4736711812359018</v>
      </c>
      <c r="I30">
        <v>1.3876820295075046E-2</v>
      </c>
      <c r="J30">
        <v>2.4315384138046654</v>
      </c>
      <c r="K30">
        <v>2.3570607159621505E-9</v>
      </c>
      <c r="L30">
        <v>4.917590405980763E-9</v>
      </c>
      <c r="M30">
        <v>4.2589322500773283E-9</v>
      </c>
      <c r="N30">
        <v>5.1440392223600639E-10</v>
      </c>
      <c r="O30">
        <v>-4.8559045673357559E-10</v>
      </c>
      <c r="P30">
        <v>3.1457164650916525E-10</v>
      </c>
      <c r="Q30">
        <v>-2.3890424361017182E-10</v>
      </c>
      <c r="R30">
        <v>-9.7839791823872702E-12</v>
      </c>
      <c r="S30">
        <v>-1.1502055557999213E-10</v>
      </c>
      <c r="T30">
        <v>3.4909275339157172E-3</v>
      </c>
      <c r="U30">
        <v>-2.5739003018765126E-9</v>
      </c>
      <c r="V30">
        <v>-6.8964036904937375E-10</v>
      </c>
      <c r="W30">
        <v>4.8888999789256471E-10</v>
      </c>
      <c r="X30">
        <v>-4.4430466904320828E-10</v>
      </c>
      <c r="Y30">
        <v>-7.4017454980601812E-10</v>
      </c>
      <c r="Z30">
        <v>-4.4957203793396509E-9</v>
      </c>
      <c r="AA30">
        <v>7.2884567169564908E-9</v>
      </c>
      <c r="AB30">
        <v>-1.4643001872391505E-9</v>
      </c>
      <c r="AC30">
        <v>1.5640644021845088E-9</v>
      </c>
      <c r="AD30">
        <v>4.8546700030214307E-17</v>
      </c>
    </row>
    <row r="31" spans="1:30">
      <c r="A31">
        <v>1</v>
      </c>
      <c r="B31">
        <v>3.245207E-2</v>
      </c>
      <c r="C31">
        <v>8.9041339999999997E-2</v>
      </c>
      <c r="D31">
        <v>0.24404134</v>
      </c>
      <c r="E31">
        <v>0.30245126999999999</v>
      </c>
      <c r="F31">
        <v>8.9699399999999999E-2</v>
      </c>
      <c r="G31">
        <v>-0.36324325000000002</v>
      </c>
      <c r="H31">
        <v>2.4736711893002634</v>
      </c>
      <c r="I31">
        <v>1.3876824470353676E-2</v>
      </c>
      <c r="J31">
        <v>2.4315384154615969</v>
      </c>
      <c r="K31">
        <v>1.6448583086978791E-10</v>
      </c>
      <c r="L31">
        <v>-9.8188450046565875E-10</v>
      </c>
      <c r="M31">
        <v>-1.2928451519221715E-9</v>
      </c>
      <c r="N31">
        <v>-7.4731457827548198E-10</v>
      </c>
      <c r="O31">
        <v>2.7908759747674594E-9</v>
      </c>
      <c r="P31">
        <v>-8.2003986934253703E-11</v>
      </c>
      <c r="Q31">
        <v>3.4924636446720392E-9</v>
      </c>
      <c r="R31">
        <v>-2.3262397008672053E-9</v>
      </c>
      <c r="S31">
        <v>4.4821913923465129E-9</v>
      </c>
      <c r="T31">
        <v>3.4909275449682602E-3</v>
      </c>
      <c r="U31">
        <v>3.7796707308597327E-10</v>
      </c>
      <c r="V31">
        <v>2.1655788381618174E-9</v>
      </c>
      <c r="W31">
        <v>2.2478217536403494E-9</v>
      </c>
      <c r="X31">
        <v>-2.6831342464272408E-10</v>
      </c>
      <c r="Y31">
        <v>2.1064980320407069E-9</v>
      </c>
      <c r="Z31">
        <v>5.8526198100438188E-9</v>
      </c>
      <c r="AA31">
        <v>-1.671946930065016E-9</v>
      </c>
      <c r="AB31">
        <v>-6.1034989832608592E-9</v>
      </c>
      <c r="AC31">
        <v>-2.7697039864741127E-10</v>
      </c>
      <c r="AD31">
        <v>4.8715526919842494E-17</v>
      </c>
    </row>
    <row r="32" spans="1:30">
      <c r="A32">
        <v>34</v>
      </c>
      <c r="B32">
        <v>3.245207E-2</v>
      </c>
      <c r="C32">
        <v>8.9041339999999997E-2</v>
      </c>
      <c r="D32">
        <v>0.24404134</v>
      </c>
      <c r="E32">
        <v>0.30245126999999999</v>
      </c>
      <c r="F32">
        <v>8.9699399999999999E-2</v>
      </c>
      <c r="G32">
        <v>-0.36324324000000002</v>
      </c>
      <c r="H32">
        <v>2.4736711937407598</v>
      </c>
      <c r="I32">
        <v>1.3876824815302752E-2</v>
      </c>
      <c r="J32">
        <v>2.4315384146192955</v>
      </c>
      <c r="K32">
        <v>4.6662270821478332E-12</v>
      </c>
      <c r="L32">
        <v>-2.205999896865945E-9</v>
      </c>
      <c r="M32">
        <v>-2.5450089052653017E-9</v>
      </c>
      <c r="N32">
        <v>-2.7431308405323485E-9</v>
      </c>
      <c r="O32">
        <v>-2.1289367768684286E-9</v>
      </c>
      <c r="P32">
        <v>-3.1670995548349623E-9</v>
      </c>
      <c r="Q32">
        <v>-2.7239694874725551E-9</v>
      </c>
      <c r="R32">
        <v>-2.2733948890074629E-9</v>
      </c>
      <c r="S32">
        <v>-2.7505938499094995E-9</v>
      </c>
      <c r="T32">
        <v>3.4909274774217619E-3</v>
      </c>
      <c r="U32">
        <v>6.9748713645416945E-10</v>
      </c>
      <c r="V32">
        <v>2.6523328657736413E-10</v>
      </c>
      <c r="W32">
        <v>2.6756640011847313E-10</v>
      </c>
      <c r="X32">
        <v>-5.7501821026703648E-10</v>
      </c>
      <c r="Y32">
        <v>2.640518608448875E-10</v>
      </c>
      <c r="Z32">
        <v>-2.8549461250949917E-10</v>
      </c>
      <c r="AA32">
        <v>-6.605831211528808E-9</v>
      </c>
      <c r="AB32">
        <v>-6.4867753991234499E-9</v>
      </c>
      <c r="AC32">
        <v>6.5892011788801677E-10</v>
      </c>
      <c r="AD32">
        <v>5.3585286462152601E-17</v>
      </c>
    </row>
    <row r="33" spans="1:30">
      <c r="A33">
        <v>39</v>
      </c>
      <c r="B33">
        <v>3.245207E-2</v>
      </c>
      <c r="C33">
        <v>8.9041330000000002E-2</v>
      </c>
      <c r="D33">
        <v>0.24404133</v>
      </c>
      <c r="E33">
        <v>0.30245126999999999</v>
      </c>
      <c r="F33">
        <v>8.9699399999999999E-2</v>
      </c>
      <c r="G33">
        <v>-0.36324324000000002</v>
      </c>
      <c r="H33">
        <v>2.4736711893391905</v>
      </c>
      <c r="I33">
        <v>1.3876821775485163E-2</v>
      </c>
      <c r="J33">
        <v>2.4315384149862944</v>
      </c>
      <c r="K33">
        <v>2.34364499133775E-12</v>
      </c>
      <c r="L33">
        <v>-1.4907948937490982E-9</v>
      </c>
      <c r="M33">
        <v>-1.658507179328431E-9</v>
      </c>
      <c r="N33">
        <v>8.3041119813831443E-10</v>
      </c>
      <c r="O33">
        <v>4.672847969677818E-9</v>
      </c>
      <c r="P33">
        <v>2.0165111247472112E-10</v>
      </c>
      <c r="Q33">
        <v>3.8148473477384037E-9</v>
      </c>
      <c r="R33">
        <v>2.1962007490383684E-9</v>
      </c>
      <c r="S33">
        <v>3.5727569548671401E-9</v>
      </c>
      <c r="T33">
        <v>3.4909275519669951E-3</v>
      </c>
      <c r="U33">
        <v>1.4515653723899901E-9</v>
      </c>
      <c r="V33">
        <v>5.1020686188509402E-9</v>
      </c>
      <c r="W33">
        <v>5.1032404413466171E-9</v>
      </c>
      <c r="X33">
        <v>6.2218193886030474E-10</v>
      </c>
      <c r="Y33">
        <v>5.1543331228560621E-9</v>
      </c>
      <c r="Z33">
        <v>9.5595720211940549E-10</v>
      </c>
      <c r="AA33">
        <v>-1.715197602241453E-9</v>
      </c>
      <c r="AB33">
        <v>-3.1092003986201987E-9</v>
      </c>
      <c r="AC33">
        <v>2.5114358050875878E-10</v>
      </c>
      <c r="AD33">
        <v>5.9679825323837026E-17</v>
      </c>
    </row>
    <row r="34" spans="1:30">
      <c r="A34">
        <v>2</v>
      </c>
      <c r="B34">
        <v>3.245207E-2</v>
      </c>
      <c r="C34">
        <v>8.9041339999999997E-2</v>
      </c>
      <c r="D34">
        <v>0.24404134</v>
      </c>
      <c r="E34">
        <v>0.30245126999999999</v>
      </c>
      <c r="F34">
        <v>8.9699399999999999E-2</v>
      </c>
      <c r="G34">
        <v>-0.36324325000000002</v>
      </c>
      <c r="H34">
        <v>2.4736711880759223</v>
      </c>
      <c r="I34">
        <v>1.3876825438362165E-2</v>
      </c>
      <c r="J34">
        <v>2.4315384148872865</v>
      </c>
      <c r="K34">
        <v>6.4902160706690983E-12</v>
      </c>
      <c r="L34">
        <v>-3.1519545369585007E-9</v>
      </c>
      <c r="M34">
        <v>-3.6346777953643746E-9</v>
      </c>
      <c r="N34">
        <v>-1.6239806721607408E-9</v>
      </c>
      <c r="O34">
        <v>2.6706318267954998E-9</v>
      </c>
      <c r="P34">
        <v>-1.2952888484019098E-9</v>
      </c>
      <c r="Q34">
        <v>3.095550808740466E-9</v>
      </c>
      <c r="R34">
        <v>-2.2433001012345244E-9</v>
      </c>
      <c r="S34">
        <v>3.5408702948880322E-9</v>
      </c>
      <c r="T34">
        <v>3.4909276137301565E-3</v>
      </c>
      <c r="U34">
        <v>4.0330022142131073E-10</v>
      </c>
      <c r="V34">
        <v>1.6822485565394751E-9</v>
      </c>
      <c r="W34">
        <v>1.6854936645748774E-9</v>
      </c>
      <c r="X34">
        <v>-1.4140432486370487E-9</v>
      </c>
      <c r="Y34">
        <v>1.6819149073645188E-9</v>
      </c>
      <c r="Z34">
        <v>4.6438995961882355E-9</v>
      </c>
      <c r="AA34">
        <v>-3.1156692003172674E-10</v>
      </c>
      <c r="AB34">
        <v>-7.179063913458144E-9</v>
      </c>
      <c r="AC34">
        <v>3.6115206810237081E-10</v>
      </c>
      <c r="AD34">
        <v>6.174569557962486E-17</v>
      </c>
    </row>
    <row r="35" spans="1:30">
      <c r="A35">
        <v>12</v>
      </c>
      <c r="B35">
        <v>3.2452059999999998E-2</v>
      </c>
      <c r="C35">
        <v>8.9041339999999997E-2</v>
      </c>
      <c r="D35">
        <v>0.24404134</v>
      </c>
      <c r="E35">
        <v>0.30245126</v>
      </c>
      <c r="F35">
        <v>8.9699399999999999E-2</v>
      </c>
      <c r="G35">
        <v>-0.36324324000000002</v>
      </c>
      <c r="H35">
        <v>2.4736711891991678</v>
      </c>
      <c r="I35">
        <v>1.3876820595200423E-2</v>
      </c>
      <c r="J35">
        <v>2.4315384152015254</v>
      </c>
      <c r="K35">
        <v>6.7765640769074993E-11</v>
      </c>
      <c r="L35">
        <v>9.203855969611161E-11</v>
      </c>
      <c r="M35">
        <v>6.4930725405418939E-11</v>
      </c>
      <c r="N35">
        <v>-3.7134280719830493E-9</v>
      </c>
      <c r="O35">
        <v>4.2417735157673775E-9</v>
      </c>
      <c r="P35">
        <v>-4.8593765122895149E-9</v>
      </c>
      <c r="Q35">
        <v>2.6404117225986568E-9</v>
      </c>
      <c r="R35">
        <v>-1.5010744869314863E-9</v>
      </c>
      <c r="S35">
        <v>2.3423308119496777E-9</v>
      </c>
      <c r="T35">
        <v>3.4909275246395787E-3</v>
      </c>
      <c r="U35">
        <v>5.280946009484412E-9</v>
      </c>
      <c r="V35">
        <v>2.222244617496752E-9</v>
      </c>
      <c r="W35">
        <v>2.2561274378886967E-9</v>
      </c>
      <c r="X35">
        <v>5.3134164502373179E-9</v>
      </c>
      <c r="Y35">
        <v>2.2202006947525247E-9</v>
      </c>
      <c r="Z35">
        <v>-2.1701452174718807E-9</v>
      </c>
      <c r="AA35">
        <v>-1.559618977649628E-9</v>
      </c>
      <c r="AB35">
        <v>-1.797772890276458E-9</v>
      </c>
      <c r="AC35">
        <v>1.1997791435847769E-11</v>
      </c>
      <c r="AD35">
        <v>7.012452228345161E-17</v>
      </c>
    </row>
    <row r="36" spans="1:30">
      <c r="A36">
        <v>36</v>
      </c>
      <c r="B36">
        <v>3.245207E-2</v>
      </c>
      <c r="C36">
        <v>8.9041339999999997E-2</v>
      </c>
      <c r="D36">
        <v>0.24404134</v>
      </c>
      <c r="E36">
        <v>0.30245126999999999</v>
      </c>
      <c r="F36">
        <v>8.9699399999999999E-2</v>
      </c>
      <c r="G36">
        <v>-0.36324324000000002</v>
      </c>
      <c r="H36">
        <v>2.4736711934930891</v>
      </c>
      <c r="I36">
        <v>1.3876824123882841E-2</v>
      </c>
      <c r="J36">
        <v>2.4315384153165001</v>
      </c>
      <c r="K36">
        <v>7.9687869206538626E-11</v>
      </c>
      <c r="L36">
        <v>1.646968556532782E-10</v>
      </c>
      <c r="M36">
        <v>1.29422450123184E-10</v>
      </c>
      <c r="N36">
        <v>-2.2517050238257674E-9</v>
      </c>
      <c r="O36">
        <v>-4.5238026380456375E-9</v>
      </c>
      <c r="P36">
        <v>-1.9029941789039384E-9</v>
      </c>
      <c r="Q36">
        <v>-4.269745820795201E-9</v>
      </c>
      <c r="R36">
        <v>-3.7127735330599876E-9</v>
      </c>
      <c r="S36">
        <v>-3.2500122280898491E-9</v>
      </c>
      <c r="T36">
        <v>3.4909274384740834E-3</v>
      </c>
      <c r="U36">
        <v>-9.3084632991497569E-10</v>
      </c>
      <c r="V36">
        <v>-1.8539449032861024E-9</v>
      </c>
      <c r="W36">
        <v>-1.814100968672591E-9</v>
      </c>
      <c r="X36">
        <v>-8.6610364087012837E-10</v>
      </c>
      <c r="Y36">
        <v>-1.8667754858959264E-9</v>
      </c>
      <c r="Z36">
        <v>1.1005824994482967E-9</v>
      </c>
      <c r="AA36">
        <v>-6.3306386888750523E-9</v>
      </c>
      <c r="AB36">
        <v>-5.7185307035139773E-9</v>
      </c>
      <c r="AC36">
        <v>-1.1575178835871246E-10</v>
      </c>
      <c r="AD36">
        <v>7.1784574213332172E-17</v>
      </c>
    </row>
    <row r="37" spans="1:30">
      <c r="A37">
        <v>17</v>
      </c>
      <c r="B37">
        <v>3.2452059999999998E-2</v>
      </c>
      <c r="C37">
        <v>8.9041339999999997E-2</v>
      </c>
      <c r="D37">
        <v>0.24404134</v>
      </c>
      <c r="E37">
        <v>0.30245126</v>
      </c>
      <c r="F37">
        <v>8.9699399999999999E-2</v>
      </c>
      <c r="G37">
        <v>-0.36324324000000002</v>
      </c>
      <c r="H37">
        <v>2.4736711892490142</v>
      </c>
      <c r="I37">
        <v>1.3876820896850581E-2</v>
      </c>
      <c r="J37">
        <v>2.4315384151706692</v>
      </c>
      <c r="K37">
        <v>1.2663817127561527E-11</v>
      </c>
      <c r="L37">
        <v>2.3753284084211915E-11</v>
      </c>
      <c r="M37">
        <v>2.0159799755485132E-11</v>
      </c>
      <c r="N37">
        <v>-3.7682718889708866E-9</v>
      </c>
      <c r="O37">
        <v>4.6184256419223857E-9</v>
      </c>
      <c r="P37">
        <v>-5.0457552025484631E-9</v>
      </c>
      <c r="Q37">
        <v>2.8421212050488975E-9</v>
      </c>
      <c r="R37">
        <v>-1.3472707949269136E-9</v>
      </c>
      <c r="S37">
        <v>2.5477989683275748E-9</v>
      </c>
      <c r="T37">
        <v>3.4909275270232167E-3</v>
      </c>
      <c r="U37">
        <v>5.4740102486164758E-9</v>
      </c>
      <c r="V37">
        <v>2.6279583301909541E-9</v>
      </c>
      <c r="W37">
        <v>2.6342902387549933E-9</v>
      </c>
      <c r="X37">
        <v>5.4840900964101497E-9</v>
      </c>
      <c r="Y37">
        <v>2.627991983835705E-9</v>
      </c>
      <c r="Z37">
        <v>-2.4068885576697639E-9</v>
      </c>
      <c r="AA37">
        <v>-1.6150017083304278E-9</v>
      </c>
      <c r="AB37">
        <v>-2.1329399873476198E-9</v>
      </c>
      <c r="AC37">
        <v>4.6282786802144589E-11</v>
      </c>
      <c r="AD37">
        <v>7.7374576133577149E-17</v>
      </c>
    </row>
    <row r="38" spans="1:30">
      <c r="A38">
        <v>32</v>
      </c>
      <c r="B38">
        <v>3.2452059999999998E-2</v>
      </c>
      <c r="C38">
        <v>8.9041339999999997E-2</v>
      </c>
      <c r="D38">
        <v>0.24404134</v>
      </c>
      <c r="E38">
        <v>0.30245126</v>
      </c>
      <c r="F38">
        <v>8.9699399999999999E-2</v>
      </c>
      <c r="G38">
        <v>-0.36324324000000002</v>
      </c>
      <c r="H38">
        <v>2.4736711882797469</v>
      </c>
      <c r="I38">
        <v>1.3876819816538396E-2</v>
      </c>
      <c r="J38">
        <v>2.4315384153396589</v>
      </c>
      <c r="K38">
        <v>2.2940923354523634E-10</v>
      </c>
      <c r="L38">
        <v>4.6409044881451741E-10</v>
      </c>
      <c r="M38">
        <v>4.4434785069542895E-10</v>
      </c>
      <c r="N38">
        <v>-3.5012009125257038E-9</v>
      </c>
      <c r="O38">
        <v>4.8132472174611252E-9</v>
      </c>
      <c r="P38">
        <v>-4.537947823068933E-9</v>
      </c>
      <c r="Q38">
        <v>3.3465392124121252E-9</v>
      </c>
      <c r="R38">
        <v>-1.3229330686481688E-9</v>
      </c>
      <c r="S38">
        <v>3.0542329880478558E-9</v>
      </c>
      <c r="T38">
        <v>3.4909275303177515E-3</v>
      </c>
      <c r="U38">
        <v>5.4228934422374707E-9</v>
      </c>
      <c r="V38">
        <v>2.2198668946856375E-9</v>
      </c>
      <c r="W38">
        <v>2.3345715115431406E-9</v>
      </c>
      <c r="X38">
        <v>5.6449811561687243E-9</v>
      </c>
      <c r="Y38">
        <v>2.2555096535434967E-9</v>
      </c>
      <c r="Z38">
        <v>-1.9694080098947071E-9</v>
      </c>
      <c r="AA38">
        <v>-5.3803874592544701E-10</v>
      </c>
      <c r="AB38">
        <v>-9.3259246409967687E-10</v>
      </c>
      <c r="AC38">
        <v>-1.414837447518547E-10</v>
      </c>
      <c r="AD38">
        <v>7.876199635431302E-17</v>
      </c>
    </row>
    <row r="39" spans="1:30">
      <c r="A39">
        <v>8</v>
      </c>
      <c r="B39">
        <v>3.245207E-2</v>
      </c>
      <c r="C39">
        <v>8.9041339999999997E-2</v>
      </c>
      <c r="D39">
        <v>0.24404134</v>
      </c>
      <c r="E39">
        <v>0.30245126</v>
      </c>
      <c r="F39">
        <v>8.9699409999999993E-2</v>
      </c>
      <c r="G39">
        <v>-0.36324325000000002</v>
      </c>
      <c r="H39">
        <v>2.4736711874197663</v>
      </c>
      <c r="I39">
        <v>1.3876818929687562E-2</v>
      </c>
      <c r="J39">
        <v>2.4315384152913828</v>
      </c>
      <c r="K39">
        <v>5.4604618318005432E-11</v>
      </c>
      <c r="L39">
        <v>9.152298426096212E-11</v>
      </c>
      <c r="M39">
        <v>6.787754514837308E-11</v>
      </c>
      <c r="N39">
        <v>-4.5882059679369647E-9</v>
      </c>
      <c r="O39">
        <v>-2.4235411177908617E-9</v>
      </c>
      <c r="P39">
        <v>-3.8882109476556792E-9</v>
      </c>
      <c r="Q39">
        <v>-1.4924245519964963E-9</v>
      </c>
      <c r="R39">
        <v>-6.0158640013963094E-9</v>
      </c>
      <c r="S39">
        <v>-1.141368551754729E-9</v>
      </c>
      <c r="T39">
        <v>3.4909275599325955E-3</v>
      </c>
      <c r="U39">
        <v>1.8994361604398993E-9</v>
      </c>
      <c r="V39">
        <v>-5.3433428274875107E-9</v>
      </c>
      <c r="W39">
        <v>-5.3160405183236991E-9</v>
      </c>
      <c r="X39">
        <v>1.9333884697663224E-9</v>
      </c>
      <c r="Y39">
        <v>-5.3488554998686345E-9</v>
      </c>
      <c r="Z39">
        <v>1.6475834478168601E-9</v>
      </c>
      <c r="AA39">
        <v>4.1749453571304872E-10</v>
      </c>
      <c r="AB39">
        <v>5.2796863479235347E-11</v>
      </c>
      <c r="AC39">
        <v>-8.7843982957241117E-11</v>
      </c>
      <c r="AD39">
        <v>8.1780008307062533E-17</v>
      </c>
    </row>
    <row r="40" spans="1:30">
      <c r="A40">
        <v>27</v>
      </c>
      <c r="B40">
        <v>3.2452059999999998E-2</v>
      </c>
      <c r="C40">
        <v>8.9041330000000002E-2</v>
      </c>
      <c r="D40">
        <v>0.24404133</v>
      </c>
      <c r="E40">
        <v>0.30245126</v>
      </c>
      <c r="F40">
        <v>8.9699399999999999E-2</v>
      </c>
      <c r="G40">
        <v>-0.36324324000000002</v>
      </c>
      <c r="H40">
        <v>2.4736711888029017</v>
      </c>
      <c r="I40">
        <v>1.3876822546152204E-2</v>
      </c>
      <c r="J40">
        <v>2.4315384149775849</v>
      </c>
      <c r="K40">
        <v>-9.3675067702747583E-13</v>
      </c>
      <c r="L40">
        <v>-1.6922783289012745E-9</v>
      </c>
      <c r="M40">
        <v>-1.989816850384224E-9</v>
      </c>
      <c r="N40">
        <v>-3.1314294907103246E-9</v>
      </c>
      <c r="O40">
        <v>5.0179336241740202E-9</v>
      </c>
      <c r="P40">
        <v>-4.1028639652385124E-9</v>
      </c>
      <c r="Q40">
        <v>3.6934479641370643E-9</v>
      </c>
      <c r="R40">
        <v>-1.1041840775050105E-9</v>
      </c>
      <c r="S40">
        <v>3.3195683528386422E-9</v>
      </c>
      <c r="T40">
        <v>3.4909275696465218E-3</v>
      </c>
      <c r="U40">
        <v>4.3956908944850521E-9</v>
      </c>
      <c r="V40">
        <v>3.1574782538286766E-9</v>
      </c>
      <c r="W40">
        <v>3.1570098784901641E-9</v>
      </c>
      <c r="X40">
        <v>3.4008667614060818E-9</v>
      </c>
      <c r="Y40">
        <v>3.1216828692224325E-9</v>
      </c>
      <c r="Z40">
        <v>-3.9755515857296974E-10</v>
      </c>
      <c r="AA40">
        <v>-1.1193198673629299E-9</v>
      </c>
      <c r="AB40">
        <v>-3.9654969515803317E-9</v>
      </c>
      <c r="AC40">
        <v>2.6082082691171613E-10</v>
      </c>
      <c r="AD40">
        <v>8.4522493537174607E-17</v>
      </c>
    </row>
    <row r="41" spans="1:30">
      <c r="A41">
        <v>6</v>
      </c>
      <c r="B41">
        <v>3.245207E-2</v>
      </c>
      <c r="C41">
        <v>8.9041339999999997E-2</v>
      </c>
      <c r="D41">
        <v>0.24404133</v>
      </c>
      <c r="E41">
        <v>0.30245126</v>
      </c>
      <c r="F41">
        <v>8.9699399999999999E-2</v>
      </c>
      <c r="G41">
        <v>-0.36324324000000002</v>
      </c>
      <c r="H41">
        <v>2.4736711885811058</v>
      </c>
      <c r="I41">
        <v>1.3876822088048153E-2</v>
      </c>
      <c r="J41">
        <v>2.431538413230689</v>
      </c>
      <c r="K41">
        <v>2.9315790834298775E-9</v>
      </c>
      <c r="L41">
        <v>5.8954698929051777E-9</v>
      </c>
      <c r="M41">
        <v>4.7944943797011088E-9</v>
      </c>
      <c r="N41">
        <v>-1.3966850870295033E-9</v>
      </c>
      <c r="O41">
        <v>1.6726720286630581E-9</v>
      </c>
      <c r="P41">
        <v>-1.7651711203825471E-9</v>
      </c>
      <c r="Q41">
        <v>1.713573283268488E-9</v>
      </c>
      <c r="R41">
        <v>-2.3101473789477467E-9</v>
      </c>
      <c r="S41">
        <v>1.468449788849524E-9</v>
      </c>
      <c r="T41">
        <v>3.4909273506839806E-3</v>
      </c>
      <c r="U41">
        <v>1.2458180568472453E-9</v>
      </c>
      <c r="V41">
        <v>2.0053386594647511E-9</v>
      </c>
      <c r="W41">
        <v>3.4711282150412318E-9</v>
      </c>
      <c r="X41">
        <v>3.6437525640231035E-9</v>
      </c>
      <c r="Y41">
        <v>1.7262674785999331E-9</v>
      </c>
      <c r="Z41">
        <v>-1.932800546843571E-9</v>
      </c>
      <c r="AA41">
        <v>-8.7288106957216647E-10</v>
      </c>
      <c r="AB41">
        <v>-3.4564924775980791E-9</v>
      </c>
      <c r="AC41">
        <v>2.201816123103091E-9</v>
      </c>
      <c r="AD41">
        <v>8.4631746661538356E-17</v>
      </c>
    </row>
    <row r="42" spans="1:30">
      <c r="A42">
        <v>28</v>
      </c>
      <c r="B42">
        <v>3.245207E-2</v>
      </c>
      <c r="C42">
        <v>8.9041339999999997E-2</v>
      </c>
      <c r="D42">
        <v>0.24404134</v>
      </c>
      <c r="E42">
        <v>0.30245126999999999</v>
      </c>
      <c r="F42">
        <v>8.9699399999999999E-2</v>
      </c>
      <c r="G42">
        <v>-0.36324325000000002</v>
      </c>
      <c r="H42">
        <v>2.473671187243665</v>
      </c>
      <c r="I42">
        <v>1.3876820186711256E-2</v>
      </c>
      <c r="J42">
        <v>2.4315384152266661</v>
      </c>
      <c r="K42">
        <v>2.6482490036020441E-11</v>
      </c>
      <c r="L42">
        <v>-2.3641659369738448E-10</v>
      </c>
      <c r="M42">
        <v>-2.872409614689346E-10</v>
      </c>
      <c r="N42">
        <v>-1.1809070388224541E-10</v>
      </c>
      <c r="O42">
        <v>3.840892520701189E-9</v>
      </c>
      <c r="P42">
        <v>9.5799546073749298E-10</v>
      </c>
      <c r="Q42">
        <v>5.2818341228499932E-9</v>
      </c>
      <c r="R42">
        <v>-2.4447359692203463E-9</v>
      </c>
      <c r="S42">
        <v>5.9886003725417858E-9</v>
      </c>
      <c r="T42">
        <v>3.4909275720887726E-3</v>
      </c>
      <c r="U42">
        <v>1.0592994813043664E-9</v>
      </c>
      <c r="V42">
        <v>1.1238187074017736E-9</v>
      </c>
      <c r="W42">
        <v>1.1370599524209151E-9</v>
      </c>
      <c r="X42">
        <v>9.1567811916336149E-10</v>
      </c>
      <c r="Y42">
        <v>1.1240053519562072E-9</v>
      </c>
      <c r="Z42">
        <v>7.4947858541085555E-9</v>
      </c>
      <c r="AA42">
        <v>6.1316242404876652E-10</v>
      </c>
      <c r="AB42">
        <v>-1.3438961625350697E-9</v>
      </c>
      <c r="AC42">
        <v>-1.5936509827155975E-11</v>
      </c>
      <c r="AD42">
        <v>8.556109765322487E-17</v>
      </c>
    </row>
    <row r="43" spans="1:30">
      <c r="A43">
        <v>26</v>
      </c>
      <c r="B43">
        <v>3.245207E-2</v>
      </c>
      <c r="C43">
        <v>8.9041339999999997E-2</v>
      </c>
      <c r="D43">
        <v>0.24404134</v>
      </c>
      <c r="E43">
        <v>0.30245126</v>
      </c>
      <c r="F43">
        <v>8.9699399999999999E-2</v>
      </c>
      <c r="G43">
        <v>-0.36324325000000002</v>
      </c>
      <c r="H43">
        <v>2.4736711877873434</v>
      </c>
      <c r="I43">
        <v>1.3876818988042369E-2</v>
      </c>
      <c r="J43">
        <v>2.4315384152127741</v>
      </c>
      <c r="K43">
        <v>3.6708987104541471E-14</v>
      </c>
      <c r="L43">
        <v>-4.3336627605515005E-12</v>
      </c>
      <c r="M43">
        <v>-5.1185393372347955E-12</v>
      </c>
      <c r="N43">
        <v>-1.6219178083920482E-10</v>
      </c>
      <c r="O43">
        <v>4.8030585064751108E-9</v>
      </c>
      <c r="P43">
        <v>3.1812863454661056E-10</v>
      </c>
      <c r="Q43">
        <v>5.4535878243888725E-9</v>
      </c>
      <c r="R43">
        <v>-1.1841153613190158E-9</v>
      </c>
      <c r="S43">
        <v>5.6888503838226079E-9</v>
      </c>
      <c r="T43">
        <v>3.4909275556465678E-3</v>
      </c>
      <c r="U43">
        <v>2.3412957423199937E-9</v>
      </c>
      <c r="V43">
        <v>2.2237219611726649E-9</v>
      </c>
      <c r="W43">
        <v>2.2237403156662173E-9</v>
      </c>
      <c r="X43">
        <v>2.338736689679126E-9</v>
      </c>
      <c r="Y43">
        <v>2.2236297974100769E-9</v>
      </c>
      <c r="Z43">
        <v>5.2502596812249149E-9</v>
      </c>
      <c r="AA43">
        <v>9.0776113477592114E-12</v>
      </c>
      <c r="AB43">
        <v>-1.2041434964549714E-11</v>
      </c>
      <c r="AC43">
        <v>-5.0082730303140203E-13</v>
      </c>
      <c r="AD43">
        <v>8.6703696036691478E-17</v>
      </c>
    </row>
    <row r="44" spans="1:30">
      <c r="A44">
        <v>47</v>
      </c>
      <c r="B44">
        <v>3.2452059999999998E-2</v>
      </c>
      <c r="C44">
        <v>8.9041339999999997E-2</v>
      </c>
      <c r="D44">
        <v>0.24404134</v>
      </c>
      <c r="E44">
        <v>0.30245126</v>
      </c>
      <c r="F44">
        <v>8.9699399999999999E-2</v>
      </c>
      <c r="G44">
        <v>-0.36324325000000002</v>
      </c>
      <c r="H44">
        <v>2.4736711888606977</v>
      </c>
      <c r="I44">
        <v>1.3876819777334591E-2</v>
      </c>
      <c r="J44">
        <v>2.4315384154876809</v>
      </c>
      <c r="K44">
        <v>1.0955076451725544E-10</v>
      </c>
      <c r="L44">
        <v>2.962764010547997E-10</v>
      </c>
      <c r="M44">
        <v>2.7222632584358962E-10</v>
      </c>
      <c r="N44">
        <v>-3.1873446035279862E-9</v>
      </c>
      <c r="O44">
        <v>3.8649261846490646E-9</v>
      </c>
      <c r="P44">
        <v>-2.7803942759252465E-9</v>
      </c>
      <c r="Q44">
        <v>4.2997185811799454E-9</v>
      </c>
      <c r="R44">
        <v>-4.0476751672624545E-9</v>
      </c>
      <c r="S44">
        <v>4.6967218274296396E-9</v>
      </c>
      <c r="T44">
        <v>3.4909275256361566E-3</v>
      </c>
      <c r="U44">
        <v>4.262725903230856E-9</v>
      </c>
      <c r="V44">
        <v>3.1115174956100113E-10</v>
      </c>
      <c r="W44">
        <v>3.659271318389859E-10</v>
      </c>
      <c r="X44">
        <v>4.3988530923643674E-9</v>
      </c>
      <c r="Y44">
        <v>3.055627956184445E-10</v>
      </c>
      <c r="Z44">
        <v>4.4535387743309179E-9</v>
      </c>
      <c r="AA44">
        <v>-1.1835391491299536E-9</v>
      </c>
      <c r="AB44">
        <v>-8.8903340865561527E-10</v>
      </c>
      <c r="AC44">
        <v>-3.0595253952565995E-10</v>
      </c>
      <c r="AD44">
        <v>8.9931750673604673E-17</v>
      </c>
    </row>
    <row r="45" spans="1:30">
      <c r="A45">
        <v>5</v>
      </c>
      <c r="B45">
        <v>3.245207E-2</v>
      </c>
      <c r="C45">
        <v>8.9041339999999997E-2</v>
      </c>
      <c r="D45">
        <v>0.24404134</v>
      </c>
      <c r="E45">
        <v>0.30245126</v>
      </c>
      <c r="F45">
        <v>8.9699409999999993E-2</v>
      </c>
      <c r="G45">
        <v>-0.36324324000000002</v>
      </c>
      <c r="H45">
        <v>2.473671188895775</v>
      </c>
      <c r="I45">
        <v>1.387681928206168E-2</v>
      </c>
      <c r="J45">
        <v>2.4315384154115964</v>
      </c>
      <c r="K45">
        <v>3.8428478589222762E-10</v>
      </c>
      <c r="L45">
        <v>1.0113298640835587E-9</v>
      </c>
      <c r="M45">
        <v>8.2909589687534746E-10</v>
      </c>
      <c r="N45">
        <v>-5.0717399932564966E-9</v>
      </c>
      <c r="O45">
        <v>-1.5091051741578099E-9</v>
      </c>
      <c r="P45">
        <v>-4.6198937175834232E-9</v>
      </c>
      <c r="Q45">
        <v>-9.8183447483357611E-10</v>
      </c>
      <c r="R45">
        <v>-6.1111888882692256E-9</v>
      </c>
      <c r="S45">
        <v>-7.1984182156703547E-10</v>
      </c>
      <c r="T45">
        <v>3.4909275044913597E-3</v>
      </c>
      <c r="U45">
        <v>3.1396461352428162E-9</v>
      </c>
      <c r="V45">
        <v>-4.2355738241902639E-9</v>
      </c>
      <c r="W45">
        <v>-4.0434314310059649E-9</v>
      </c>
      <c r="X45">
        <v>3.554441846344541E-9</v>
      </c>
      <c r="Y45">
        <v>-4.3367236242550571E-9</v>
      </c>
      <c r="Z45">
        <v>1.0223910171499072E-9</v>
      </c>
      <c r="AA45">
        <v>-1.2225130934944225E-9</v>
      </c>
      <c r="AB45">
        <v>-3.3872983596296445E-10</v>
      </c>
      <c r="AC45">
        <v>-2.2141439929215526E-10</v>
      </c>
      <c r="AD45">
        <v>9.003002665665903E-17</v>
      </c>
    </row>
    <row r="46" spans="1:30">
      <c r="A46">
        <v>23</v>
      </c>
      <c r="B46">
        <v>3.2452059999999998E-2</v>
      </c>
      <c r="C46">
        <v>8.9041339999999997E-2</v>
      </c>
      <c r="D46">
        <v>0.24404134</v>
      </c>
      <c r="E46">
        <v>0.30245126</v>
      </c>
      <c r="F46">
        <v>8.9699399999999999E-2</v>
      </c>
      <c r="G46">
        <v>-0.36324325000000002</v>
      </c>
      <c r="H46">
        <v>2.4736711859598488</v>
      </c>
      <c r="I46">
        <v>1.3876819653716397E-2</v>
      </c>
      <c r="J46">
        <v>2.431538415258518</v>
      </c>
      <c r="K46">
        <v>1.343948921684485E-10</v>
      </c>
      <c r="L46">
        <v>5.3635195606047146E-12</v>
      </c>
      <c r="M46">
        <v>7.5139740108988274E-11</v>
      </c>
      <c r="N46">
        <v>-3.6690360125102295E-9</v>
      </c>
      <c r="O46">
        <v>3.9832420140051283E-9</v>
      </c>
      <c r="P46">
        <v>-3.6058329933030819E-9</v>
      </c>
      <c r="Q46">
        <v>4.0729494915625608E-9</v>
      </c>
      <c r="R46">
        <v>-3.6770637368288561E-9</v>
      </c>
      <c r="S46">
        <v>4.3550470313347134E-9</v>
      </c>
      <c r="T46">
        <v>3.4909275882039239E-3</v>
      </c>
      <c r="U46">
        <v>4.1213194835529746E-9</v>
      </c>
      <c r="V46">
        <v>-3.5800391815599117E-10</v>
      </c>
      <c r="W46">
        <v>-2.9080647204263468E-10</v>
      </c>
      <c r="X46">
        <v>4.1585799897059204E-9</v>
      </c>
      <c r="Y46">
        <v>-2.3102829539278168E-10</v>
      </c>
      <c r="Z46">
        <v>2.2556550921680514E-9</v>
      </c>
      <c r="AA46">
        <v>2.0396256379185749E-9</v>
      </c>
      <c r="AB46">
        <v>-7.5167936598932362E-10</v>
      </c>
      <c r="AC46">
        <v>-5.1327363679352227E-11</v>
      </c>
      <c r="AD46">
        <v>9.1429960444411159E-17</v>
      </c>
    </row>
    <row r="47" spans="1:30">
      <c r="A47">
        <v>38</v>
      </c>
      <c r="B47">
        <v>3.2452059999999998E-2</v>
      </c>
      <c r="C47">
        <v>8.9041339999999997E-2</v>
      </c>
      <c r="D47">
        <v>0.24404134</v>
      </c>
      <c r="E47">
        <v>0.30245126</v>
      </c>
      <c r="F47">
        <v>8.9699399999999999E-2</v>
      </c>
      <c r="G47">
        <v>-0.36324324000000002</v>
      </c>
      <c r="H47">
        <v>2.4736711885302012</v>
      </c>
      <c r="I47">
        <v>1.3876820133461847E-2</v>
      </c>
      <c r="J47">
        <v>2.431538415440154</v>
      </c>
      <c r="K47">
        <v>1.8209562442146835E-10</v>
      </c>
      <c r="L47">
        <v>3.4339970131492345E-10</v>
      </c>
      <c r="M47">
        <v>3.3471014026242034E-10</v>
      </c>
      <c r="N47">
        <v>-5.6567533504581213E-9</v>
      </c>
      <c r="O47">
        <v>-1.3188752867598907E-10</v>
      </c>
      <c r="P47">
        <v>-6.1518766469870201E-9</v>
      </c>
      <c r="Q47">
        <v>-9.0550456716131933E-10</v>
      </c>
      <c r="R47">
        <v>-4.6090795347009106E-9</v>
      </c>
      <c r="S47">
        <v>-8.6344229682788765E-10</v>
      </c>
      <c r="T47">
        <v>3.4909275291529216E-3</v>
      </c>
      <c r="U47">
        <v>4.3021756895640826E-9</v>
      </c>
      <c r="V47">
        <v>-2.6452957970851452E-9</v>
      </c>
      <c r="W47">
        <v>-2.554247984820929E-9</v>
      </c>
      <c r="X47">
        <v>4.469439430880293E-9</v>
      </c>
      <c r="Y47">
        <v>-2.6076202425950922E-9</v>
      </c>
      <c r="Z47">
        <v>-2.3351449288028721E-9</v>
      </c>
      <c r="AA47">
        <v>-8.163208099404821E-10</v>
      </c>
      <c r="AB47">
        <v>-1.2847301491768546E-9</v>
      </c>
      <c r="AC47">
        <v>-2.5314498707420651E-10</v>
      </c>
      <c r="AD47">
        <v>9.2934037395475007E-17</v>
      </c>
    </row>
    <row r="48" spans="1:30">
      <c r="A48">
        <v>22</v>
      </c>
      <c r="B48">
        <v>3.2452059999999998E-2</v>
      </c>
      <c r="C48">
        <v>8.9041339999999997E-2</v>
      </c>
      <c r="D48">
        <v>0.24404134</v>
      </c>
      <c r="E48">
        <v>0.30245126</v>
      </c>
      <c r="F48">
        <v>8.9699409999999993E-2</v>
      </c>
      <c r="G48">
        <v>-0.36324325000000002</v>
      </c>
      <c r="H48">
        <v>2.4736711881280482</v>
      </c>
      <c r="I48">
        <v>1.3876819325459956E-2</v>
      </c>
      <c r="J48">
        <v>2.4315384151778132</v>
      </c>
      <c r="K48">
        <v>3.8875712684858308E-13</v>
      </c>
      <c r="L48">
        <v>-1.6095306580922671E-10</v>
      </c>
      <c r="M48">
        <v>-1.8558683396647706E-10</v>
      </c>
      <c r="N48">
        <v>-5.3742259323308339E-9</v>
      </c>
      <c r="O48">
        <v>-6.7537367365311241E-10</v>
      </c>
      <c r="P48">
        <v>-4.9810496283164696E-9</v>
      </c>
      <c r="Q48">
        <v>-1.4383965546427291E-10</v>
      </c>
      <c r="R48">
        <v>-6.2256772792590453E-9</v>
      </c>
      <c r="S48">
        <v>5.0688710173663054E-11</v>
      </c>
      <c r="T48">
        <v>3.4909275516969577E-3</v>
      </c>
      <c r="U48">
        <v>3.533158894018836E-9</v>
      </c>
      <c r="V48">
        <v>-4.2014647642102581E-9</v>
      </c>
      <c r="W48">
        <v>-4.201270385646834E-9</v>
      </c>
      <c r="X48">
        <v>3.440365138873481E-9</v>
      </c>
      <c r="Y48">
        <v>-4.2014390873615108E-9</v>
      </c>
      <c r="Z48">
        <v>1.6903667761478966E-9</v>
      </c>
      <c r="AA48">
        <v>-3.6948379953778861E-10</v>
      </c>
      <c r="AB48">
        <v>-3.8695030306351343E-10</v>
      </c>
      <c r="AC48">
        <v>3.8344635828240193E-11</v>
      </c>
      <c r="AD48">
        <v>9.2991954661325215E-17</v>
      </c>
    </row>
    <row r="49" spans="1:30">
      <c r="A49">
        <v>43</v>
      </c>
      <c r="B49">
        <v>3.245207E-2</v>
      </c>
      <c r="C49">
        <v>8.9041339999999997E-2</v>
      </c>
      <c r="D49">
        <v>0.24404134</v>
      </c>
      <c r="E49">
        <v>0.30245126999999999</v>
      </c>
      <c r="F49">
        <v>8.9699399999999999E-2</v>
      </c>
      <c r="G49">
        <v>-0.36324325000000002</v>
      </c>
      <c r="H49">
        <v>2.4736711829261604</v>
      </c>
      <c r="I49">
        <v>1.3876819686713353E-2</v>
      </c>
      <c r="J49">
        <v>2.4315384158223989</v>
      </c>
      <c r="K49">
        <v>1.9639428971984787E-10</v>
      </c>
      <c r="L49">
        <v>-6.0408421744631894E-10</v>
      </c>
      <c r="M49">
        <v>-6.889318847912727E-10</v>
      </c>
      <c r="N49">
        <v>1.477497027502217E-9</v>
      </c>
      <c r="O49">
        <v>4.3903952973156635E-9</v>
      </c>
      <c r="P49">
        <v>2.4582905155945411E-9</v>
      </c>
      <c r="Q49">
        <v>5.5996145081893545E-9</v>
      </c>
      <c r="R49">
        <v>1.3943446397490789E-10</v>
      </c>
      <c r="S49">
        <v>6.321830742922474E-9</v>
      </c>
      <c r="T49">
        <v>3.4909276609153511E-3</v>
      </c>
      <c r="U49">
        <v>-6.2368414093773743E-10</v>
      </c>
      <c r="V49">
        <v>1.4762099589878095E-9</v>
      </c>
      <c r="W49">
        <v>1.5744071039099443E-9</v>
      </c>
      <c r="X49">
        <v>-9.6840403667447595E-10</v>
      </c>
      <c r="Y49">
        <v>1.5799856285561416E-9</v>
      </c>
      <c r="Z49">
        <v>5.4980568470389091E-9</v>
      </c>
      <c r="AA49">
        <v>5.4103908939456077E-9</v>
      </c>
      <c r="AB49">
        <v>-7.8834262297931367E-10</v>
      </c>
      <c r="AC49">
        <v>-6.7786181393383522E-10</v>
      </c>
      <c r="AD49">
        <v>9.9720544744944207E-17</v>
      </c>
    </row>
    <row r="50" spans="1:30">
      <c r="A50">
        <v>20</v>
      </c>
      <c r="B50">
        <v>3.2451969999999997E-2</v>
      </c>
      <c r="C50">
        <v>8.9041419999999996E-2</v>
      </c>
      <c r="D50">
        <v>0.24404142000000001</v>
      </c>
      <c r="E50">
        <v>0.30245116999999999</v>
      </c>
      <c r="F50">
        <v>8.9699479999999998E-2</v>
      </c>
      <c r="G50">
        <v>-0.36324305000000001</v>
      </c>
      <c r="H50">
        <v>2.4736713622494686</v>
      </c>
      <c r="I50">
        <v>1.3877066401998789E-2</v>
      </c>
      <c r="J50">
        <v>2.431538403312028</v>
      </c>
      <c r="K50">
        <v>2.7307905041183287E-15</v>
      </c>
      <c r="L50">
        <v>-1.494785833160842E-8</v>
      </c>
      <c r="M50">
        <v>-1.721772004805557E-8</v>
      </c>
      <c r="N50">
        <v>-2.5696498344440766E-7</v>
      </c>
      <c r="O50">
        <v>-1.3369244308836237E-7</v>
      </c>
      <c r="P50">
        <v>-3.0516837545846442E-7</v>
      </c>
      <c r="Q50">
        <v>-2.0265498024141237E-7</v>
      </c>
      <c r="R50">
        <v>-1.9117839825111282E-7</v>
      </c>
      <c r="S50">
        <v>-1.8915522298143528E-7</v>
      </c>
      <c r="T50">
        <v>3.4909245350370588E-3</v>
      </c>
      <c r="U50">
        <v>1.1009967408123351E-7</v>
      </c>
      <c r="V50">
        <v>-9.0266826554362498E-8</v>
      </c>
      <c r="W50">
        <v>-9.0266825188967251E-8</v>
      </c>
      <c r="X50">
        <v>1.0149078876231404E-7</v>
      </c>
      <c r="Y50">
        <v>-9.0266826716844064E-8</v>
      </c>
      <c r="Z50">
        <v>-2.1019344273480979E-7</v>
      </c>
      <c r="AA50">
        <v>-1.9383762051094191E-7</v>
      </c>
      <c r="AB50">
        <v>-2.7491648622472942E-7</v>
      </c>
      <c r="AC50">
        <v>1.3222533066622829E-8</v>
      </c>
      <c r="AD50">
        <v>2.9095021714349793E-13</v>
      </c>
    </row>
    <row r="51" spans="1:30">
      <c r="A51">
        <v>35</v>
      </c>
      <c r="B51">
        <v>3.245261E-2</v>
      </c>
      <c r="C51">
        <v>8.9040339999999996E-2</v>
      </c>
      <c r="D51">
        <v>0.24404033999999999</v>
      </c>
      <c r="E51">
        <v>0.30245263999999999</v>
      </c>
      <c r="F51">
        <v>8.9698420000000001E-2</v>
      </c>
      <c r="G51">
        <v>-0.36324432000000001</v>
      </c>
      <c r="H51">
        <v>2.4736728763037967</v>
      </c>
      <c r="I51">
        <v>1.3879902019477728E-2</v>
      </c>
      <c r="J51">
        <v>2.4315381682757495</v>
      </c>
      <c r="K51">
        <v>-3.4173157135594209E-11</v>
      </c>
      <c r="L51">
        <v>-1.5886926583135481E-6</v>
      </c>
      <c r="M51">
        <v>-1.8399990613453623E-6</v>
      </c>
      <c r="N51">
        <v>-1.1274270329819647E-8</v>
      </c>
      <c r="O51">
        <v>-3.1722027504788031E-9</v>
      </c>
      <c r="P51">
        <v>-2.0674719714008916E-9</v>
      </c>
      <c r="Q51">
        <v>2.0609447065611519E-9</v>
      </c>
      <c r="R51">
        <v>-5.1428609482151444E-8</v>
      </c>
      <c r="S51">
        <v>3.5136427479348642E-8</v>
      </c>
      <c r="T51">
        <v>3.4909244231284349E-3</v>
      </c>
      <c r="U51">
        <v>-6.0127264170087226E-7</v>
      </c>
      <c r="V51">
        <v>1.1032307139323732E-6</v>
      </c>
      <c r="W51">
        <v>1.1032136273538074E-6</v>
      </c>
      <c r="X51">
        <v>-1.521250372158578E-6</v>
      </c>
      <c r="Y51">
        <v>1.0944513456151211E-6</v>
      </c>
      <c r="Z51">
        <v>1.1975635268345676E-6</v>
      </c>
      <c r="AA51">
        <v>-1.8760924860350379E-6</v>
      </c>
      <c r="AB51">
        <v>-3.4255982187349878E-6</v>
      </c>
      <c r="AC51">
        <v>2.7437147877114054E-7</v>
      </c>
      <c r="AD51">
        <v>5.9135660738834629E-12</v>
      </c>
    </row>
    <row r="54" spans="1:30">
      <c r="A54" t="s">
        <v>30</v>
      </c>
      <c r="B54">
        <f>AVERAGE(output__3[[#All],[X1]])</f>
        <v>3.2452077199999971E-2</v>
      </c>
      <c r="C54">
        <f>AVERAGE(output__3[[#All],[Y1]])</f>
        <v>8.904132040000004E-2</v>
      </c>
      <c r="D54">
        <f>AVERAGE(output__3[[#All],[Y2]])</f>
        <v>0.24404132020000016</v>
      </c>
      <c r="E54">
        <f>AVERAGE(output__3[[#All],[X3]])</f>
        <v>0.30245129240000002</v>
      </c>
      <c r="F54">
        <f>AVERAGE(output__3[[#All],[Y3]])</f>
        <v>8.9699382600000085E-2</v>
      </c>
      <c r="G54">
        <f>AVERAGE(output__3[[#All],[H]])</f>
        <v>-0.36324326339999985</v>
      </c>
      <c r="H54">
        <f>AVERAGE(output__3[[#All],[omega]])</f>
        <v>2.4736712261684635</v>
      </c>
      <c r="I54">
        <f>AVERAGE(output__3[[#All],[phi]])</f>
        <v>1.3876889218561622E-2</v>
      </c>
      <c r="J54">
        <f>AVERAGE(output__3[[#All],[kappa]])</f>
        <v>2.43153840981127</v>
      </c>
      <c r="K54">
        <f>AVERAGE(output__3[[#All],[b1]])</f>
        <v>2.5662498067429364E-10</v>
      </c>
      <c r="L54">
        <f>AVERAGE(output__3[[#All],[b2]])</f>
        <v>-3.2848139611174822E-8</v>
      </c>
      <c r="M54">
        <f>AVERAGE(output__3[[#All],[b3]])</f>
        <v>-3.823406518857177E-8</v>
      </c>
      <c r="N54">
        <f>AVERAGE(output__3[[#All],[b4]])</f>
        <v>-6.5541606915353601E-9</v>
      </c>
      <c r="O54">
        <f>AVERAGE(output__3[[#All],[b5]])</f>
        <v>-1.7414379227531639E-9</v>
      </c>
      <c r="P54">
        <f>AVERAGE(output__3[[#All],[b6]])</f>
        <v>-7.3597056332586063E-9</v>
      </c>
      <c r="Q54">
        <f>AVERAGE(output__3[[#All],[b7]])</f>
        <v>-3.0652251341301006E-9</v>
      </c>
      <c r="R54">
        <f>AVERAGE(output__3[[#All],[b8]])</f>
        <v>-6.1748745455725286E-9</v>
      </c>
      <c r="S54">
        <f>AVERAGE(output__3[[#All],[b9]])</f>
        <v>-1.922977689375327E-9</v>
      </c>
      <c r="T54">
        <f>AVERAGE(output__3[[#All],[det]])</f>
        <v>3.4909274202913464E-3</v>
      </c>
      <c r="U54">
        <f>AVERAGE(output__3[[#All],[dX1]])</f>
        <v>-9.2977456928999977E-9</v>
      </c>
      <c r="V54">
        <f>AVERAGE(output__3[[#All],[dX2]])</f>
        <v>2.1286169710617488E-8</v>
      </c>
      <c r="W54">
        <f>AVERAGE(output__3[[#All],[dX3]])</f>
        <v>2.1414482201636799E-8</v>
      </c>
      <c r="X54">
        <f>AVERAGE(output__3[[#All],[dX4]])</f>
        <v>-2.8414239157119135E-8</v>
      </c>
      <c r="Y54">
        <f>AVERAGE(output__3[[#All],[dX5]])</f>
        <v>2.1067401369805127E-8</v>
      </c>
      <c r="Z54">
        <f>AVERAGE(output__3[[#All],[dX6]])</f>
        <v>2.1038936041403718E-8</v>
      </c>
      <c r="AA54">
        <f>AVERAGE(output__3[[#All],[dX7]])</f>
        <v>-4.263605390432474E-8</v>
      </c>
      <c r="AB54">
        <f>AVERAGE(output__3[[#All],[dX8]])</f>
        <v>-7.8045866762648997E-8</v>
      </c>
      <c r="AC54">
        <f>AVERAGE(output__3[[#All],[dX9]])</f>
        <v>6.0011200510525167E-9</v>
      </c>
      <c r="AD54">
        <f>AVERAGE(output__3[[#All],[SE]])</f>
        <v>1.2413429092271055E-13</v>
      </c>
    </row>
    <row r="55" spans="1:30">
      <c r="A55" t="s">
        <v>32</v>
      </c>
      <c r="B55">
        <f>_xlfn.VAR.P(output__3[[#All],[X1]])</f>
        <v>5.9961600000271455E-15</v>
      </c>
      <c r="C55">
        <f>_xlfn.VAR.P(output__3[[#All],[Y1]])</f>
        <v>1.9755840000049452E-14</v>
      </c>
      <c r="D55">
        <f>_xlfn.VAR.P(output__3[[#All],[Y2]])</f>
        <v>1.9749960000107158E-14</v>
      </c>
      <c r="E55">
        <f>_xlfn.VAR.P(output__3[[#All],[X3]])</f>
        <v>3.7266239999940725E-14</v>
      </c>
      <c r="F55">
        <f>_xlfn.VAR.P(output__3[[#All],[Y3]])</f>
        <v>1.9039239999890334E-14</v>
      </c>
      <c r="G55">
        <f>_xlfn.VAR.P(output__3[[#All],[H]])</f>
        <v>2.3558439999608674E-14</v>
      </c>
      <c r="H55">
        <f>_xlfn.VAR.P(output__3[[#All],[omega]])</f>
        <v>5.6170825457952857E-14</v>
      </c>
      <c r="I55">
        <f>_xlfn.VAR.P(output__3[[#All],[phi]])</f>
        <v>1.8641270302971997E-13</v>
      </c>
      <c r="J55">
        <f>_xlfn.VAR.P(output__3[[#All],[kappa]])</f>
        <v>1.1935996828769986E-15</v>
      </c>
      <c r="K55">
        <f>_xlfn.VAR.P(output__3[[#All],[b1]])</f>
        <v>3.5708407958365442E-19</v>
      </c>
      <c r="L55">
        <f>_xlfn.VAR.P(output__3[[#All],[b2]])</f>
        <v>4.9409464977065891E-14</v>
      </c>
      <c r="M55">
        <f>_xlfn.VAR.P(output__3[[#All],[b3]])</f>
        <v>6.6262108555420958E-14</v>
      </c>
      <c r="N55">
        <f>_xlfn.VAR.P(output__3[[#All],[b4]])</f>
        <v>1.2847784026078977E-15</v>
      </c>
      <c r="O55">
        <f>_xlfn.VAR.P(output__3[[#All],[b5]])</f>
        <v>3.6049883446323488E-16</v>
      </c>
      <c r="P55">
        <f>_xlfn.VAR.P(output__3[[#All],[b6]])</f>
        <v>1.8140404286628746E-15</v>
      </c>
      <c r="Q55">
        <f>_xlfn.VAR.P(output__3[[#All],[b7]])</f>
        <v>8.175213760879355E-16</v>
      </c>
      <c r="R55">
        <f>_xlfn.VAR.P(output__3[[#All],[b8]])</f>
        <v>7.5079817426071518E-16</v>
      </c>
      <c r="S55">
        <f>_xlfn.VAR.P(output__3[[#All],[b9]])</f>
        <v>7.424357975337426E-16</v>
      </c>
      <c r="T55">
        <f>_xlfn.VAR.P(output__3[[#All],[det]])</f>
        <v>3.6536398274376409E-19</v>
      </c>
      <c r="U55">
        <f>_xlfn.VAR.P(output__3[[#All],[dX1]])</f>
        <v>7.3918883404007711E-15</v>
      </c>
      <c r="V55">
        <f>_xlfn.VAR.P(output__3[[#All],[dX2]])</f>
        <v>2.4057858625103584E-14</v>
      </c>
      <c r="W55">
        <f>_xlfn.VAR.P(output__3[[#All],[dX3]])</f>
        <v>2.4051978802935158E-14</v>
      </c>
      <c r="X55">
        <f>_xlfn.VAR.P(output__3[[#All],[dX4]])</f>
        <v>4.5690093822237315E-14</v>
      </c>
      <c r="Y55">
        <f>_xlfn.VAR.P(output__3[[#All],[dX5]])</f>
        <v>2.3681177170426964E-14</v>
      </c>
      <c r="Z55">
        <f>_xlfn.VAR.P(output__3[[#All],[dX6]])</f>
        <v>2.9134235008044146E-14</v>
      </c>
      <c r="AA55">
        <f>_xlfn.VAR.P(output__3[[#All],[dX7]])</f>
        <v>6.9344656419693053E-14</v>
      </c>
      <c r="AB55">
        <f>_xlfn.VAR.P(output__3[[#All],[dX8]])</f>
        <v>2.3013856325662994E-13</v>
      </c>
      <c r="AC55">
        <f>_xlfn.VAR.P(output__3[[#All],[dX9]])</f>
        <v>1.4735530971293495E-15</v>
      </c>
      <c r="AD55">
        <f>_xlfn.VAR.P(output__3[[#All],[SE]])</f>
        <v>6.8568899548627389E-25</v>
      </c>
    </row>
    <row r="57" spans="1:30">
      <c r="A57" t="s">
        <v>31</v>
      </c>
      <c r="B57">
        <f>AVERAGE(B2:B35)</f>
        <v>3.2452069705882325E-2</v>
      </c>
      <c r="C57">
        <f t="shared" ref="C57:AD57" si="0">AVERAGE(C2:C35)</f>
        <v>8.9041338529411818E-2</v>
      </c>
      <c r="D57">
        <f t="shared" si="0"/>
        <v>0.24404133852941173</v>
      </c>
      <c r="E57">
        <f t="shared" si="0"/>
        <v>0.30245126882352946</v>
      </c>
      <c r="F57">
        <f t="shared" si="0"/>
        <v>8.9699400000000068E-2</v>
      </c>
      <c r="G57">
        <f t="shared" si="0"/>
        <v>-0.36324324617647052</v>
      </c>
      <c r="H57">
        <f t="shared" si="0"/>
        <v>2.4736711892856631</v>
      </c>
      <c r="I57">
        <f t="shared" si="0"/>
        <v>1.3876823737410098E-2</v>
      </c>
      <c r="J57">
        <f t="shared" si="0"/>
        <v>2.4315384149003423</v>
      </c>
      <c r="K57">
        <f t="shared" si="0"/>
        <v>2.5072891988942236E-10</v>
      </c>
      <c r="L57">
        <f t="shared" si="0"/>
        <v>-1.3048323822559374E-9</v>
      </c>
      <c r="M57">
        <f t="shared" si="0"/>
        <v>-1.7146252086393107E-9</v>
      </c>
      <c r="N57">
        <f t="shared" si="0"/>
        <v>-5.6086462006584261E-10</v>
      </c>
      <c r="O57">
        <f t="shared" si="0"/>
        <v>6.4857843523940107E-10</v>
      </c>
      <c r="P57">
        <f t="shared" si="0"/>
        <v>-6.2064289247148042E-10</v>
      </c>
      <c r="Q57">
        <f t="shared" si="0"/>
        <v>5.5361005016352216E-10</v>
      </c>
      <c r="R57">
        <f t="shared" si="0"/>
        <v>-6.518660358233256E-10</v>
      </c>
      <c r="S57">
        <f t="shared" si="0"/>
        <v>7.7508196368445024E-10</v>
      </c>
      <c r="T57">
        <f t="shared" si="0"/>
        <v>3.4909275468379898E-3</v>
      </c>
      <c r="U57">
        <f t="shared" si="0"/>
        <v>-3.9286049077554411E-10</v>
      </c>
      <c r="V57">
        <f t="shared" si="0"/>
        <v>1.612843519764282E-9</v>
      </c>
      <c r="W57">
        <f t="shared" si="0"/>
        <v>1.7382079802896104E-9</v>
      </c>
      <c r="X57">
        <f t="shared" si="0"/>
        <v>-1.2500305922627501E-9</v>
      </c>
      <c r="Y57">
        <f t="shared" si="0"/>
        <v>1.5533340079001728E-9</v>
      </c>
      <c r="Z57">
        <f t="shared" si="0"/>
        <v>1.2707439759640508E-9</v>
      </c>
      <c r="AA57">
        <f t="shared" si="0"/>
        <v>-1.6557236129724275E-9</v>
      </c>
      <c r="AB57">
        <f t="shared" si="0"/>
        <v>-5.2891168873160268E-9</v>
      </c>
      <c r="AC57">
        <f t="shared" si="0"/>
        <v>3.466454205564853E-10</v>
      </c>
      <c r="AD57">
        <f t="shared" si="0"/>
        <v>2.9120489561555303E-17</v>
      </c>
    </row>
    <row r="58" spans="1:30">
      <c r="A58" t="s">
        <v>33</v>
      </c>
      <c r="B58">
        <f>_xlfn.VAR.P(B2:B35)</f>
        <v>2.8546712812333237E-18</v>
      </c>
      <c r="C58">
        <f t="shared" ref="C58:AD58" si="1">_xlfn.VAR.P(C2:C35)</f>
        <v>1.254325258195128E-17</v>
      </c>
      <c r="D58">
        <f t="shared" si="1"/>
        <v>1.2543252581951283E-17</v>
      </c>
      <c r="E58">
        <f t="shared" si="1"/>
        <v>1.0380622826442439E-17</v>
      </c>
      <c r="F58">
        <f t="shared" si="1"/>
        <v>4.8148248609680896E-33</v>
      </c>
      <c r="G58">
        <f t="shared" si="1"/>
        <v>2.3615916930156561E-17</v>
      </c>
      <c r="H58">
        <f t="shared" si="1"/>
        <v>1.5546224594821062E-17</v>
      </c>
      <c r="I58">
        <f t="shared" si="1"/>
        <v>3.8394543565812334E-18</v>
      </c>
      <c r="J58">
        <f t="shared" si="1"/>
        <v>3.3514454219037045E-19</v>
      </c>
      <c r="K58">
        <f t="shared" si="1"/>
        <v>2.9711761044941501E-19</v>
      </c>
      <c r="L58">
        <f t="shared" si="1"/>
        <v>4.6478397769313033E-18</v>
      </c>
      <c r="M58">
        <f t="shared" si="1"/>
        <v>5.1771966921440169E-18</v>
      </c>
      <c r="N58">
        <f t="shared" si="1"/>
        <v>1.2111585621487283E-18</v>
      </c>
      <c r="O58">
        <f t="shared" si="1"/>
        <v>2.619775111015869E-18</v>
      </c>
      <c r="P58">
        <f t="shared" si="1"/>
        <v>2.0188264376283818E-18</v>
      </c>
      <c r="Q58">
        <f t="shared" si="1"/>
        <v>2.3514989196093621E-18</v>
      </c>
      <c r="R58">
        <f t="shared" si="1"/>
        <v>1.267187884058745E-18</v>
      </c>
      <c r="S58">
        <f t="shared" si="1"/>
        <v>2.3719102490098876E-18</v>
      </c>
      <c r="T58">
        <f t="shared" si="1"/>
        <v>5.0235314817359014E-21</v>
      </c>
      <c r="U58">
        <f t="shared" si="1"/>
        <v>2.739003218997136E-18</v>
      </c>
      <c r="V58">
        <f t="shared" si="1"/>
        <v>2.4828135692654714E-18</v>
      </c>
      <c r="W58">
        <f t="shared" si="1"/>
        <v>2.3939120426653036E-18</v>
      </c>
      <c r="X58">
        <f t="shared" si="1"/>
        <v>4.0391215488457348E-18</v>
      </c>
      <c r="Y58">
        <f t="shared" si="1"/>
        <v>2.5829471568413973E-18</v>
      </c>
      <c r="Z58">
        <f t="shared" si="1"/>
        <v>8.3314824481101448E-18</v>
      </c>
      <c r="AA58">
        <f t="shared" si="1"/>
        <v>1.9192869679715356E-17</v>
      </c>
      <c r="AB58">
        <f t="shared" si="1"/>
        <v>4.740067037693575E-18</v>
      </c>
      <c r="AC58">
        <f t="shared" si="1"/>
        <v>4.1375872252339706E-19</v>
      </c>
      <c r="AD58">
        <f t="shared" si="1"/>
        <v>3.1257051259824197E-34</v>
      </c>
    </row>
    <row r="59" spans="1:30">
      <c r="A59" t="s">
        <v>34</v>
      </c>
      <c r="B59">
        <f>AVERAGE(B36:B51)</f>
        <v>3.2452093125000005E-2</v>
      </c>
      <c r="C59">
        <f t="shared" ref="C59:AD59" si="2">AVERAGE(C36:C51)</f>
        <v>8.9041281875000003E-2</v>
      </c>
      <c r="D59">
        <f t="shared" si="2"/>
        <v>0.24404128124999994</v>
      </c>
      <c r="E59">
        <f t="shared" si="2"/>
        <v>0.30245134249999994</v>
      </c>
      <c r="F59">
        <f t="shared" si="2"/>
        <v>8.9699345624999982E-2</v>
      </c>
      <c r="G59">
        <f t="shared" si="2"/>
        <v>-0.36324329999999999</v>
      </c>
      <c r="H59">
        <f t="shared" si="2"/>
        <v>2.4736713045444141</v>
      </c>
      <c r="I59">
        <f t="shared" si="2"/>
        <v>1.3877028366008607E-2</v>
      </c>
      <c r="J59">
        <f t="shared" si="2"/>
        <v>2.4315383989969916</v>
      </c>
      <c r="K59">
        <f t="shared" si="2"/>
        <v>2.6915410984214515E-10</v>
      </c>
      <c r="L59">
        <f t="shared" si="2"/>
        <v>-9.9877667472627456E-8</v>
      </c>
      <c r="M59">
        <f t="shared" si="2"/>
        <v>-1.1583787514592826E-7</v>
      </c>
      <c r="N59">
        <f t="shared" si="2"/>
        <v>-1.9289914843408085E-8</v>
      </c>
      <c r="O59">
        <f t="shared" si="2"/>
        <v>-6.8202226834873647E-9</v>
      </c>
      <c r="P59">
        <f t="shared" si="2"/>
        <v>-2.1680213957431249E-8</v>
      </c>
      <c r="Q59">
        <f t="shared" si="2"/>
        <v>-1.0755249900754049E-8</v>
      </c>
      <c r="R59">
        <f t="shared" si="2"/>
        <v>-1.7911267628789584E-8</v>
      </c>
      <c r="S59">
        <f t="shared" si="2"/>
        <v>-7.6563544521273535E-9</v>
      </c>
      <c r="T59">
        <f t="shared" si="2"/>
        <v>3.4909271513797273E-3</v>
      </c>
      <c r="U59">
        <f t="shared" si="2"/>
        <v>-2.8220626747414463E-8</v>
      </c>
      <c r="V59">
        <f t="shared" si="2"/>
        <v>6.309198786618055E-8</v>
      </c>
      <c r="W59">
        <f t="shared" si="2"/>
        <v>6.3226564921999566E-8</v>
      </c>
      <c r="X59">
        <f t="shared" si="2"/>
        <v>-8.6138182357438942E-8</v>
      </c>
      <c r="Y59">
        <f t="shared" si="2"/>
        <v>6.2534794513853151E-8</v>
      </c>
      <c r="Z59">
        <f t="shared" si="2"/>
        <v>6.3046344180463014E-8</v>
      </c>
      <c r="AA59">
        <f t="shared" si="2"/>
        <v>-1.2971925577344841E-7</v>
      </c>
      <c r="AB59">
        <f t="shared" si="2"/>
        <v>-2.3265396024773154E-7</v>
      </c>
      <c r="AC59">
        <f t="shared" si="2"/>
        <v>1.8016878640856584E-8</v>
      </c>
      <c r="AD59">
        <f t="shared" si="2"/>
        <v>3.8785777809315214E-13</v>
      </c>
    </row>
    <row r="60" spans="1:30">
      <c r="A60" t="s">
        <v>35</v>
      </c>
      <c r="B60">
        <f>_xlfn.VAR.P(B36:B51)</f>
        <v>1.8358984375109772E-14</v>
      </c>
      <c r="C60">
        <f t="shared" ref="C60:AD60" si="3">_xlfn.VAR.P(C36:C51)</f>
        <v>5.9527734375141204E-14</v>
      </c>
      <c r="D60">
        <f t="shared" si="3"/>
        <v>5.9460937500414276E-14</v>
      </c>
      <c r="E60">
        <f t="shared" si="3"/>
        <v>1.1274374999955208E-13</v>
      </c>
      <c r="F60">
        <f t="shared" si="3"/>
        <v>5.7487109374592986E-14</v>
      </c>
      <c r="G60">
        <f t="shared" si="3"/>
        <v>7.159999999887201E-14</v>
      </c>
      <c r="H60">
        <f t="shared" si="3"/>
        <v>1.6646727966535794E-13</v>
      </c>
      <c r="I60">
        <f t="shared" si="3"/>
        <v>5.5405799106536141E-13</v>
      </c>
      <c r="J60">
        <f t="shared" si="3"/>
        <v>3.5573035575213436E-15</v>
      </c>
      <c r="K60">
        <f t="shared" si="3"/>
        <v>4.8428197490905365E-19</v>
      </c>
      <c r="L60">
        <f t="shared" si="3"/>
        <v>1.4778741079773252E-13</v>
      </c>
      <c r="M60">
        <f t="shared" si="3"/>
        <v>1.9820168869287044E-13</v>
      </c>
      <c r="N60">
        <f t="shared" si="3"/>
        <v>3.7738302170625502E-15</v>
      </c>
      <c r="O60">
        <f t="shared" si="3"/>
        <v>1.0830594022839558E-15</v>
      </c>
      <c r="P60">
        <f t="shared" si="3"/>
        <v>5.3630025706522603E-15</v>
      </c>
      <c r="Q60">
        <f t="shared" si="3"/>
        <v>2.4627919519657913E-15</v>
      </c>
      <c r="R60">
        <f t="shared" si="3"/>
        <v>2.1409883988349558E-15</v>
      </c>
      <c r="S60">
        <f t="shared" si="3"/>
        <v>2.2667309563907632E-15</v>
      </c>
      <c r="T60">
        <f t="shared" si="3"/>
        <v>1.0247441202479191E-18</v>
      </c>
      <c r="U60">
        <f t="shared" si="3"/>
        <v>2.2567249171024835E-14</v>
      </c>
      <c r="V60">
        <f t="shared" si="3"/>
        <v>7.2605346295708118E-14</v>
      </c>
      <c r="W60">
        <f t="shared" si="3"/>
        <v>7.2586390429295735E-14</v>
      </c>
      <c r="X60">
        <f t="shared" si="3"/>
        <v>1.3787288121032716E-13</v>
      </c>
      <c r="Y60">
        <f t="shared" si="3"/>
        <v>7.1469447697577395E-14</v>
      </c>
      <c r="Z60">
        <f t="shared" si="3"/>
        <v>8.8431747149109986E-14</v>
      </c>
      <c r="AA60">
        <f t="shared" si="3"/>
        <v>2.0550908404026769E-13</v>
      </c>
      <c r="AB60">
        <f t="shared" si="3"/>
        <v>6.8402049257702531E-13</v>
      </c>
      <c r="AC60">
        <f t="shared" si="3"/>
        <v>4.3916529346431924E-15</v>
      </c>
      <c r="AD60">
        <f t="shared" si="3"/>
        <v>2.0404985842225431E-24</v>
      </c>
    </row>
  </sheetData>
  <phoneticPr fontId="1"/>
  <conditionalFormatting sqref="A58:XFD58">
    <cfRule type="top10" dxfId="1" priority="1" percent="1" rank="10"/>
  </conditionalFormatting>
  <conditionalFormatting sqref="A60:XFD60">
    <cfRule type="top10" dxfId="0" priority="2" percent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DA25-8991-F940-A56A-D161DFAB9B75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e c 1 7 4 3 - c d d 7 - 4 a 9 2 - 9 6 b a - 5 9 9 6 9 2 2 5 e 7 6 f "   x m l n s = " h t t p : / / s c h e m a s . m i c r o s o f t . c o m / D a t a M a s h u p " > A A A A A K c E A A B Q S w M E F A A A C A g A v G z C W M M a 8 4 i k A A A A 9 g A A A B I A A A B D b 2 5 m a W c v U G F j a 2 F n Z S 5 4 b W y F j 7 E O g j A Y h F + F d K e l d U H y U w Y 3 I w m J i X F t S o U q F E O L 5 d 0 c f C R f Q Y y i b o 5 3 9 1 1 y d 7 / e I B v b J r i o 3 u r O p I j i C A X K y K 7 U p k r R 4 A 5 h j D I O h Z A n U a l g g o 1 N R q t T V D t 3 T g j x 3 m O / w F 1 f E R Z F l O z z z V b W q h W h N t Y J I x X 6 t M r / L c R h 9 x r D G a Z s i W k 8 b Q I y m 5 B r 8 w X Y l D 3 T H x N W Q + O G X v G j C N c F k F k C e X / g D 1 B L A w Q U A A A I C A C 8 b M J Y h V Q V Y P U B A A A 7 C w A A E w A A A E Z v c m 1 1 b G F z L 1 N l Y 3 R p b 2 4 x L m 3 t l U F r E 0 E U x + + B f o d h v G x g 2 W 2 S W h X x I I l S E U R J C i s i Z T b z a k Z 3 Z 5 a d 2 U A o B b t 7 U M F r a c W D I k F P g g c v Q s U P M y T g t 3 B i Y h R 5 9 K K g h Z y W 9 5 t 5 8 / 5 / Z v + 7 G v p G K E m 6 8 2 f j 8 l p t r a Y H L A d O V G G y w p A r J A F T I 8 S W n 2 1 1 Y s t P j r T 1 M O i o f p G C N N 5 1 k U D Q V t K 4 Q n s 0 3 N a Q 6 1 B I F v 7 Y o s P 1 x k 2 A r C P y n W 0 p h m 5 d m F E 4 G b + b v H / 7 9 c W b c L f Q E A 6 K l M m d V A 1 h 1 h P O x w d 9 P a R 1 n 9 z r Q C J S Y S B 3 4 6 l P f d J W S Z F K 7 c r m u k / u F M p A 1 4 w S c O B n E d x S E u 7 X f a d / e v x k + v r E H h z a 8 r k 9 e G W r Y 1 t V t n r s T E 0 P P 7 i u H o t d w + 1 c p a 5 7 C x h 3 M r 2 l a y d h s X Q 1 S b p 9 l r B 8 N t v k x e L 8 y f j Z 9 O X H 5 f m T p 0 e 2 / G L L s a 2 O l o f 3 c i b 1 r s r T u f j e K A P t n S 7 M J 3 t 7 1 N m 9 I c 3 m R j D r 2 H e I R g 3 H j K u I L N I Y 8 u / w L g q b C I x a 2 E 4 M b i F M p f C A I T w b C I Q + Y l m G 7 Y 4 x t T G m N s a E x R s Y P I / B T Q x e w O B F D F 5 C I A f z G 3 W Y P m S 0 X h P y 9 L f h 1 4 y d o 4 u U e c 0 6 P Q t R a 6 y i t o r a v 4 7 a j H a v / d 3 8 t c 5 E / l q r X 9 0 q f / 9 F / j h 6 L T z C T H H 0 D n i E 2 e I R 5 o t H m D E e Y c 5 4 h F n j E e b t D 7 4 i 3 w B Q S w M E F A A A C A g A v G z C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8 b M J Y w x r z i K Q A A A D 2 A A A A E g A A A A A A A A A A A A A A p I E A A A A A Q 2 9 u Z m l n L 1 B h Y 2 t h Z 2 U u e G 1 s U E s B A h Q D F A A A C A g A v G z C W I V U F W D 1 A Q A A O w s A A B M A A A A A A A A A A A A A A K S B 1 A A A A E Z v c m 1 1 b G F z L 1 N l Y 3 R p b 2 4 x L m 1 Q S w E C F A M U A A A I C A C 8 b M J Y D 8 r p q 6 Q A A A D p A A A A E w A A A A A A A A A A A A A A p I H 6 A g A A W 0 N v b n R l b n R f V H l w Z X N d L n h t b F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P Q A A A A A A A F o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j c 1 Y W E x L T N l M 2 M t N G M w N i 0 5 M j V i L W R j Y j N k Y z Y y Y T R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A 0 O j M 3 O j U 1 L j k 4 N j E x M j B a I i A v P j x F b n R y e S B U e X B l P S J G a W x s Q 2 9 s d W 1 u V H l w Z X M i I F Z h b H V l P S J z Q X d V R k J R V U Z C U V V G Q l F V R k J R V U Z C U V V G Q l F V P S I g L z 4 8 R W 5 0 c n k g V H l w Z T 0 i R m l s b E N v b H V t b k 5 h b W V z I i B W Y W x 1 Z T 0 i c 1 s m c X V v d D t D b 2 x 1 b W 4 x J n F 1 b 3 Q 7 L C Z x d W 9 0 O 1 g x J n F 1 b 3 Q 7 L C Z x d W 9 0 O 1 k x J n F 1 b 3 Q 7 L C Z x d W 9 0 O 1 k y J n F 1 b 3 Q 7 L C Z x d W 9 0 O 1 g z J n F 1 b 3 Q 7 L C Z x d W 9 0 O 1 k z J n F 1 b 3 Q 7 L C Z x d W 9 0 O 0 g m c X V v d D s s J n F 1 b 3 Q 7 b 2 1 l Z 2 E m c X V v d D s s J n F 1 b 3 Q 7 c G h p J n F 1 b 3 Q 7 L C Z x d W 9 0 O 2 t h c H B h J n F 1 b 3 Q 7 L C Z x d W 9 0 O 2 I x J n F 1 b 3 Q 7 L C Z x d W 9 0 O 2 I y J n F 1 b 3 Q 7 L C Z x d W 9 0 O 2 I z J n F 1 b 3 Q 7 L C Z x d W 9 0 O 2 I 0 J n F 1 b 3 Q 7 L C Z x d W 9 0 O 2 I 1 J n F 1 b 3 Q 7 L C Z x d W 9 0 O 2 I 2 J n F 1 b 3 Q 7 L C Z x d W 9 0 O 2 I 3 J n F 1 b 3 Q 7 L C Z x d W 9 0 O 2 I 4 J n F 1 b 3 Q 7 L C Z x d W 9 0 O 2 I 5 J n F 1 b 3 Q 7 L C Z x d W 9 0 O 2 R l d C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Y M S w x f S Z x d W 9 0 O y w m c X V v d D t T Z W N 0 a W 9 u M S 9 v d X R w d X Q v Q X V 0 b 1 J l b W 9 2 Z W R D b 2 x 1 b W 5 z M S 5 7 W T E s M n 0 m c X V v d D s s J n F 1 b 3 Q 7 U 2 V j d G l v b j E v b 3 V 0 c H V 0 L 0 F 1 d G 9 S Z W 1 v d m V k Q 2 9 s d W 1 u c z E u e 1 k y L D N 9 J n F 1 b 3 Q 7 L C Z x d W 9 0 O 1 N l Y 3 R p b 2 4 x L 2 9 1 d H B 1 d C 9 B d X R v U m V t b 3 Z l Z E N v b H V t b n M x L n t Y M y w 0 f S Z x d W 9 0 O y w m c X V v d D t T Z W N 0 a W 9 u M S 9 v d X R w d X Q v Q X V 0 b 1 J l b W 9 2 Z W R D b 2 x 1 b W 5 z M S 5 7 W T M s N X 0 m c X V v d D s s J n F 1 b 3 Q 7 U 2 V j d G l v b j E v b 3 V 0 c H V 0 L 0 F 1 d G 9 S Z W 1 v d m V k Q 2 9 s d W 1 u c z E u e 0 g s N n 0 m c X V v d D s s J n F 1 b 3 Q 7 U 2 V j d G l v b j E v b 3 V 0 c H V 0 L 0 F 1 d G 9 S Z W 1 v d m V k Q 2 9 s d W 1 u c z E u e 2 9 t Z W d h L D d 9 J n F 1 b 3 Q 7 L C Z x d W 9 0 O 1 N l Y 3 R p b 2 4 x L 2 9 1 d H B 1 d C 9 B d X R v U m V t b 3 Z l Z E N v b H V t b n M x L n t w a G k s O H 0 m c X V v d D s s J n F 1 b 3 Q 7 U 2 V j d G l v b j E v b 3 V 0 c H V 0 L 0 F 1 d G 9 S Z W 1 v d m V k Q 2 9 s d W 1 u c z E u e 2 t h c H B h L D l 9 J n F 1 b 3 Q 7 L C Z x d W 9 0 O 1 N l Y 3 R p b 2 4 x L 2 9 1 d H B 1 d C 9 B d X R v U m V t b 3 Z l Z E N v b H V t b n M x L n t i M S w x M H 0 m c X V v d D s s J n F 1 b 3 Q 7 U 2 V j d G l v b j E v b 3 V 0 c H V 0 L 0 F 1 d G 9 S Z W 1 v d m V k Q 2 9 s d W 1 u c z E u e 2 I y L D E x f S Z x d W 9 0 O y w m c X V v d D t T Z W N 0 a W 9 u M S 9 v d X R w d X Q v Q X V 0 b 1 J l b W 9 2 Z W R D b 2 x 1 b W 5 z M S 5 7 Y j M s M T J 9 J n F 1 b 3 Q 7 L C Z x d W 9 0 O 1 N l Y 3 R p b 2 4 x L 2 9 1 d H B 1 d C 9 B d X R v U m V t b 3 Z l Z E N v b H V t b n M x L n t i N C w x M 3 0 m c X V v d D s s J n F 1 b 3 Q 7 U 2 V j d G l v b j E v b 3 V 0 c H V 0 L 0 F 1 d G 9 S Z W 1 v d m V k Q 2 9 s d W 1 u c z E u e 2 I 1 L D E 0 f S Z x d W 9 0 O y w m c X V v d D t T Z W N 0 a W 9 u M S 9 v d X R w d X Q v Q X V 0 b 1 J l b W 9 2 Z W R D b 2 x 1 b W 5 z M S 5 7 Y j Y s M T V 9 J n F 1 b 3 Q 7 L C Z x d W 9 0 O 1 N l Y 3 R p b 2 4 x L 2 9 1 d H B 1 d C 9 B d X R v U m V t b 3 Z l Z E N v b H V t b n M x L n t i N y w x N n 0 m c X V v d D s s J n F 1 b 3 Q 7 U 2 V j d G l v b j E v b 3 V 0 c H V 0 L 0 F 1 d G 9 S Z W 1 v d m V k Q 2 9 s d W 1 u c z E u e 2 I 4 L D E 3 f S Z x d W 9 0 O y w m c X V v d D t T Z W N 0 a W 9 u M S 9 v d X R w d X Q v Q X V 0 b 1 J l b W 9 2 Z W R D b 2 x 1 b W 5 z M S 5 7 Y j k s M T h 9 J n F 1 b 3 Q 7 L C Z x d W 9 0 O 1 N l Y 3 R p b 2 4 x L 2 9 1 d H B 1 d C 9 B d X R v U m V t b 3 Z l Z E N v b H V t b n M x L n t k Z X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W D E s M X 0 m c X V v d D s s J n F 1 b 3 Q 7 U 2 V j d G l v b j E v b 3 V 0 c H V 0 L 0 F 1 d G 9 S Z W 1 v d m V k Q 2 9 s d W 1 u c z E u e 1 k x L D J 9 J n F 1 b 3 Q 7 L C Z x d W 9 0 O 1 N l Y 3 R p b 2 4 x L 2 9 1 d H B 1 d C 9 B d X R v U m V t b 3 Z l Z E N v b H V t b n M x L n t Z M i w z f S Z x d W 9 0 O y w m c X V v d D t T Z W N 0 a W 9 u M S 9 v d X R w d X Q v Q X V 0 b 1 J l b W 9 2 Z W R D b 2 x 1 b W 5 z M S 5 7 W D M s N H 0 m c X V v d D s s J n F 1 b 3 Q 7 U 2 V j d G l v b j E v b 3 V 0 c H V 0 L 0 F 1 d G 9 S Z W 1 v d m V k Q 2 9 s d W 1 u c z E u e 1 k z L D V 9 J n F 1 b 3 Q 7 L C Z x d W 9 0 O 1 N l Y 3 R p b 2 4 x L 2 9 1 d H B 1 d C 9 B d X R v U m V t b 3 Z l Z E N v b H V t b n M x L n t I L D Z 9 J n F 1 b 3 Q 7 L C Z x d W 9 0 O 1 N l Y 3 R p b 2 4 x L 2 9 1 d H B 1 d C 9 B d X R v U m V t b 3 Z l Z E N v b H V t b n M x L n t v b W V n Y S w 3 f S Z x d W 9 0 O y w m c X V v d D t T Z W N 0 a W 9 u M S 9 v d X R w d X Q v Q X V 0 b 1 J l b W 9 2 Z W R D b 2 x 1 b W 5 z M S 5 7 c G h p L D h 9 J n F 1 b 3 Q 7 L C Z x d W 9 0 O 1 N l Y 3 R p b 2 4 x L 2 9 1 d H B 1 d C 9 B d X R v U m V t b 3 Z l Z E N v b H V t b n M x L n t r Y X B w Y S w 5 f S Z x d W 9 0 O y w m c X V v d D t T Z W N 0 a W 9 u M S 9 v d X R w d X Q v Q X V 0 b 1 J l b W 9 2 Z W R D b 2 x 1 b W 5 z M S 5 7 Y j E s M T B 9 J n F 1 b 3 Q 7 L C Z x d W 9 0 O 1 N l Y 3 R p b 2 4 x L 2 9 1 d H B 1 d C 9 B d X R v U m V t b 3 Z l Z E N v b H V t b n M x L n t i M i w x M X 0 m c X V v d D s s J n F 1 b 3 Q 7 U 2 V j d G l v b j E v b 3 V 0 c H V 0 L 0 F 1 d G 9 S Z W 1 v d m V k Q 2 9 s d W 1 u c z E u e 2 I z L D E y f S Z x d W 9 0 O y w m c X V v d D t T Z W N 0 a W 9 u M S 9 v d X R w d X Q v Q X V 0 b 1 J l b W 9 2 Z W R D b 2 x 1 b W 5 z M S 5 7 Y j Q s M T N 9 J n F 1 b 3 Q 7 L C Z x d W 9 0 O 1 N l Y 3 R p b 2 4 x L 2 9 1 d H B 1 d C 9 B d X R v U m V t b 3 Z l Z E N v b H V t b n M x L n t i N S w x N H 0 m c X V v d D s s J n F 1 b 3 Q 7 U 2 V j d G l v b j E v b 3 V 0 c H V 0 L 0 F 1 d G 9 S Z W 1 v d m V k Q 2 9 s d W 1 u c z E u e 2 I 2 L D E 1 f S Z x d W 9 0 O y w m c X V v d D t T Z W N 0 a W 9 u M S 9 v d X R w d X Q v Q X V 0 b 1 J l b W 9 2 Z W R D b 2 x 1 b W 5 z M S 5 7 Y j c s M T Z 9 J n F 1 b 3 Q 7 L C Z x d W 9 0 O 1 N l Y 3 R p b 2 4 x L 2 9 1 d H B 1 d C 9 B d X R v U m V t b 3 Z l Z E N v b H V t b n M x L n t i O C w x N 3 0 m c X V v d D s s J n F 1 b 3 Q 7 U 2 V j d G l v b j E v b 3 V 0 c H V 0 L 0 F 1 d G 9 S Z W 1 v d m V k Q 2 9 s d W 1 u c z E u e 2 I 5 L D E 4 f S Z x d W 9 0 O y w m c X V v d D t T Z W N 0 a W 9 u M S 9 v d X R w d X Q v Q X V 0 b 1 J l b W 9 2 Z W R D b 2 x 1 b W 5 z M S 5 7 Z G V 0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E y Y j U z N z c t Y j I 0 Z C 0 0 N j N m L W I 3 O T Y t N z M 1 N m J j N G Z l O T N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A 0 O j M 3 O j U 1 L j k 5 N z g x N z B a I i A v P j x F b n R y e S B U e X B l P S J G a W x s Q 2 9 s d W 1 u V H l w Z X M i I F Z h b H V l P S J z Q X d V R k J R V U Z C U V V G Q l F V R k J R V U Z C U V V G Q l F V R i I g L z 4 8 R W 5 0 c n k g V H l w Z T 0 i R m l s b E N v b H V t b k 5 h b W V z I i B W Y W x 1 Z T 0 i c 1 s m c X V v d D t D b 2 x 1 b W 4 x J n F 1 b 3 Q 7 L C Z x d W 9 0 O 1 g x J n F 1 b 3 Q 7 L C Z x d W 9 0 O 1 k x J n F 1 b 3 Q 7 L C Z x d W 9 0 O 1 k y J n F 1 b 3 Q 7 L C Z x d W 9 0 O 1 g z J n F 1 b 3 Q 7 L C Z x d W 9 0 O 1 k z J n F 1 b 3 Q 7 L C Z x d W 9 0 O 0 g m c X V v d D s s J n F 1 b 3 Q 7 b 2 1 l Z 2 E m c X V v d D s s J n F 1 b 3 Q 7 c G h p J n F 1 b 3 Q 7 L C Z x d W 9 0 O 2 t h c H B h J n F 1 b 3 Q 7 L C Z x d W 9 0 O 2 I x J n F 1 b 3 Q 7 L C Z x d W 9 0 O 2 I y J n F 1 b 3 Q 7 L C Z x d W 9 0 O 2 I z J n F 1 b 3 Q 7 L C Z x d W 9 0 O 2 I 0 J n F 1 b 3 Q 7 L C Z x d W 9 0 O 2 I 1 J n F 1 b 3 Q 7 L C Z x d W 9 0 O 2 I 2 J n F 1 b 3 Q 7 L C Z x d W 9 0 O 2 I 3 J n F 1 b 3 Q 7 L C Z x d W 9 0 O 2 I 4 J n F 1 b 3 Q 7 L C Z x d W 9 0 O 2 I 5 J n F 1 b 3 Q 7 L C Z x d W 9 0 O 2 R l d C Z x d W 9 0 O y w m c X V v d D t T R S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Y M S w x f S Z x d W 9 0 O y w m c X V v d D t T Z W N 0 a W 9 u M S 9 v d X R w d X Q g K D I p L 0 F 1 d G 9 S Z W 1 v d m V k Q 2 9 s d W 1 u c z E u e 1 k x L D J 9 J n F 1 b 3 Q 7 L C Z x d W 9 0 O 1 N l Y 3 R p b 2 4 x L 2 9 1 d H B 1 d C A o M i k v Q X V 0 b 1 J l b W 9 2 Z W R D b 2 x 1 b W 5 z M S 5 7 W T I s M 3 0 m c X V v d D s s J n F 1 b 3 Q 7 U 2 V j d G l v b j E v b 3 V 0 c H V 0 I C g y K S 9 B d X R v U m V t b 3 Z l Z E N v b H V t b n M x L n t Y M y w 0 f S Z x d W 9 0 O y w m c X V v d D t T Z W N 0 a W 9 u M S 9 v d X R w d X Q g K D I p L 0 F 1 d G 9 S Z W 1 v d m V k Q 2 9 s d W 1 u c z E u e 1 k z L D V 9 J n F 1 b 3 Q 7 L C Z x d W 9 0 O 1 N l Y 3 R p b 2 4 x L 2 9 1 d H B 1 d C A o M i k v Q X V 0 b 1 J l b W 9 2 Z W R D b 2 x 1 b W 5 z M S 5 7 S C w 2 f S Z x d W 9 0 O y w m c X V v d D t T Z W N 0 a W 9 u M S 9 v d X R w d X Q g K D I p L 0 F 1 d G 9 S Z W 1 v d m V k Q 2 9 s d W 1 u c z E u e 2 9 t Z W d h L D d 9 J n F 1 b 3 Q 7 L C Z x d W 9 0 O 1 N l Y 3 R p b 2 4 x L 2 9 1 d H B 1 d C A o M i k v Q X V 0 b 1 J l b W 9 2 Z W R D b 2 x 1 b W 5 z M S 5 7 c G h p L D h 9 J n F 1 b 3 Q 7 L C Z x d W 9 0 O 1 N l Y 3 R p b 2 4 x L 2 9 1 d H B 1 d C A o M i k v Q X V 0 b 1 J l b W 9 2 Z W R D b 2 x 1 b W 5 z M S 5 7 a 2 F w c G E s O X 0 m c X V v d D s s J n F 1 b 3 Q 7 U 2 V j d G l v b j E v b 3 V 0 c H V 0 I C g y K S 9 B d X R v U m V t b 3 Z l Z E N v b H V t b n M x L n t i M S w x M H 0 m c X V v d D s s J n F 1 b 3 Q 7 U 2 V j d G l v b j E v b 3 V 0 c H V 0 I C g y K S 9 B d X R v U m V t b 3 Z l Z E N v b H V t b n M x L n t i M i w x M X 0 m c X V v d D s s J n F 1 b 3 Q 7 U 2 V j d G l v b j E v b 3 V 0 c H V 0 I C g y K S 9 B d X R v U m V t b 3 Z l Z E N v b H V t b n M x L n t i M y w x M n 0 m c X V v d D s s J n F 1 b 3 Q 7 U 2 V j d G l v b j E v b 3 V 0 c H V 0 I C g y K S 9 B d X R v U m V t b 3 Z l Z E N v b H V t b n M x L n t i N C w x M 3 0 m c X V v d D s s J n F 1 b 3 Q 7 U 2 V j d G l v b j E v b 3 V 0 c H V 0 I C g y K S 9 B d X R v U m V t b 3 Z l Z E N v b H V t b n M x L n t i N S w x N H 0 m c X V v d D s s J n F 1 b 3 Q 7 U 2 V j d G l v b j E v b 3 V 0 c H V 0 I C g y K S 9 B d X R v U m V t b 3 Z l Z E N v b H V t b n M x L n t i N i w x N X 0 m c X V v d D s s J n F 1 b 3 Q 7 U 2 V j d G l v b j E v b 3 V 0 c H V 0 I C g y K S 9 B d X R v U m V t b 3 Z l Z E N v b H V t b n M x L n t i N y w x N n 0 m c X V v d D s s J n F 1 b 3 Q 7 U 2 V j d G l v b j E v b 3 V 0 c H V 0 I C g y K S 9 B d X R v U m V t b 3 Z l Z E N v b H V t b n M x L n t i O C w x N 3 0 m c X V v d D s s J n F 1 b 3 Q 7 U 2 V j d G l v b j E v b 3 V 0 c H V 0 I C g y K S 9 B d X R v U m V t b 3 Z l Z E N v b H V t b n M x L n t i O S w x O H 0 m c X V v d D s s J n F 1 b 3 Q 7 U 2 V j d G l v b j E v b 3 V 0 c H V 0 I C g y K S 9 B d X R v U m V t b 3 Z l Z E N v b H V t b n M x L n t k Z X Q s M T l 9 J n F 1 b 3 Q 7 L C Z x d W 9 0 O 1 N l Y 3 R p b 2 4 x L 2 9 1 d H B 1 d C A o M i k v Q X V 0 b 1 J l b W 9 2 Z W R D b 2 x 1 b W 5 z M S 5 7 U 0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Y M S w x f S Z x d W 9 0 O y w m c X V v d D t T Z W N 0 a W 9 u M S 9 v d X R w d X Q g K D I p L 0 F 1 d G 9 S Z W 1 v d m V k Q 2 9 s d W 1 u c z E u e 1 k x L D J 9 J n F 1 b 3 Q 7 L C Z x d W 9 0 O 1 N l Y 3 R p b 2 4 x L 2 9 1 d H B 1 d C A o M i k v Q X V 0 b 1 J l b W 9 2 Z W R D b 2 x 1 b W 5 z M S 5 7 W T I s M 3 0 m c X V v d D s s J n F 1 b 3 Q 7 U 2 V j d G l v b j E v b 3 V 0 c H V 0 I C g y K S 9 B d X R v U m V t b 3 Z l Z E N v b H V t b n M x L n t Y M y w 0 f S Z x d W 9 0 O y w m c X V v d D t T Z W N 0 a W 9 u M S 9 v d X R w d X Q g K D I p L 0 F 1 d G 9 S Z W 1 v d m V k Q 2 9 s d W 1 u c z E u e 1 k z L D V 9 J n F 1 b 3 Q 7 L C Z x d W 9 0 O 1 N l Y 3 R p b 2 4 x L 2 9 1 d H B 1 d C A o M i k v Q X V 0 b 1 J l b W 9 2 Z W R D b 2 x 1 b W 5 z M S 5 7 S C w 2 f S Z x d W 9 0 O y w m c X V v d D t T Z W N 0 a W 9 u M S 9 v d X R w d X Q g K D I p L 0 F 1 d G 9 S Z W 1 v d m V k Q 2 9 s d W 1 u c z E u e 2 9 t Z W d h L D d 9 J n F 1 b 3 Q 7 L C Z x d W 9 0 O 1 N l Y 3 R p b 2 4 x L 2 9 1 d H B 1 d C A o M i k v Q X V 0 b 1 J l b W 9 2 Z W R D b 2 x 1 b W 5 z M S 5 7 c G h p L D h 9 J n F 1 b 3 Q 7 L C Z x d W 9 0 O 1 N l Y 3 R p b 2 4 x L 2 9 1 d H B 1 d C A o M i k v Q X V 0 b 1 J l b W 9 2 Z W R D b 2 x 1 b W 5 z M S 5 7 a 2 F w c G E s O X 0 m c X V v d D s s J n F 1 b 3 Q 7 U 2 V j d G l v b j E v b 3 V 0 c H V 0 I C g y K S 9 B d X R v U m V t b 3 Z l Z E N v b H V t b n M x L n t i M S w x M H 0 m c X V v d D s s J n F 1 b 3 Q 7 U 2 V j d G l v b j E v b 3 V 0 c H V 0 I C g y K S 9 B d X R v U m V t b 3 Z l Z E N v b H V t b n M x L n t i M i w x M X 0 m c X V v d D s s J n F 1 b 3 Q 7 U 2 V j d G l v b j E v b 3 V 0 c H V 0 I C g y K S 9 B d X R v U m V t b 3 Z l Z E N v b H V t b n M x L n t i M y w x M n 0 m c X V v d D s s J n F 1 b 3 Q 7 U 2 V j d G l v b j E v b 3 V 0 c H V 0 I C g y K S 9 B d X R v U m V t b 3 Z l Z E N v b H V t b n M x L n t i N C w x M 3 0 m c X V v d D s s J n F 1 b 3 Q 7 U 2 V j d G l v b j E v b 3 V 0 c H V 0 I C g y K S 9 B d X R v U m V t b 3 Z l Z E N v b H V t b n M x L n t i N S w x N H 0 m c X V v d D s s J n F 1 b 3 Q 7 U 2 V j d G l v b j E v b 3 V 0 c H V 0 I C g y K S 9 B d X R v U m V t b 3 Z l Z E N v b H V t b n M x L n t i N i w x N X 0 m c X V v d D s s J n F 1 b 3 Q 7 U 2 V j d G l v b j E v b 3 V 0 c H V 0 I C g y K S 9 B d X R v U m V t b 3 Z l Z E N v b H V t b n M x L n t i N y w x N n 0 m c X V v d D s s J n F 1 b 3 Q 7 U 2 V j d G l v b j E v b 3 V 0 c H V 0 I C g y K S 9 B d X R v U m V t b 3 Z l Z E N v b H V t b n M x L n t i O C w x N 3 0 m c X V v d D s s J n F 1 b 3 Q 7 U 2 V j d G l v b j E v b 3 V 0 c H V 0 I C g y K S 9 B d X R v U m V t b 3 Z l Z E N v b H V t b n M x L n t i O S w x O H 0 m c X V v d D s s J n F 1 b 3 Q 7 U 2 V j d G l v b j E v b 3 V 0 c H V 0 I C g y K S 9 B d X R v U m V t b 3 Z l Z E N v b H V t b n M x L n t k Z X Q s M T l 9 J n F 1 b 3 Q 7 L C Z x d W 9 0 O 1 N l Y 3 R p b 2 4 x L 2 9 1 d H B 1 d C A o M i k v Q X V 0 b 1 J l b W 9 2 Z W R D b 2 x 1 b W 5 z M S 5 7 U 0 U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U y M C U y O D I l M j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J T I 4 M i U y O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D l h Z G M w Y S 1 h Z m Z m L T Q w M j Y t Y W U 0 M y 1 j M D V l N T I 4 Y z Q 2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D Q 6 M z c 6 N T c u M j Y 1 N z k z M F o i I C 8 + P E V u d H J 5 I F R 5 c G U 9 I k Z p b G x D b 2 x 1 b W 5 U e X B l c y I g V m F s d W U 9 I n N B d 1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W D E m c X V v d D s s J n F 1 b 3 Q 7 W T E m c X V v d D s s J n F 1 b 3 Q 7 W T I m c X V v d D s s J n F 1 b 3 Q 7 W D M m c X V v d D s s J n F 1 b 3 Q 7 W T M m c X V v d D s s J n F 1 b 3 Q 7 S C Z x d W 9 0 O y w m c X V v d D t v b W V n Y S Z x d W 9 0 O y w m c X V v d D t w a G k m c X V v d D s s J n F 1 b 3 Q 7 a 2 F w c G E m c X V v d D s s J n F 1 b 3 Q 7 Y j E m c X V v d D s s J n F 1 b 3 Q 7 Y j I m c X V v d D s s J n F 1 b 3 Q 7 Y j M m c X V v d D s s J n F 1 b 3 Q 7 Y j Q m c X V v d D s s J n F 1 b 3 Q 7 Y j U m c X V v d D s s J n F 1 b 3 Q 7 Y j Y m c X V v d D s s J n F 1 b 3 Q 7 Y j c m c X V v d D s s J n F 1 b 3 Q 7 Y j g m c X V v d D s s J n F 1 b 3 Q 7 Y j k m c X V v d D s s J n F 1 b 3 Q 7 Z G V 0 J n F 1 b 3 Q 7 L C Z x d W 9 0 O 2 R Y M S Z x d W 9 0 O y w m c X V v d D t k W D I m c X V v d D s s J n F 1 b 3 Q 7 Z F g z J n F 1 b 3 Q 7 L C Z x d W 9 0 O 2 R Y N C Z x d W 9 0 O y w m c X V v d D t k W D U m c X V v d D s s J n F 1 b 3 Q 7 Z F g 2 J n F 1 b 3 Q 7 L C Z x d W 9 0 O 2 R Y N y Z x d W 9 0 O y w m c X V v d D t k W D g m c X V v d D s s J n F 1 b 3 Q 7 Z F g 5 J n F 1 b 3 Q 7 L C Z x d W 9 0 O 1 N F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0 F 1 d G 9 S Z W 1 v d m V k Q 2 9 s d W 1 u c z E u e 0 N v b H V t b j E s M H 0 m c X V v d D s s J n F 1 b 3 Q 7 U 2 V j d G l v b j E v b 3 V 0 c H V 0 I C g z K S 9 B d X R v U m V t b 3 Z l Z E N v b H V t b n M x L n t Y M S w x f S Z x d W 9 0 O y w m c X V v d D t T Z W N 0 a W 9 u M S 9 v d X R w d X Q g K D M p L 0 F 1 d G 9 S Z W 1 v d m V k Q 2 9 s d W 1 u c z E u e 1 k x L D J 9 J n F 1 b 3 Q 7 L C Z x d W 9 0 O 1 N l Y 3 R p b 2 4 x L 2 9 1 d H B 1 d C A o M y k v Q X V 0 b 1 J l b W 9 2 Z W R D b 2 x 1 b W 5 z M S 5 7 W T I s M 3 0 m c X V v d D s s J n F 1 b 3 Q 7 U 2 V j d G l v b j E v b 3 V 0 c H V 0 I C g z K S 9 B d X R v U m V t b 3 Z l Z E N v b H V t b n M x L n t Y M y w 0 f S Z x d W 9 0 O y w m c X V v d D t T Z W N 0 a W 9 u M S 9 v d X R w d X Q g K D M p L 0 F 1 d G 9 S Z W 1 v d m V k Q 2 9 s d W 1 u c z E u e 1 k z L D V 9 J n F 1 b 3 Q 7 L C Z x d W 9 0 O 1 N l Y 3 R p b 2 4 x L 2 9 1 d H B 1 d C A o M y k v Q X V 0 b 1 J l b W 9 2 Z W R D b 2 x 1 b W 5 z M S 5 7 S C w 2 f S Z x d W 9 0 O y w m c X V v d D t T Z W N 0 a W 9 u M S 9 v d X R w d X Q g K D M p L 0 F 1 d G 9 S Z W 1 v d m V k Q 2 9 s d W 1 u c z E u e 2 9 t Z W d h L D d 9 J n F 1 b 3 Q 7 L C Z x d W 9 0 O 1 N l Y 3 R p b 2 4 x L 2 9 1 d H B 1 d C A o M y k v Q X V 0 b 1 J l b W 9 2 Z W R D b 2 x 1 b W 5 z M S 5 7 c G h p L D h 9 J n F 1 b 3 Q 7 L C Z x d W 9 0 O 1 N l Y 3 R p b 2 4 x L 2 9 1 d H B 1 d C A o M y k v Q X V 0 b 1 J l b W 9 2 Z W R D b 2 x 1 b W 5 z M S 5 7 a 2 F w c G E s O X 0 m c X V v d D s s J n F 1 b 3 Q 7 U 2 V j d G l v b j E v b 3 V 0 c H V 0 I C g z K S 9 B d X R v U m V t b 3 Z l Z E N v b H V t b n M x L n t i M S w x M H 0 m c X V v d D s s J n F 1 b 3 Q 7 U 2 V j d G l v b j E v b 3 V 0 c H V 0 I C g z K S 9 B d X R v U m V t b 3 Z l Z E N v b H V t b n M x L n t i M i w x M X 0 m c X V v d D s s J n F 1 b 3 Q 7 U 2 V j d G l v b j E v b 3 V 0 c H V 0 I C g z K S 9 B d X R v U m V t b 3 Z l Z E N v b H V t b n M x L n t i M y w x M n 0 m c X V v d D s s J n F 1 b 3 Q 7 U 2 V j d G l v b j E v b 3 V 0 c H V 0 I C g z K S 9 B d X R v U m V t b 3 Z l Z E N v b H V t b n M x L n t i N C w x M 3 0 m c X V v d D s s J n F 1 b 3 Q 7 U 2 V j d G l v b j E v b 3 V 0 c H V 0 I C g z K S 9 B d X R v U m V t b 3 Z l Z E N v b H V t b n M x L n t i N S w x N H 0 m c X V v d D s s J n F 1 b 3 Q 7 U 2 V j d G l v b j E v b 3 V 0 c H V 0 I C g z K S 9 B d X R v U m V t b 3 Z l Z E N v b H V t b n M x L n t i N i w x N X 0 m c X V v d D s s J n F 1 b 3 Q 7 U 2 V j d G l v b j E v b 3 V 0 c H V 0 I C g z K S 9 B d X R v U m V t b 3 Z l Z E N v b H V t b n M x L n t i N y w x N n 0 m c X V v d D s s J n F 1 b 3 Q 7 U 2 V j d G l v b j E v b 3 V 0 c H V 0 I C g z K S 9 B d X R v U m V t b 3 Z l Z E N v b H V t b n M x L n t i O C w x N 3 0 m c X V v d D s s J n F 1 b 3 Q 7 U 2 V j d G l v b j E v b 3 V 0 c H V 0 I C g z K S 9 B d X R v U m V t b 3 Z l Z E N v b H V t b n M x L n t i O S w x O H 0 m c X V v d D s s J n F 1 b 3 Q 7 U 2 V j d G l v b j E v b 3 V 0 c H V 0 I C g z K S 9 B d X R v U m V t b 3 Z l Z E N v b H V t b n M x L n t k Z X Q s M T l 9 J n F 1 b 3 Q 7 L C Z x d W 9 0 O 1 N l Y 3 R p b 2 4 x L 2 9 1 d H B 1 d C A o M y k v Q X V 0 b 1 J l b W 9 2 Z W R D b 2 x 1 b W 5 z M S 5 7 Z F g x L D I w f S Z x d W 9 0 O y w m c X V v d D t T Z W N 0 a W 9 u M S 9 v d X R w d X Q g K D M p L 0 F 1 d G 9 S Z W 1 v d m V k Q 2 9 s d W 1 u c z E u e 2 R Y M i w y M X 0 m c X V v d D s s J n F 1 b 3 Q 7 U 2 V j d G l v b j E v b 3 V 0 c H V 0 I C g z K S 9 B d X R v U m V t b 3 Z l Z E N v b H V t b n M x L n t k W D M s M j J 9 J n F 1 b 3 Q 7 L C Z x d W 9 0 O 1 N l Y 3 R p b 2 4 x L 2 9 1 d H B 1 d C A o M y k v Q X V 0 b 1 J l b W 9 2 Z W R D b 2 x 1 b W 5 z M S 5 7 Z F g 0 L D I z f S Z x d W 9 0 O y w m c X V v d D t T Z W N 0 a W 9 u M S 9 v d X R w d X Q g K D M p L 0 F 1 d G 9 S Z W 1 v d m V k Q 2 9 s d W 1 u c z E u e 2 R Y N S w y N H 0 m c X V v d D s s J n F 1 b 3 Q 7 U 2 V j d G l v b j E v b 3 V 0 c H V 0 I C g z K S 9 B d X R v U m V t b 3 Z l Z E N v b H V t b n M x L n t k W D Y s M j V 9 J n F 1 b 3 Q 7 L C Z x d W 9 0 O 1 N l Y 3 R p b 2 4 x L 2 9 1 d H B 1 d C A o M y k v Q X V 0 b 1 J l b W 9 2 Z W R D b 2 x 1 b W 5 z M S 5 7 Z F g 3 L D I 2 f S Z x d W 9 0 O y w m c X V v d D t T Z W N 0 a W 9 u M S 9 v d X R w d X Q g K D M p L 0 F 1 d G 9 S Z W 1 v d m V k Q 2 9 s d W 1 u c z E u e 2 R Y O C w y N 3 0 m c X V v d D s s J n F 1 b 3 Q 7 U 2 V j d G l v b j E v b 3 V 0 c H V 0 I C g z K S 9 B d X R v U m V t b 3 Z l Z E N v b H V t b n M x L n t k W D k s M j h 9 J n F 1 b 3 Q 7 L C Z x d W 9 0 O 1 N l Y 3 R p b 2 4 x L 2 9 1 d H B 1 d C A o M y k v Q X V 0 b 1 J l b W 9 2 Z W R D b 2 x 1 b W 5 z M S 5 7 U 0 U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v d X R w d X Q g K D M p L 0 F 1 d G 9 S Z W 1 v d m V k Q 2 9 s d W 1 u c z E u e 0 N v b H V t b j E s M H 0 m c X V v d D s s J n F 1 b 3 Q 7 U 2 V j d G l v b j E v b 3 V 0 c H V 0 I C g z K S 9 B d X R v U m V t b 3 Z l Z E N v b H V t b n M x L n t Y M S w x f S Z x d W 9 0 O y w m c X V v d D t T Z W N 0 a W 9 u M S 9 v d X R w d X Q g K D M p L 0 F 1 d G 9 S Z W 1 v d m V k Q 2 9 s d W 1 u c z E u e 1 k x L D J 9 J n F 1 b 3 Q 7 L C Z x d W 9 0 O 1 N l Y 3 R p b 2 4 x L 2 9 1 d H B 1 d C A o M y k v Q X V 0 b 1 J l b W 9 2 Z W R D b 2 x 1 b W 5 z M S 5 7 W T I s M 3 0 m c X V v d D s s J n F 1 b 3 Q 7 U 2 V j d G l v b j E v b 3 V 0 c H V 0 I C g z K S 9 B d X R v U m V t b 3 Z l Z E N v b H V t b n M x L n t Y M y w 0 f S Z x d W 9 0 O y w m c X V v d D t T Z W N 0 a W 9 u M S 9 v d X R w d X Q g K D M p L 0 F 1 d G 9 S Z W 1 v d m V k Q 2 9 s d W 1 u c z E u e 1 k z L D V 9 J n F 1 b 3 Q 7 L C Z x d W 9 0 O 1 N l Y 3 R p b 2 4 x L 2 9 1 d H B 1 d C A o M y k v Q X V 0 b 1 J l b W 9 2 Z W R D b 2 x 1 b W 5 z M S 5 7 S C w 2 f S Z x d W 9 0 O y w m c X V v d D t T Z W N 0 a W 9 u M S 9 v d X R w d X Q g K D M p L 0 F 1 d G 9 S Z W 1 v d m V k Q 2 9 s d W 1 u c z E u e 2 9 t Z W d h L D d 9 J n F 1 b 3 Q 7 L C Z x d W 9 0 O 1 N l Y 3 R p b 2 4 x L 2 9 1 d H B 1 d C A o M y k v Q X V 0 b 1 J l b W 9 2 Z W R D b 2 x 1 b W 5 z M S 5 7 c G h p L D h 9 J n F 1 b 3 Q 7 L C Z x d W 9 0 O 1 N l Y 3 R p b 2 4 x L 2 9 1 d H B 1 d C A o M y k v Q X V 0 b 1 J l b W 9 2 Z W R D b 2 x 1 b W 5 z M S 5 7 a 2 F w c G E s O X 0 m c X V v d D s s J n F 1 b 3 Q 7 U 2 V j d G l v b j E v b 3 V 0 c H V 0 I C g z K S 9 B d X R v U m V t b 3 Z l Z E N v b H V t b n M x L n t i M S w x M H 0 m c X V v d D s s J n F 1 b 3 Q 7 U 2 V j d G l v b j E v b 3 V 0 c H V 0 I C g z K S 9 B d X R v U m V t b 3 Z l Z E N v b H V t b n M x L n t i M i w x M X 0 m c X V v d D s s J n F 1 b 3 Q 7 U 2 V j d G l v b j E v b 3 V 0 c H V 0 I C g z K S 9 B d X R v U m V t b 3 Z l Z E N v b H V t b n M x L n t i M y w x M n 0 m c X V v d D s s J n F 1 b 3 Q 7 U 2 V j d G l v b j E v b 3 V 0 c H V 0 I C g z K S 9 B d X R v U m V t b 3 Z l Z E N v b H V t b n M x L n t i N C w x M 3 0 m c X V v d D s s J n F 1 b 3 Q 7 U 2 V j d G l v b j E v b 3 V 0 c H V 0 I C g z K S 9 B d X R v U m V t b 3 Z l Z E N v b H V t b n M x L n t i N S w x N H 0 m c X V v d D s s J n F 1 b 3 Q 7 U 2 V j d G l v b j E v b 3 V 0 c H V 0 I C g z K S 9 B d X R v U m V t b 3 Z l Z E N v b H V t b n M x L n t i N i w x N X 0 m c X V v d D s s J n F 1 b 3 Q 7 U 2 V j d G l v b j E v b 3 V 0 c H V 0 I C g z K S 9 B d X R v U m V t b 3 Z l Z E N v b H V t b n M x L n t i N y w x N n 0 m c X V v d D s s J n F 1 b 3 Q 7 U 2 V j d G l v b j E v b 3 V 0 c H V 0 I C g z K S 9 B d X R v U m V t b 3 Z l Z E N v b H V t b n M x L n t i O C w x N 3 0 m c X V v d D s s J n F 1 b 3 Q 7 U 2 V j d G l v b j E v b 3 V 0 c H V 0 I C g z K S 9 B d X R v U m V t b 3 Z l Z E N v b H V t b n M x L n t i O S w x O H 0 m c X V v d D s s J n F 1 b 3 Q 7 U 2 V j d G l v b j E v b 3 V 0 c H V 0 I C g z K S 9 B d X R v U m V t b 3 Z l Z E N v b H V t b n M x L n t k Z X Q s M T l 9 J n F 1 b 3 Q 7 L C Z x d W 9 0 O 1 N l Y 3 R p b 2 4 x L 2 9 1 d H B 1 d C A o M y k v Q X V 0 b 1 J l b W 9 2 Z W R D b 2 x 1 b W 5 z M S 5 7 Z F g x L D I w f S Z x d W 9 0 O y w m c X V v d D t T Z W N 0 a W 9 u M S 9 v d X R w d X Q g K D M p L 0 F 1 d G 9 S Z W 1 v d m V k Q 2 9 s d W 1 u c z E u e 2 R Y M i w y M X 0 m c X V v d D s s J n F 1 b 3 Q 7 U 2 V j d G l v b j E v b 3 V 0 c H V 0 I C g z K S 9 B d X R v U m V t b 3 Z l Z E N v b H V t b n M x L n t k W D M s M j J 9 J n F 1 b 3 Q 7 L C Z x d W 9 0 O 1 N l Y 3 R p b 2 4 x L 2 9 1 d H B 1 d C A o M y k v Q X V 0 b 1 J l b W 9 2 Z W R D b 2 x 1 b W 5 z M S 5 7 Z F g 0 L D I z f S Z x d W 9 0 O y w m c X V v d D t T Z W N 0 a W 9 u M S 9 v d X R w d X Q g K D M p L 0 F 1 d G 9 S Z W 1 v d m V k Q 2 9 s d W 1 u c z E u e 2 R Y N S w y N H 0 m c X V v d D s s J n F 1 b 3 Q 7 U 2 V j d G l v b j E v b 3 V 0 c H V 0 I C g z K S 9 B d X R v U m V t b 3 Z l Z E N v b H V t b n M x L n t k W D Y s M j V 9 J n F 1 b 3 Q 7 L C Z x d W 9 0 O 1 N l Y 3 R p b 2 4 x L 2 9 1 d H B 1 d C A o M y k v Q X V 0 b 1 J l b W 9 2 Z W R D b 2 x 1 b W 5 z M S 5 7 Z F g 3 L D I 2 f S Z x d W 9 0 O y w m c X V v d D t T Z W N 0 a W 9 u M S 9 v d X R w d X Q g K D M p L 0 F 1 d G 9 S Z W 1 v d m V k Q 2 9 s d W 1 u c z E u e 2 R Y O C w y N 3 0 m c X V v d D s s J n F 1 b 3 Q 7 U 2 V j d G l v b j E v b 3 V 0 c H V 0 I C g z K S 9 B d X R v U m V t b 3 Z l Z E N v b H V t b n M x L n t k W D k s M j h 9 J n F 1 b 3 Q 7 L C Z x d W 9 0 O 1 N l Y 3 R p b 2 4 x L 2 9 1 d H B 1 d C A o M y k v Q X V 0 b 1 J l b W 9 2 Z W R D b 2 x 1 b W 5 z M S 5 7 U 0 U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l M j g z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U y O D M l M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J T I 4 M y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+ t C P D z 5 M I P 1 L v n s e D / a C B P A w Z l W 2 x j K 6 r a 4 b T 7 1 c 6 y i 8 x F j o u H W 7 q E 9 7 / R P r 2 p A 0 d O 9 8 i t Y I p 5 / w 3 R 6 y W 1 U p 6 t f N q O 7 e l k G f o L S v u R 4 6 i 2 K 8 J b Z y j d u A c + N l / B Q A W E L C i K f U q A = = < / D a t a M a s h u p > 
</file>

<file path=customXml/itemProps1.xml><?xml version="1.0" encoding="utf-8"?>
<ds:datastoreItem xmlns:ds="http://schemas.openxmlformats.org/officeDocument/2006/customXml" ds:itemID="{A2919A90-C6D5-F542-A416-F76E7539BD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Isaya Ina</dc:creator>
  <cp:lastModifiedBy>Isaya Ina</cp:lastModifiedBy>
  <dcterms:created xsi:type="dcterms:W3CDTF">2024-05-29T05:52:25Z</dcterms:created>
  <dcterms:modified xsi:type="dcterms:W3CDTF">2024-06-02T07:08:17Z</dcterms:modified>
</cp:coreProperties>
</file>