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mamai\OneDrive for Business\IEC\TDG_validation_software\"/>
    </mc:Choice>
  </mc:AlternateContent>
  <bookViews>
    <workbookView xWindow="25620" yWindow="465" windowWidth="25380" windowHeight="11925" activeTab="4"/>
  </bookViews>
  <sheets>
    <sheet name="ACV" sheetId="12" r:id="rId1"/>
    <sheet name="ACVE" sheetId="11" r:id="rId2"/>
    <sheet name="DCV" sheetId="9" r:id="rId3"/>
    <sheet name="DOACV" sheetId="8" r:id="rId4"/>
    <sheet name="ACI" sheetId="13" r:id="rId5"/>
    <sheet name="DCI" sheetId="10" r:id="rId6"/>
    <sheet name="SHACI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9" l="1"/>
  <c r="I5" i="9"/>
  <c r="I4" i="9"/>
  <c r="K4" i="9"/>
  <c r="S10" i="7" l="1"/>
  <c r="S9" i="7"/>
  <c r="S8" i="7"/>
  <c r="S7" i="7"/>
  <c r="S6" i="7"/>
  <c r="S5" i="7"/>
  <c r="S4" i="7"/>
  <c r="U5" i="11"/>
  <c r="U4" i="11"/>
  <c r="S5" i="11"/>
  <c r="S4" i="11"/>
  <c r="Q8" i="13"/>
  <c r="Q7" i="13"/>
  <c r="Q6" i="13"/>
  <c r="Q5" i="13"/>
  <c r="Q4" i="13"/>
  <c r="U5" i="12"/>
  <c r="U6" i="12"/>
  <c r="U7" i="12"/>
  <c r="U8" i="12"/>
  <c r="U9" i="12"/>
  <c r="U4" i="12"/>
  <c r="S5" i="12"/>
  <c r="S6" i="12"/>
  <c r="S7" i="12"/>
  <c r="S8" i="12"/>
  <c r="S9" i="12"/>
  <c r="S4" i="12"/>
  <c r="K7" i="13"/>
  <c r="M7" i="13"/>
  <c r="O7" i="13"/>
  <c r="K8" i="13"/>
  <c r="M8" i="13"/>
  <c r="O8" i="13"/>
  <c r="O6" i="13"/>
  <c r="M6" i="13"/>
  <c r="K6" i="13"/>
  <c r="O5" i="13"/>
  <c r="M5" i="13"/>
  <c r="K5" i="13"/>
  <c r="O4" i="13"/>
  <c r="M4" i="13"/>
  <c r="K4" i="13"/>
  <c r="Q9" i="12"/>
  <c r="O9" i="12"/>
  <c r="M9" i="12"/>
  <c r="Q8" i="12"/>
  <c r="O8" i="12"/>
  <c r="M8" i="12"/>
  <c r="Q7" i="12"/>
  <c r="O7" i="12"/>
  <c r="M7" i="12"/>
  <c r="Q6" i="12"/>
  <c r="O6" i="12"/>
  <c r="M6" i="12"/>
  <c r="Q5" i="12"/>
  <c r="O5" i="12"/>
  <c r="M5" i="12"/>
  <c r="Q4" i="12"/>
  <c r="O4" i="12"/>
  <c r="M4" i="12"/>
  <c r="Q5" i="11"/>
  <c r="O5" i="11"/>
  <c r="M5" i="11"/>
  <c r="Q4" i="11"/>
  <c r="O4" i="11"/>
  <c r="M4" i="11"/>
  <c r="I5" i="10"/>
  <c r="G5" i="10"/>
  <c r="I4" i="10"/>
  <c r="G4" i="10"/>
  <c r="K6" i="9"/>
  <c r="M5" i="9"/>
  <c r="K5" i="9"/>
  <c r="I4" i="8"/>
  <c r="M5" i="8"/>
  <c r="K5" i="8"/>
  <c r="I5" i="8"/>
  <c r="M4" i="8"/>
  <c r="K4" i="8"/>
  <c r="M4" i="7"/>
  <c r="U4" i="7"/>
  <c r="Q4" i="7"/>
  <c r="O4" i="7"/>
  <c r="M6" i="7"/>
  <c r="M7" i="7"/>
  <c r="M8" i="7"/>
  <c r="M9" i="7"/>
  <c r="M10" i="7"/>
  <c r="M5" i="7"/>
  <c r="U6" i="7"/>
  <c r="U7" i="7"/>
  <c r="U8" i="7"/>
  <c r="U9" i="7"/>
  <c r="U10" i="7"/>
  <c r="U5" i="7"/>
  <c r="Q6" i="7"/>
  <c r="Q7" i="7"/>
  <c r="Q8" i="7"/>
  <c r="Q9" i="7"/>
  <c r="Q10" i="7"/>
  <c r="Q5" i="7"/>
  <c r="O6" i="7"/>
  <c r="O7" i="7"/>
  <c r="O8" i="7"/>
  <c r="O9" i="7"/>
  <c r="O10" i="7"/>
  <c r="O5" i="7"/>
</calcChain>
</file>

<file path=xl/sharedStrings.xml><?xml version="1.0" encoding="utf-8"?>
<sst xmlns="http://schemas.openxmlformats.org/spreadsheetml/2006/main" count="235" uniqueCount="68">
  <si>
    <t>% abs</t>
  </si>
  <si>
    <t>%</t>
  </si>
  <si>
    <t>kV</t>
  </si>
  <si>
    <t>Designation
in test data
generator</t>
  </si>
  <si>
    <t>Verification</t>
  </si>
  <si>
    <t>Date</t>
  </si>
  <si>
    <t>Time</t>
  </si>
  <si>
    <t xml:space="preserve">     Reference results IEC 61083-4 2014</t>
  </si>
  <si>
    <t>SHACI-A1</t>
  </si>
  <si>
    <t>SHACI-A2</t>
  </si>
  <si>
    <t>SHACI-A3</t>
  </si>
  <si>
    <t>SHACI-A4</t>
  </si>
  <si>
    <t>SHACI-A5</t>
  </si>
  <si>
    <t>SHACI-A6</t>
  </si>
  <si>
    <t>SHACI-A7</t>
  </si>
  <si>
    <t>ACI-A1</t>
  </si>
  <si>
    <t>ACI-A2</t>
  </si>
  <si>
    <t>ACI-A3</t>
  </si>
  <si>
    <t>ACI-A4</t>
  </si>
  <si>
    <t>ACI-A5</t>
  </si>
  <si>
    <t>ACV-A6</t>
  </si>
  <si>
    <t>ACV-A1</t>
  </si>
  <si>
    <t>ACV-A2</t>
  </si>
  <si>
    <t>ACV-A3</t>
  </si>
  <si>
    <t>ACV-A4</t>
  </si>
  <si>
    <t>ACV-A5</t>
  </si>
  <si>
    <t>ACVE-A1</t>
  </si>
  <si>
    <t>ACVE-A2</t>
  </si>
  <si>
    <t>DCV-A1</t>
  </si>
  <si>
    <t>DCV-A2</t>
  </si>
  <si>
    <t>DCV-A3</t>
  </si>
  <si>
    <t>DOACV-A1</t>
  </si>
  <si>
    <t>DOACV-A2</t>
  </si>
  <si>
    <r>
      <t xml:space="preserve">     Calculated results with </t>
    </r>
    <r>
      <rPr>
        <b/>
        <sz val="10"/>
        <color indexed="10"/>
        <rFont val="Arial"/>
        <family val="2"/>
      </rPr>
      <t>Software under test, version ?, date and time of test</t>
    </r>
  </si>
  <si>
    <t>kA</t>
  </si>
  <si>
    <t>Up/sqrt(2)</t>
  </si>
  <si>
    <t>Urms</t>
  </si>
  <si>
    <t>THD</t>
  </si>
  <si>
    <t>f</t>
  </si>
  <si>
    <t>Hz</t>
  </si>
  <si>
    <t>%/s</t>
  </si>
  <si>
    <t>Rate of rise1</t>
  </si>
  <si>
    <t>Rate of rise2</t>
  </si>
  <si>
    <t>A</t>
  </si>
  <si>
    <t>DCI-A1</t>
  </si>
  <si>
    <t>DCI-A2</t>
  </si>
  <si>
    <t>Df</t>
  </si>
  <si>
    <t>p.u.</t>
  </si>
  <si>
    <t>Peak factor</t>
  </si>
  <si>
    <t>deg</t>
  </si>
  <si>
    <t>Joule integral</t>
  </si>
  <si>
    <t>n.a.</t>
  </si>
  <si>
    <r>
      <t>U</t>
    </r>
    <r>
      <rPr>
        <b/>
        <vertAlign val="subscript"/>
        <sz val="10"/>
        <rFont val="Arial"/>
        <family val="2"/>
      </rPr>
      <t>DC</t>
    </r>
  </si>
  <si>
    <r>
      <t>U</t>
    </r>
    <r>
      <rPr>
        <b/>
        <vertAlign val="subscript"/>
        <sz val="10"/>
        <rFont val="Arial"/>
        <family val="2"/>
      </rPr>
      <t>ripple</t>
    </r>
  </si>
  <si>
    <t>Î</t>
  </si>
  <si>
    <r>
      <t>I</t>
    </r>
    <r>
      <rPr>
        <b/>
        <vertAlign val="subscript"/>
        <sz val="10"/>
        <rFont val="Arial"/>
        <family val="2"/>
      </rPr>
      <t>AC</t>
    </r>
  </si>
  <si>
    <r>
      <t>I</t>
    </r>
    <r>
      <rPr>
        <b/>
        <vertAlign val="subscript"/>
        <sz val="10"/>
        <rFont val="Arial"/>
        <family val="2"/>
      </rPr>
      <t>DC</t>
    </r>
  </si>
  <si>
    <r>
      <t>I</t>
    </r>
    <r>
      <rPr>
        <b/>
        <vertAlign val="subscript"/>
        <sz val="10"/>
        <rFont val="Arial"/>
        <family val="2"/>
      </rPr>
      <t>ripple</t>
    </r>
  </si>
  <si>
    <r>
      <t>I</t>
    </r>
    <r>
      <rPr>
        <b/>
        <vertAlign val="subscript"/>
        <sz val="10"/>
        <rFont val="Arial"/>
        <family val="2"/>
      </rPr>
      <t>RMS</t>
    </r>
  </si>
  <si>
    <r>
      <t>U</t>
    </r>
    <r>
      <rPr>
        <b/>
        <vertAlign val="subscript"/>
        <sz val="10"/>
        <rFont val="Arial"/>
        <family val="2"/>
      </rPr>
      <t>p</t>
    </r>
  </si>
  <si>
    <r>
      <t>f</t>
    </r>
    <r>
      <rPr>
        <b/>
        <vertAlign val="subscript"/>
        <sz val="10"/>
        <rFont val="Arial"/>
        <family val="2"/>
      </rPr>
      <t>t</t>
    </r>
  </si>
  <si>
    <r>
      <t>Î</t>
    </r>
    <r>
      <rPr>
        <b/>
        <vertAlign val="subscript"/>
        <sz val="10"/>
        <rFont val="Arial"/>
        <family val="2"/>
      </rPr>
      <t>SS</t>
    </r>
  </si>
  <si>
    <r>
      <t>%/U</t>
    </r>
    <r>
      <rPr>
        <i/>
        <vertAlign val="subscript"/>
        <sz val="10"/>
        <rFont val="Arial"/>
        <family val="2"/>
      </rPr>
      <t>DC</t>
    </r>
  </si>
  <si>
    <r>
      <t>U</t>
    </r>
    <r>
      <rPr>
        <b/>
        <vertAlign val="subscript"/>
        <sz val="10"/>
        <rFont val="Arial"/>
        <family val="2"/>
      </rPr>
      <t>RMS,AC</t>
    </r>
  </si>
  <si>
    <r>
      <t>U</t>
    </r>
    <r>
      <rPr>
        <b/>
        <vertAlign val="subscript"/>
        <sz val="10"/>
        <rFont val="Arial"/>
        <family val="2"/>
      </rPr>
      <t>RMS</t>
    </r>
  </si>
  <si>
    <r>
      <t>A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s</t>
    </r>
  </si>
  <si>
    <r>
      <t xml:space="preserve">Impedance Angle </t>
    </r>
    <r>
      <rPr>
        <b/>
        <sz val="10"/>
        <rFont val="Calibri"/>
        <family val="2"/>
      </rPr>
      <t>ϕ</t>
    </r>
  </si>
  <si>
    <t>A²s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</si>
</sst>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name val="Arial"/>
      <family val="2"/>
    </font>
    <font>
      <i/>
      <vertAlign val="subscript"/>
      <sz val="10"/>
      <name val="Arial"/>
      <family val="2"/>
    </font>
    <font>
      <sz val="10"/>
      <name val="Arial"/>
      <family val="2"/>
    </font>
    <font>
      <i/>
      <vertAlign val="superscript"/>
      <sz val="10"/>
      <name val="Arial"/>
      <family val="2"/>
    </font>
    <font>
      <b/>
      <sz val="10"/>
      <name val="Calibri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4" fontId="0" fillId="0" borderId="0" xfId="0" applyNumberFormat="1"/>
    <xf numFmtId="19" fontId="0" fillId="0" borderId="0" xfId="0" applyNumberFormat="1"/>
    <xf numFmtId="164" fontId="1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65" fontId="3" fillId="0" borderId="17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/>
    <xf numFmtId="166" fontId="11" fillId="0" borderId="1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0" borderId="18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6" fontId="11" fillId="0" borderId="11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167" fontId="8" fillId="0" borderId="13" xfId="0" applyNumberFormat="1" applyFont="1" applyBorder="1" applyAlignment="1">
      <alignment horizontal="center"/>
    </xf>
    <xf numFmtId="167" fontId="8" fillId="0" borderId="0" xfId="0" applyNumberFormat="1" applyFont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21" fontId="8" fillId="0" borderId="8" xfId="0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21" fontId="8" fillId="0" borderId="18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21" fontId="8" fillId="0" borderId="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2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"/>
  <sheetViews>
    <sheetView workbookViewId="0">
      <selection sqref="A1:A3"/>
    </sheetView>
  </sheetViews>
  <sheetFormatPr defaultColWidth="11.42578125" defaultRowHeight="12.75" x14ac:dyDescent="0.2"/>
  <cols>
    <col min="1" max="1" width="12.42578125" customWidth="1"/>
    <col min="2" max="21" width="11.42578125" customWidth="1"/>
    <col min="22" max="23" width="11.42578125" style="1" customWidth="1"/>
  </cols>
  <sheetData>
    <row r="1" spans="1:23" ht="32.1" customHeight="1" thickBot="1" x14ac:dyDescent="0.25">
      <c r="A1" s="92" t="s">
        <v>3</v>
      </c>
      <c r="B1" s="87" t="s">
        <v>7</v>
      </c>
      <c r="C1" s="88"/>
      <c r="D1" s="88"/>
      <c r="E1" s="88"/>
      <c r="F1" s="88"/>
      <c r="G1" s="88"/>
      <c r="H1" s="88"/>
      <c r="I1" s="88"/>
      <c r="J1" s="88"/>
      <c r="K1" s="89"/>
      <c r="L1" s="102" t="s">
        <v>33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4"/>
    </row>
    <row r="2" spans="1:23" s="39" customFormat="1" ht="20.100000000000001" customHeight="1" x14ac:dyDescent="0.2">
      <c r="A2" s="93"/>
      <c r="B2" s="94" t="s">
        <v>35</v>
      </c>
      <c r="C2" s="95"/>
      <c r="D2" s="96" t="s">
        <v>64</v>
      </c>
      <c r="E2" s="97"/>
      <c r="F2" s="96" t="s">
        <v>63</v>
      </c>
      <c r="G2" s="97"/>
      <c r="H2" s="98" t="s">
        <v>37</v>
      </c>
      <c r="I2" s="95"/>
      <c r="J2" s="90" t="s">
        <v>38</v>
      </c>
      <c r="K2" s="91"/>
      <c r="L2" s="101" t="s">
        <v>35</v>
      </c>
      <c r="M2" s="97"/>
      <c r="N2" s="96" t="s">
        <v>64</v>
      </c>
      <c r="O2" s="97"/>
      <c r="P2" s="96" t="s">
        <v>63</v>
      </c>
      <c r="Q2" s="97"/>
      <c r="R2" s="99" t="s">
        <v>37</v>
      </c>
      <c r="S2" s="100"/>
      <c r="T2" s="99" t="s">
        <v>38</v>
      </c>
      <c r="U2" s="100"/>
      <c r="V2" s="85" t="s">
        <v>4</v>
      </c>
      <c r="W2" s="86"/>
    </row>
    <row r="3" spans="1:23" ht="16.5" customHeight="1" thickBot="1" x14ac:dyDescent="0.25">
      <c r="A3" s="93"/>
      <c r="B3" s="2" t="s">
        <v>2</v>
      </c>
      <c r="C3" s="4" t="s">
        <v>1</v>
      </c>
      <c r="D3" s="18" t="s">
        <v>2</v>
      </c>
      <c r="E3" s="5" t="s">
        <v>1</v>
      </c>
      <c r="F3" s="19" t="s">
        <v>2</v>
      </c>
      <c r="G3" s="6" t="s">
        <v>1</v>
      </c>
      <c r="H3" s="25" t="s">
        <v>1</v>
      </c>
      <c r="I3" s="26" t="s">
        <v>0</v>
      </c>
      <c r="J3" s="12" t="s">
        <v>39</v>
      </c>
      <c r="K3" s="29" t="s">
        <v>1</v>
      </c>
      <c r="L3" s="3" t="s">
        <v>2</v>
      </c>
      <c r="M3" s="8" t="s">
        <v>1</v>
      </c>
      <c r="N3" s="20" t="s">
        <v>2</v>
      </c>
      <c r="O3" s="8" t="s">
        <v>1</v>
      </c>
      <c r="P3" s="21" t="s">
        <v>2</v>
      </c>
      <c r="Q3" s="8" t="s">
        <v>1</v>
      </c>
      <c r="R3" s="18" t="s">
        <v>1</v>
      </c>
      <c r="S3" s="30" t="s">
        <v>0</v>
      </c>
      <c r="T3" s="12" t="s">
        <v>39</v>
      </c>
      <c r="U3" s="30" t="s">
        <v>1</v>
      </c>
      <c r="V3" s="14" t="s">
        <v>5</v>
      </c>
      <c r="W3" s="11" t="s">
        <v>6</v>
      </c>
    </row>
    <row r="4" spans="1:23" x14ac:dyDescent="0.2">
      <c r="A4" s="10" t="s">
        <v>21</v>
      </c>
      <c r="B4" s="47">
        <v>1000.0000000000036</v>
      </c>
      <c r="C4" s="48">
        <v>0.1</v>
      </c>
      <c r="D4" s="49">
        <v>1000</v>
      </c>
      <c r="E4" s="48">
        <v>2</v>
      </c>
      <c r="F4" s="49">
        <v>1000</v>
      </c>
      <c r="G4" s="48">
        <v>1</v>
      </c>
      <c r="H4" s="50">
        <v>5.8976108289633002E-12</v>
      </c>
      <c r="I4" s="48">
        <v>1</v>
      </c>
      <c r="J4" s="51">
        <v>50.000000887903539</v>
      </c>
      <c r="K4" s="52">
        <v>0.1</v>
      </c>
      <c r="L4" s="67"/>
      <c r="M4" s="34" t="str">
        <f t="shared" ref="M4:M9" si="0">IF(L4&lt;&gt;0,ABS((ABS(L4)-ABS(B4))/B4*100),"")</f>
        <v/>
      </c>
      <c r="N4" s="70"/>
      <c r="O4" s="34" t="str">
        <f t="shared" ref="O4:O9" si="1">IF(N4&lt;&gt;0,ABS((N4-D4)/D4*100),"")</f>
        <v/>
      </c>
      <c r="P4" s="73"/>
      <c r="Q4" s="34" t="str">
        <f t="shared" ref="Q4:Q9" si="2">IF(P4&lt;&gt;0,ABS((P4-F4)/F4*100),"")</f>
        <v/>
      </c>
      <c r="R4" s="76"/>
      <c r="S4" s="27" t="str">
        <f>IF(R4&lt;&gt;0,ABS((R4-H4)/H4*100),"")</f>
        <v/>
      </c>
      <c r="T4" s="24"/>
      <c r="U4" s="27" t="str">
        <f>IF(T4&lt;&gt;0,ABS((T4-J4)/J4*100),"")</f>
        <v/>
      </c>
      <c r="V4" s="79"/>
      <c r="W4" s="80"/>
    </row>
    <row r="5" spans="1:23" x14ac:dyDescent="0.2">
      <c r="A5" s="9" t="s">
        <v>22</v>
      </c>
      <c r="B5" s="53">
        <v>1000.0000000000036</v>
      </c>
      <c r="C5" s="54">
        <v>0.1</v>
      </c>
      <c r="D5" s="55">
        <v>1144.56140219695</v>
      </c>
      <c r="E5" s="54">
        <v>2</v>
      </c>
      <c r="F5" s="55">
        <v>1144.56140219695</v>
      </c>
      <c r="G5" s="54">
        <v>1</v>
      </c>
      <c r="H5" s="56">
        <v>5.770762330817006E-12</v>
      </c>
      <c r="I5" s="54">
        <v>1</v>
      </c>
      <c r="J5" s="57">
        <v>60.000001053882322</v>
      </c>
      <c r="K5" s="52">
        <v>0.1</v>
      </c>
      <c r="L5" s="68"/>
      <c r="M5" s="7" t="str">
        <f t="shared" si="0"/>
        <v/>
      </c>
      <c r="N5" s="71"/>
      <c r="O5" s="7" t="str">
        <f t="shared" si="1"/>
        <v/>
      </c>
      <c r="P5" s="74"/>
      <c r="Q5" s="7" t="str">
        <f t="shared" si="2"/>
        <v/>
      </c>
      <c r="R5" s="77"/>
      <c r="S5" s="27" t="str">
        <f t="shared" ref="S5:S9" si="3">IF(R5&lt;&gt;0,ABS((R5-H5)/H5*100),"")</f>
        <v/>
      </c>
      <c r="T5" s="13"/>
      <c r="U5" s="27" t="str">
        <f t="shared" ref="U5:U9" si="4">IF(T5&lt;&gt;0,ABS((T5-J5)/J5*100),"")</f>
        <v/>
      </c>
      <c r="V5" s="81"/>
      <c r="W5" s="82"/>
    </row>
    <row r="6" spans="1:23" x14ac:dyDescent="0.2">
      <c r="A6" s="9" t="s">
        <v>23</v>
      </c>
      <c r="B6" s="53">
        <v>1007.0264693190509</v>
      </c>
      <c r="C6" s="54">
        <v>0.1</v>
      </c>
      <c r="D6" s="55">
        <v>1001.00444838471</v>
      </c>
      <c r="E6" s="54">
        <v>2</v>
      </c>
      <c r="F6" s="55">
        <v>1001.00444838471</v>
      </c>
      <c r="G6" s="54">
        <v>1</v>
      </c>
      <c r="H6" s="56">
        <v>0.25044885950158752</v>
      </c>
      <c r="I6" s="54">
        <v>1</v>
      </c>
      <c r="J6" s="57">
        <v>50.000000610451259</v>
      </c>
      <c r="K6" s="52">
        <v>0.1</v>
      </c>
      <c r="L6" s="68"/>
      <c r="M6" s="7" t="str">
        <f t="shared" si="0"/>
        <v/>
      </c>
      <c r="N6" s="71"/>
      <c r="O6" s="7" t="str">
        <f t="shared" si="1"/>
        <v/>
      </c>
      <c r="P6" s="74"/>
      <c r="Q6" s="7" t="str">
        <f t="shared" si="2"/>
        <v/>
      </c>
      <c r="R6" s="77"/>
      <c r="S6" s="27" t="str">
        <f t="shared" si="3"/>
        <v/>
      </c>
      <c r="T6" s="13"/>
      <c r="U6" s="27" t="str">
        <f t="shared" si="4"/>
        <v/>
      </c>
      <c r="V6" s="81"/>
      <c r="W6" s="82"/>
    </row>
    <row r="7" spans="1:23" x14ac:dyDescent="0.2">
      <c r="A7" s="9" t="s">
        <v>24</v>
      </c>
      <c r="B7" s="53">
        <v>996.463268546363</v>
      </c>
      <c r="C7" s="54">
        <v>0.1</v>
      </c>
      <c r="D7" s="55">
        <v>1002.44700608062</v>
      </c>
      <c r="E7" s="54">
        <v>2</v>
      </c>
      <c r="F7" s="55">
        <v>1002.44700608062</v>
      </c>
      <c r="G7" s="54">
        <v>1</v>
      </c>
      <c r="H7" s="56">
        <v>0.48934913397867758</v>
      </c>
      <c r="I7" s="54">
        <v>1</v>
      </c>
      <c r="J7" s="57">
        <v>60.000014853428155</v>
      </c>
      <c r="K7" s="52">
        <v>0.1</v>
      </c>
      <c r="L7" s="68"/>
      <c r="M7" s="7" t="str">
        <f t="shared" si="0"/>
        <v/>
      </c>
      <c r="N7" s="71"/>
      <c r="O7" s="7" t="str">
        <f t="shared" si="1"/>
        <v/>
      </c>
      <c r="P7" s="74"/>
      <c r="Q7" s="7" t="str">
        <f t="shared" si="2"/>
        <v/>
      </c>
      <c r="R7" s="77"/>
      <c r="S7" s="27" t="str">
        <f t="shared" si="3"/>
        <v/>
      </c>
      <c r="T7" s="13"/>
      <c r="U7" s="27" t="str">
        <f t="shared" si="4"/>
        <v/>
      </c>
      <c r="V7" s="81"/>
      <c r="W7" s="82"/>
    </row>
    <row r="8" spans="1:23" x14ac:dyDescent="0.2">
      <c r="A8" s="9" t="s">
        <v>25</v>
      </c>
      <c r="B8" s="53">
        <v>1130.000000000002</v>
      </c>
      <c r="C8" s="54">
        <v>0.1</v>
      </c>
      <c r="D8" s="55">
        <v>1002.74622911284</v>
      </c>
      <c r="E8" s="54">
        <v>2</v>
      </c>
      <c r="F8" s="55">
        <v>1002.74622911284</v>
      </c>
      <c r="G8" s="54">
        <v>1</v>
      </c>
      <c r="H8" s="56">
        <v>0.5488930318010411</v>
      </c>
      <c r="I8" s="54">
        <v>1</v>
      </c>
      <c r="J8" s="57">
        <v>50.00008181135204</v>
      </c>
      <c r="K8" s="52">
        <v>0.1</v>
      </c>
      <c r="L8" s="68"/>
      <c r="M8" s="7" t="str">
        <f t="shared" si="0"/>
        <v/>
      </c>
      <c r="N8" s="71"/>
      <c r="O8" s="7" t="str">
        <f t="shared" si="1"/>
        <v/>
      </c>
      <c r="P8" s="74"/>
      <c r="Q8" s="7" t="str">
        <f t="shared" si="2"/>
        <v/>
      </c>
      <c r="R8" s="77"/>
      <c r="S8" s="27" t="str">
        <f t="shared" si="3"/>
        <v/>
      </c>
      <c r="T8" s="13"/>
      <c r="U8" s="27" t="str">
        <f t="shared" si="4"/>
        <v/>
      </c>
      <c r="V8" s="81"/>
      <c r="W8" s="82"/>
    </row>
    <row r="9" spans="1:23" ht="13.5" thickBot="1" x14ac:dyDescent="0.25">
      <c r="A9" s="16" t="s">
        <v>20</v>
      </c>
      <c r="B9" s="58">
        <v>1050.5000000000027</v>
      </c>
      <c r="C9" s="59">
        <v>0.1</v>
      </c>
      <c r="D9" s="60">
        <v>1000.4415275267301</v>
      </c>
      <c r="E9" s="59">
        <v>2</v>
      </c>
      <c r="F9" s="60">
        <v>1000.4415275267301</v>
      </c>
      <c r="G9" s="59">
        <v>1</v>
      </c>
      <c r="H9" s="61">
        <v>8.856264404098893E-2</v>
      </c>
      <c r="I9" s="59">
        <v>1</v>
      </c>
      <c r="J9" s="62">
        <v>60.000039179808184</v>
      </c>
      <c r="K9" s="63">
        <v>0.1</v>
      </c>
      <c r="L9" s="69"/>
      <c r="M9" s="23" t="str">
        <f t="shared" si="0"/>
        <v/>
      </c>
      <c r="N9" s="72"/>
      <c r="O9" s="23" t="str">
        <f t="shared" si="1"/>
        <v/>
      </c>
      <c r="P9" s="75"/>
      <c r="Q9" s="23" t="str">
        <f t="shared" si="2"/>
        <v/>
      </c>
      <c r="R9" s="78"/>
      <c r="S9" s="28" t="str">
        <f t="shared" si="3"/>
        <v/>
      </c>
      <c r="T9" s="22"/>
      <c r="U9" s="28" t="str">
        <f t="shared" si="4"/>
        <v/>
      </c>
      <c r="V9" s="83"/>
      <c r="W9" s="84"/>
    </row>
  </sheetData>
  <mergeCells count="14">
    <mergeCell ref="V2:W2"/>
    <mergeCell ref="B1:K1"/>
    <mergeCell ref="J2:K2"/>
    <mergeCell ref="A1:A3"/>
    <mergeCell ref="B2:C2"/>
    <mergeCell ref="D2:E2"/>
    <mergeCell ref="F2:G2"/>
    <mergeCell ref="H2:I2"/>
    <mergeCell ref="T2:U2"/>
    <mergeCell ref="R2:S2"/>
    <mergeCell ref="P2:Q2"/>
    <mergeCell ref="N2:O2"/>
    <mergeCell ref="L2:M2"/>
    <mergeCell ref="L1:W1"/>
  </mergeCells>
  <conditionalFormatting sqref="M4:M9">
    <cfRule type="cellIs" dxfId="21" priority="3" stopIfTrue="1" operator="greaterThan">
      <formula>$C$4</formula>
    </cfRule>
  </conditionalFormatting>
  <conditionalFormatting sqref="O4:O9">
    <cfRule type="cellIs" dxfId="20" priority="2" stopIfTrue="1" operator="greaterThan">
      <formula>$E$4</formula>
    </cfRule>
  </conditionalFormatting>
  <conditionalFormatting sqref="Q4:Q9">
    <cfRule type="cellIs" dxfId="19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"/>
  <sheetViews>
    <sheetView zoomScaleNormal="100" workbookViewId="0">
      <selection sqref="A1:A3"/>
    </sheetView>
  </sheetViews>
  <sheetFormatPr defaultColWidth="11.42578125" defaultRowHeight="12.75" x14ac:dyDescent="0.2"/>
  <cols>
    <col min="1" max="1" width="12.42578125" customWidth="1"/>
    <col min="2" max="21" width="11.42578125" customWidth="1"/>
    <col min="22" max="23" width="11.42578125" style="1" customWidth="1"/>
  </cols>
  <sheetData>
    <row r="1" spans="1:23" ht="32.1" customHeight="1" thickBot="1" x14ac:dyDescent="0.25">
      <c r="A1" s="92" t="s">
        <v>3</v>
      </c>
      <c r="B1" s="87" t="s">
        <v>7</v>
      </c>
      <c r="C1" s="88"/>
      <c r="D1" s="88"/>
      <c r="E1" s="88"/>
      <c r="F1" s="88"/>
      <c r="G1" s="88"/>
      <c r="H1" s="88"/>
      <c r="I1" s="88"/>
      <c r="J1" s="88"/>
      <c r="K1" s="89"/>
      <c r="L1" s="102" t="s">
        <v>33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4"/>
    </row>
    <row r="2" spans="1:23" s="39" customFormat="1" ht="20.100000000000001" customHeight="1" x14ac:dyDescent="0.2">
      <c r="A2" s="93"/>
      <c r="B2" s="94" t="s">
        <v>35</v>
      </c>
      <c r="C2" s="95"/>
      <c r="D2" s="99" t="s">
        <v>36</v>
      </c>
      <c r="E2" s="100"/>
      <c r="F2" s="96" t="s">
        <v>41</v>
      </c>
      <c r="G2" s="97"/>
      <c r="H2" s="96" t="s">
        <v>42</v>
      </c>
      <c r="I2" s="97"/>
      <c r="J2" s="96" t="s">
        <v>38</v>
      </c>
      <c r="K2" s="107"/>
      <c r="L2" s="101" t="s">
        <v>35</v>
      </c>
      <c r="M2" s="97"/>
      <c r="N2" s="85" t="s">
        <v>36</v>
      </c>
      <c r="O2" s="106"/>
      <c r="P2" s="96" t="s">
        <v>41</v>
      </c>
      <c r="Q2" s="97"/>
      <c r="R2" s="96" t="s">
        <v>42</v>
      </c>
      <c r="S2" s="97"/>
      <c r="T2" s="108" t="s">
        <v>38</v>
      </c>
      <c r="U2" s="97"/>
      <c r="V2" s="85" t="s">
        <v>4</v>
      </c>
      <c r="W2" s="105"/>
    </row>
    <row r="3" spans="1:23" s="46" customFormat="1" ht="16.5" customHeight="1" thickBot="1" x14ac:dyDescent="0.25">
      <c r="A3" s="93"/>
      <c r="B3" s="2" t="s">
        <v>2</v>
      </c>
      <c r="C3" s="41" t="s">
        <v>1</v>
      </c>
      <c r="D3" s="18" t="s">
        <v>2</v>
      </c>
      <c r="E3" s="42" t="s">
        <v>1</v>
      </c>
      <c r="F3" s="19" t="s">
        <v>40</v>
      </c>
      <c r="G3" s="26" t="s">
        <v>1</v>
      </c>
      <c r="H3" s="12" t="s">
        <v>40</v>
      </c>
      <c r="I3" s="26" t="s">
        <v>1</v>
      </c>
      <c r="J3" s="12" t="s">
        <v>39</v>
      </c>
      <c r="K3" s="12" t="s">
        <v>1</v>
      </c>
      <c r="L3" s="3" t="s">
        <v>2</v>
      </c>
      <c r="M3" s="43" t="s">
        <v>1</v>
      </c>
      <c r="N3" s="20" t="s">
        <v>2</v>
      </c>
      <c r="O3" s="43" t="s">
        <v>1</v>
      </c>
      <c r="P3" s="21" t="s">
        <v>40</v>
      </c>
      <c r="Q3" s="43" t="s">
        <v>1</v>
      </c>
      <c r="R3" s="40" t="s">
        <v>40</v>
      </c>
      <c r="S3" s="43" t="s">
        <v>1</v>
      </c>
      <c r="T3" s="18" t="s">
        <v>39</v>
      </c>
      <c r="U3" s="18" t="s">
        <v>1</v>
      </c>
      <c r="V3" s="44" t="s">
        <v>5</v>
      </c>
      <c r="W3" s="45" t="s">
        <v>6</v>
      </c>
    </row>
    <row r="4" spans="1:23" x14ac:dyDescent="0.2">
      <c r="A4" s="10" t="s">
        <v>26</v>
      </c>
      <c r="B4" s="47">
        <v>999.70000000000141</v>
      </c>
      <c r="C4" s="48">
        <v>0.1</v>
      </c>
      <c r="D4" s="49">
        <v>999.70001399099203</v>
      </c>
      <c r="E4" s="48">
        <v>2</v>
      </c>
      <c r="F4" s="49">
        <v>254.55844122715783</v>
      </c>
      <c r="G4" s="48">
        <v>1</v>
      </c>
      <c r="H4" s="51">
        <v>28.284271247461557</v>
      </c>
      <c r="I4" s="48">
        <v>1</v>
      </c>
      <c r="J4" s="51">
        <v>50.010752807117079</v>
      </c>
      <c r="K4" s="51">
        <v>0.1</v>
      </c>
      <c r="L4" s="67"/>
      <c r="M4" s="34" t="str">
        <f>IF(L4&lt;&gt;0,ABS((ABS(L4)-ABS(B4))/B4*100),"")</f>
        <v/>
      </c>
      <c r="N4" s="70"/>
      <c r="O4" s="34" t="str">
        <f>IF(N4&lt;&gt;0,ABS((N4-D4)/D4*100),"")</f>
        <v/>
      </c>
      <c r="P4" s="73"/>
      <c r="Q4" s="34" t="str">
        <f>IF(P4&lt;&gt;0,ABS((P4-F4)/F4*100),"")</f>
        <v/>
      </c>
      <c r="R4" s="31"/>
      <c r="S4" s="34" t="str">
        <f>IF(R4&lt;&gt;0,ABS((R4-H4)/H4*100),"")</f>
        <v/>
      </c>
      <c r="T4" s="35"/>
      <c r="U4" s="35" t="str">
        <f>IF(T4&lt;&gt;0,ABS((T4-J4)/J4*100),"")</f>
        <v/>
      </c>
      <c r="V4" s="79"/>
      <c r="W4" s="80"/>
    </row>
    <row r="5" spans="1:23" ht="13.5" thickBot="1" x14ac:dyDescent="0.25">
      <c r="A5" s="16" t="s">
        <v>27</v>
      </c>
      <c r="B5" s="58">
        <v>998.49999999999977</v>
      </c>
      <c r="C5" s="59">
        <v>0.1</v>
      </c>
      <c r="D5" s="60">
        <v>998.50035019493998</v>
      </c>
      <c r="E5" s="59">
        <v>2</v>
      </c>
      <c r="F5" s="60">
        <v>141.42135623730738</v>
      </c>
      <c r="G5" s="59">
        <v>1</v>
      </c>
      <c r="H5" s="62">
        <v>141.42135623730968</v>
      </c>
      <c r="I5" s="59">
        <v>1</v>
      </c>
      <c r="J5" s="62">
        <v>50.012752666424348</v>
      </c>
      <c r="K5" s="62">
        <v>0.1</v>
      </c>
      <c r="L5" s="69"/>
      <c r="M5" s="23" t="str">
        <f>IF(L5&lt;&gt;0,ABS((ABS(L5)-ABS(B5))/B5*100),"")</f>
        <v/>
      </c>
      <c r="N5" s="72"/>
      <c r="O5" s="23" t="str">
        <f>IF(N5&lt;&gt;0,ABS((N5-D5)/D5*100),"")</f>
        <v/>
      </c>
      <c r="P5" s="75"/>
      <c r="Q5" s="23" t="str">
        <f>IF(P5&lt;&gt;0,ABS((P5-F5)/F5*100),"")</f>
        <v/>
      </c>
      <c r="R5" s="33"/>
      <c r="S5" s="23" t="str">
        <f>IF(R5&lt;&gt;0,ABS((R5-H5)/H5*100),"")</f>
        <v/>
      </c>
      <c r="T5" s="32"/>
      <c r="U5" s="32" t="str">
        <f>IF(T5&lt;&gt;0,ABS((T5-J5)/J5*100),"")</f>
        <v/>
      </c>
      <c r="V5" s="83"/>
      <c r="W5" s="84"/>
    </row>
  </sheetData>
  <mergeCells count="14">
    <mergeCell ref="V2:W2"/>
    <mergeCell ref="A1:A3"/>
    <mergeCell ref="B2:C2"/>
    <mergeCell ref="D2:E2"/>
    <mergeCell ref="F2:G2"/>
    <mergeCell ref="L2:M2"/>
    <mergeCell ref="N2:O2"/>
    <mergeCell ref="P2:Q2"/>
    <mergeCell ref="H2:I2"/>
    <mergeCell ref="J2:K2"/>
    <mergeCell ref="R2:S2"/>
    <mergeCell ref="T2:U2"/>
    <mergeCell ref="B1:K1"/>
    <mergeCell ref="L1:W1"/>
  </mergeCells>
  <conditionalFormatting sqref="M4:M5">
    <cfRule type="cellIs" dxfId="18" priority="3" stopIfTrue="1" operator="greaterThan">
      <formula>$C$4</formula>
    </cfRule>
  </conditionalFormatting>
  <conditionalFormatting sqref="O4:O5">
    <cfRule type="cellIs" dxfId="17" priority="2" stopIfTrue="1" operator="greaterThan">
      <formula>$E$4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"/>
  <sheetViews>
    <sheetView workbookViewId="0">
      <selection sqref="A1:A3"/>
    </sheetView>
  </sheetViews>
  <sheetFormatPr defaultColWidth="11.42578125" defaultRowHeight="12.75" x14ac:dyDescent="0.2"/>
  <cols>
    <col min="1" max="1" width="12.42578125" customWidth="1"/>
    <col min="2" max="13" width="11.42578125" customWidth="1"/>
    <col min="14" max="15" width="11.42578125" style="1" customWidth="1"/>
  </cols>
  <sheetData>
    <row r="1" spans="1:15" ht="32.1" customHeight="1" thickBot="1" x14ac:dyDescent="0.25">
      <c r="A1" s="92" t="s">
        <v>3</v>
      </c>
      <c r="B1" s="87" t="s">
        <v>7</v>
      </c>
      <c r="C1" s="88"/>
      <c r="D1" s="88"/>
      <c r="E1" s="88"/>
      <c r="F1" s="88"/>
      <c r="G1" s="88"/>
      <c r="H1" s="102" t="s">
        <v>33</v>
      </c>
      <c r="I1" s="103"/>
      <c r="J1" s="103"/>
      <c r="K1" s="103"/>
      <c r="L1" s="103"/>
      <c r="M1" s="103"/>
      <c r="N1" s="103"/>
      <c r="O1" s="104"/>
    </row>
    <row r="2" spans="1:15" s="39" customFormat="1" ht="20.100000000000001" customHeight="1" x14ac:dyDescent="0.2">
      <c r="A2" s="93"/>
      <c r="B2" s="94" t="s">
        <v>52</v>
      </c>
      <c r="C2" s="95"/>
      <c r="D2" s="99" t="s">
        <v>53</v>
      </c>
      <c r="E2" s="100"/>
      <c r="F2" s="96" t="s">
        <v>38</v>
      </c>
      <c r="G2" s="97"/>
      <c r="H2" s="101" t="s">
        <v>52</v>
      </c>
      <c r="I2" s="97"/>
      <c r="J2" s="85" t="s">
        <v>53</v>
      </c>
      <c r="K2" s="106"/>
      <c r="L2" s="85" t="s">
        <v>38</v>
      </c>
      <c r="M2" s="106"/>
      <c r="N2" s="85" t="s">
        <v>4</v>
      </c>
      <c r="O2" s="105"/>
    </row>
    <row r="3" spans="1:15" ht="16.5" thickBot="1" x14ac:dyDescent="0.35">
      <c r="A3" s="93"/>
      <c r="B3" s="2" t="s">
        <v>2</v>
      </c>
      <c r="C3" s="4" t="s">
        <v>1</v>
      </c>
      <c r="D3" s="18" t="s">
        <v>62</v>
      </c>
      <c r="E3" s="5" t="s">
        <v>1</v>
      </c>
      <c r="F3" s="19" t="s">
        <v>39</v>
      </c>
      <c r="G3" s="6" t="s">
        <v>1</v>
      </c>
      <c r="H3" s="3" t="s">
        <v>2</v>
      </c>
      <c r="I3" s="8" t="s">
        <v>1</v>
      </c>
      <c r="J3" s="18" t="s">
        <v>62</v>
      </c>
      <c r="K3" s="8" t="s">
        <v>1</v>
      </c>
      <c r="L3" s="21" t="s">
        <v>39</v>
      </c>
      <c r="M3" s="8" t="s">
        <v>1</v>
      </c>
      <c r="N3" s="14" t="s">
        <v>5</v>
      </c>
      <c r="O3" s="11" t="s">
        <v>6</v>
      </c>
    </row>
    <row r="4" spans="1:15" x14ac:dyDescent="0.2">
      <c r="A4" s="10" t="s">
        <v>28</v>
      </c>
      <c r="B4" s="47">
        <v>1000</v>
      </c>
      <c r="C4" s="48">
        <v>0.1</v>
      </c>
      <c r="D4" s="49">
        <v>0</v>
      </c>
      <c r="E4" s="48">
        <v>2</v>
      </c>
      <c r="F4" s="49"/>
      <c r="G4" s="48" t="s">
        <v>51</v>
      </c>
      <c r="H4" s="67"/>
      <c r="I4" s="34" t="str">
        <f>IF(AND((B4&lt;&gt;0),(H4&lt;&gt;0)),ABS((B4-H4)/B4*100),"")</f>
        <v/>
      </c>
      <c r="J4" s="70"/>
      <c r="K4" s="34" t="str">
        <f>IF(J4&lt;&gt;0,ABS((J4-D4)/D4*100),"")</f>
        <v/>
      </c>
      <c r="L4" s="73"/>
      <c r="M4" s="34" t="s">
        <v>51</v>
      </c>
      <c r="N4" s="79"/>
      <c r="O4" s="80"/>
    </row>
    <row r="5" spans="1:15" x14ac:dyDescent="0.2">
      <c r="A5" s="9" t="s">
        <v>29</v>
      </c>
      <c r="B5" s="53">
        <v>1000.3326730733399</v>
      </c>
      <c r="C5" s="54">
        <v>0.1</v>
      </c>
      <c r="D5" s="55">
        <v>2.4875894703160282</v>
      </c>
      <c r="E5" s="54">
        <v>2</v>
      </c>
      <c r="F5" s="55">
        <v>50</v>
      </c>
      <c r="G5" s="54">
        <v>1</v>
      </c>
      <c r="H5" s="68"/>
      <c r="I5" s="7" t="str">
        <f t="shared" ref="I5:I6" si="0">IF(AND((B5&lt;&gt;0),(H5&lt;&gt;0)),ABS((B5-H5)/B5*100),"")</f>
        <v/>
      </c>
      <c r="J5" s="71"/>
      <c r="K5" s="7" t="str">
        <f>IF(J5&lt;&gt;0,ABS((J5-D5)/D5*100),"")</f>
        <v/>
      </c>
      <c r="L5" s="74"/>
      <c r="M5" s="7" t="str">
        <f>IF(L5&lt;&gt;0,ABS((L5-F5)/F5*100),"")</f>
        <v/>
      </c>
      <c r="N5" s="81"/>
      <c r="O5" s="82"/>
    </row>
    <row r="6" spans="1:15" ht="13.5" thickBot="1" x14ac:dyDescent="0.25">
      <c r="A6" s="16" t="s">
        <v>30</v>
      </c>
      <c r="B6" s="58">
        <v>1000</v>
      </c>
      <c r="C6" s="59">
        <v>0.1</v>
      </c>
      <c r="D6" s="60">
        <v>0</v>
      </c>
      <c r="E6" s="59">
        <v>2</v>
      </c>
      <c r="F6" s="60"/>
      <c r="G6" s="59" t="s">
        <v>51</v>
      </c>
      <c r="H6" s="69"/>
      <c r="I6" s="23" t="str">
        <f t="shared" si="0"/>
        <v/>
      </c>
      <c r="J6" s="72"/>
      <c r="K6" s="23" t="str">
        <f>IF(J6&lt;&gt;0,ABS((J6-D6)/D6*100),"")</f>
        <v/>
      </c>
      <c r="L6" s="75"/>
      <c r="M6" s="23" t="s">
        <v>51</v>
      </c>
      <c r="N6" s="83"/>
      <c r="O6" s="84"/>
    </row>
  </sheetData>
  <mergeCells count="10">
    <mergeCell ref="N2:O2"/>
    <mergeCell ref="A1:A3"/>
    <mergeCell ref="B1:G1"/>
    <mergeCell ref="B2:C2"/>
    <mergeCell ref="D2:E2"/>
    <mergeCell ref="F2:G2"/>
    <mergeCell ref="H2:I2"/>
    <mergeCell ref="J2:K2"/>
    <mergeCell ref="L2:M2"/>
    <mergeCell ref="H1:O1"/>
  </mergeCells>
  <conditionalFormatting sqref="I4:I6">
    <cfRule type="cellIs" dxfId="16" priority="3" stopIfTrue="1" operator="greaterThan">
      <formula>$C$4</formula>
    </cfRule>
  </conditionalFormatting>
  <conditionalFormatting sqref="K4:K6">
    <cfRule type="cellIs" dxfId="15" priority="2" stopIfTrue="1" operator="greaterThan">
      <formula>$E$4</formula>
    </cfRule>
  </conditionalFormatting>
  <conditionalFormatting sqref="M4:M6">
    <cfRule type="cellIs" dxfId="14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"/>
  <sheetViews>
    <sheetView workbookViewId="0">
      <selection sqref="A1:A3"/>
    </sheetView>
  </sheetViews>
  <sheetFormatPr defaultColWidth="11.42578125" defaultRowHeight="12.75" x14ac:dyDescent="0.2"/>
  <cols>
    <col min="1" max="1" width="12.42578125" customWidth="1"/>
    <col min="2" max="13" width="11.42578125" customWidth="1"/>
    <col min="14" max="15" width="11.42578125" style="1" customWidth="1"/>
  </cols>
  <sheetData>
    <row r="1" spans="1:19" ht="32.1" customHeight="1" thickBot="1" x14ac:dyDescent="0.25">
      <c r="A1" s="92" t="s">
        <v>3</v>
      </c>
      <c r="B1" s="87" t="s">
        <v>7</v>
      </c>
      <c r="C1" s="88"/>
      <c r="D1" s="88"/>
      <c r="E1" s="88"/>
      <c r="F1" s="88"/>
      <c r="G1" s="88"/>
      <c r="H1" s="102" t="s">
        <v>33</v>
      </c>
      <c r="I1" s="103"/>
      <c r="J1" s="103"/>
      <c r="K1" s="103"/>
      <c r="L1" s="103"/>
      <c r="M1" s="103"/>
      <c r="N1" s="103"/>
      <c r="O1" s="104"/>
    </row>
    <row r="2" spans="1:19" s="39" customFormat="1" ht="20.100000000000001" customHeight="1" x14ac:dyDescent="0.2">
      <c r="A2" s="93"/>
      <c r="B2" s="94" t="s">
        <v>59</v>
      </c>
      <c r="C2" s="95"/>
      <c r="D2" s="99" t="s">
        <v>60</v>
      </c>
      <c r="E2" s="100"/>
      <c r="F2" s="96" t="s">
        <v>46</v>
      </c>
      <c r="G2" s="97"/>
      <c r="H2" s="94" t="s">
        <v>59</v>
      </c>
      <c r="I2" s="95"/>
      <c r="J2" s="99" t="s">
        <v>60</v>
      </c>
      <c r="K2" s="100"/>
      <c r="L2" s="85" t="s">
        <v>46</v>
      </c>
      <c r="M2" s="106"/>
      <c r="N2" s="85" t="s">
        <v>4</v>
      </c>
      <c r="O2" s="105"/>
    </row>
    <row r="3" spans="1:19" ht="16.5" customHeight="1" thickBot="1" x14ac:dyDescent="0.25">
      <c r="A3" s="93"/>
      <c r="B3" s="2" t="s">
        <v>2</v>
      </c>
      <c r="C3" s="4" t="s">
        <v>1</v>
      </c>
      <c r="D3" s="18" t="s">
        <v>39</v>
      </c>
      <c r="E3" s="5" t="s">
        <v>1</v>
      </c>
      <c r="F3" s="19" t="s">
        <v>47</v>
      </c>
      <c r="G3" s="6" t="s">
        <v>1</v>
      </c>
      <c r="H3" s="3" t="s">
        <v>2</v>
      </c>
      <c r="I3" s="8" t="s">
        <v>1</v>
      </c>
      <c r="J3" s="20" t="s">
        <v>39</v>
      </c>
      <c r="K3" s="8" t="s">
        <v>1</v>
      </c>
      <c r="L3" s="21" t="s">
        <v>47</v>
      </c>
      <c r="M3" s="8" t="s">
        <v>1</v>
      </c>
      <c r="N3" s="14" t="s">
        <v>5</v>
      </c>
      <c r="O3" s="11" t="s">
        <v>6</v>
      </c>
    </row>
    <row r="4" spans="1:19" x14ac:dyDescent="0.2">
      <c r="A4" s="10" t="s">
        <v>31</v>
      </c>
      <c r="B4" s="47">
        <v>955.00000000000318</v>
      </c>
      <c r="C4" s="48">
        <v>0.1</v>
      </c>
      <c r="D4" s="49">
        <v>995.70119695682615</v>
      </c>
      <c r="E4" s="48">
        <v>2</v>
      </c>
      <c r="F4" s="49">
        <v>0.2</v>
      </c>
      <c r="G4" s="48">
        <v>1</v>
      </c>
      <c r="H4" s="67"/>
      <c r="I4" s="34" t="str">
        <f>IF(H4&lt;&gt;0,ABS((ABS(H4)-ABS(B4))/B4*100),"")</f>
        <v/>
      </c>
      <c r="J4" s="70"/>
      <c r="K4" s="34" t="str">
        <f>IF(J4&lt;&gt;0,ABS((J4-D4)/D4*100),"")</f>
        <v/>
      </c>
      <c r="L4" s="73"/>
      <c r="M4" s="34" t="str">
        <f>IF(L4&lt;&gt;0,ABS((L4-F4)/F4*100),"")</f>
        <v/>
      </c>
      <c r="N4" s="79"/>
      <c r="O4" s="80"/>
      <c r="R4" s="36"/>
      <c r="S4" s="37"/>
    </row>
    <row r="5" spans="1:19" ht="13.5" thickBot="1" x14ac:dyDescent="0.25">
      <c r="A5" s="16" t="s">
        <v>32</v>
      </c>
      <c r="B5" s="58">
        <v>955.00000000000318</v>
      </c>
      <c r="C5" s="59">
        <v>0.1</v>
      </c>
      <c r="D5" s="60">
        <v>996.26404388160699</v>
      </c>
      <c r="E5" s="59">
        <v>2</v>
      </c>
      <c r="F5" s="60">
        <v>0.2</v>
      </c>
      <c r="G5" s="59">
        <v>1</v>
      </c>
      <c r="H5" s="69"/>
      <c r="I5" s="23" t="str">
        <f>IF(H5&lt;&gt;0,ABS((ABS(H5)-ABS(B5))/B5*100),"")</f>
        <v/>
      </c>
      <c r="J5" s="72"/>
      <c r="K5" s="23" t="str">
        <f>IF(J5&lt;&gt;0,ABS((J5-D5)/D5*100),"")</f>
        <v/>
      </c>
      <c r="L5" s="75"/>
      <c r="M5" s="23" t="str">
        <f>IF(L5&lt;&gt;0,ABS((L5-F5)/F5*100),"")</f>
        <v/>
      </c>
      <c r="N5" s="83"/>
      <c r="O5" s="84"/>
      <c r="R5" s="36"/>
      <c r="S5" s="37"/>
    </row>
    <row r="10" spans="1:19" s="1" customFormat="1" x14ac:dyDescent="0.2"/>
  </sheetData>
  <mergeCells count="10">
    <mergeCell ref="N2:O2"/>
    <mergeCell ref="A1:A3"/>
    <mergeCell ref="B1:G1"/>
    <mergeCell ref="B2:C2"/>
    <mergeCell ref="D2:E2"/>
    <mergeCell ref="F2:G2"/>
    <mergeCell ref="H2:I2"/>
    <mergeCell ref="J2:K2"/>
    <mergeCell ref="L2:M2"/>
    <mergeCell ref="H1:O1"/>
  </mergeCells>
  <conditionalFormatting sqref="I4:I5">
    <cfRule type="cellIs" dxfId="13" priority="3" stopIfTrue="1" operator="greaterThan">
      <formula>$C$4</formula>
    </cfRule>
  </conditionalFormatting>
  <conditionalFormatting sqref="K4:K5">
    <cfRule type="cellIs" dxfId="12" priority="2" stopIfTrue="1" operator="greaterThan">
      <formula>$E$4</formula>
    </cfRule>
  </conditionalFormatting>
  <conditionalFormatting sqref="M4:M5">
    <cfRule type="cellIs" dxfId="11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tabSelected="1" workbookViewId="0">
      <selection activeCell="D5" sqref="D5"/>
    </sheetView>
  </sheetViews>
  <sheetFormatPr defaultColWidth="11.42578125" defaultRowHeight="12.75" x14ac:dyDescent="0.2"/>
  <cols>
    <col min="1" max="1" width="12.42578125" customWidth="1"/>
    <col min="2" max="17" width="11.42578125" customWidth="1"/>
    <col min="18" max="19" width="11.42578125" style="1" customWidth="1"/>
  </cols>
  <sheetData>
    <row r="1" spans="1:19" ht="32.1" customHeight="1" thickBot="1" x14ac:dyDescent="0.25">
      <c r="A1" s="92" t="s">
        <v>3</v>
      </c>
      <c r="B1" s="87" t="s">
        <v>7</v>
      </c>
      <c r="C1" s="88"/>
      <c r="D1" s="88"/>
      <c r="E1" s="88"/>
      <c r="F1" s="88"/>
      <c r="G1" s="88"/>
      <c r="H1" s="88"/>
      <c r="I1" s="89"/>
      <c r="J1" s="102" t="s">
        <v>33</v>
      </c>
      <c r="K1" s="103"/>
      <c r="L1" s="103"/>
      <c r="M1" s="103"/>
      <c r="N1" s="103"/>
      <c r="O1" s="103"/>
      <c r="P1" s="103"/>
      <c r="Q1" s="103"/>
      <c r="R1" s="103"/>
      <c r="S1" s="104"/>
    </row>
    <row r="2" spans="1:19" s="39" customFormat="1" ht="20.100000000000001" customHeight="1" x14ac:dyDescent="0.2">
      <c r="A2" s="93"/>
      <c r="B2" s="94" t="s">
        <v>61</v>
      </c>
      <c r="C2" s="95"/>
      <c r="D2" s="85" t="s">
        <v>58</v>
      </c>
      <c r="E2" s="106"/>
      <c r="F2" s="96" t="s">
        <v>37</v>
      </c>
      <c r="G2" s="97"/>
      <c r="H2" s="98" t="s">
        <v>38</v>
      </c>
      <c r="I2" s="91"/>
      <c r="J2" s="94" t="s">
        <v>61</v>
      </c>
      <c r="K2" s="95"/>
      <c r="L2" s="85" t="s">
        <v>58</v>
      </c>
      <c r="M2" s="106"/>
      <c r="N2" s="85" t="s">
        <v>37</v>
      </c>
      <c r="O2" s="106"/>
      <c r="P2" s="99" t="s">
        <v>38</v>
      </c>
      <c r="Q2" s="100"/>
      <c r="R2" s="85" t="s">
        <v>4</v>
      </c>
      <c r="S2" s="86"/>
    </row>
    <row r="3" spans="1:19" s="46" customFormat="1" ht="16.5" customHeight="1" thickBot="1" x14ac:dyDescent="0.25">
      <c r="A3" s="93"/>
      <c r="B3" s="2" t="s">
        <v>34</v>
      </c>
      <c r="C3" s="41" t="s">
        <v>1</v>
      </c>
      <c r="D3" s="18" t="s">
        <v>34</v>
      </c>
      <c r="E3" s="42" t="s">
        <v>1</v>
      </c>
      <c r="F3" s="19" t="s">
        <v>1</v>
      </c>
      <c r="G3" s="26" t="s">
        <v>0</v>
      </c>
      <c r="H3" s="12" t="s">
        <v>39</v>
      </c>
      <c r="I3" s="12" t="s">
        <v>1</v>
      </c>
      <c r="J3" s="3" t="s">
        <v>34</v>
      </c>
      <c r="K3" s="43" t="s">
        <v>1</v>
      </c>
      <c r="L3" s="20" t="s">
        <v>34</v>
      </c>
      <c r="M3" s="43" t="s">
        <v>1</v>
      </c>
      <c r="N3" s="21" t="s">
        <v>1</v>
      </c>
      <c r="O3" s="43" t="s">
        <v>0</v>
      </c>
      <c r="P3" s="12" t="s">
        <v>39</v>
      </c>
      <c r="Q3" s="12" t="s">
        <v>1</v>
      </c>
      <c r="R3" s="44" t="s">
        <v>5</v>
      </c>
      <c r="S3" s="45" t="s">
        <v>6</v>
      </c>
    </row>
    <row r="4" spans="1:19" x14ac:dyDescent="0.2">
      <c r="A4" s="10" t="s">
        <v>15</v>
      </c>
      <c r="B4" s="47">
        <v>2828.4271247462002</v>
      </c>
      <c r="C4" s="48">
        <v>0.1</v>
      </c>
      <c r="D4" s="49">
        <v>1000</v>
      </c>
      <c r="E4" s="48">
        <v>2</v>
      </c>
      <c r="F4" s="49">
        <v>5.8976108289633002E-12</v>
      </c>
      <c r="G4" s="48">
        <v>1</v>
      </c>
      <c r="H4" s="51">
        <v>50.000000887903539</v>
      </c>
      <c r="I4" s="51">
        <v>0.1</v>
      </c>
      <c r="J4" s="67">
        <v>2828.4271247462002</v>
      </c>
      <c r="K4" s="34">
        <f>IF(J4&lt;&gt;0,ABS((ABS(J4)-ABS(B4))/B4*100),"")</f>
        <v>0</v>
      </c>
      <c r="L4" s="70">
        <v>1000</v>
      </c>
      <c r="M4" s="34">
        <f>IF(L4&lt;&gt;0,ABS((L4-D4)/D4*100),"")</f>
        <v>0</v>
      </c>
      <c r="N4" s="73">
        <v>5.8976154383959302E-12</v>
      </c>
      <c r="O4" s="34">
        <f>IF(N4&lt;&gt;0,ABS((N4-F4)/F4*100),"")</f>
        <v>7.8157626259604156E-5</v>
      </c>
      <c r="P4" s="24">
        <v>50.000000887903873</v>
      </c>
      <c r="Q4" s="24">
        <f>IF(P4&lt;&gt;0,ABS((P4-H4)/H4*100),"")</f>
        <v>6.6791015975369829E-13</v>
      </c>
      <c r="R4" s="79">
        <v>42992</v>
      </c>
      <c r="S4" s="80">
        <v>0.39483796296296297</v>
      </c>
    </row>
    <row r="5" spans="1:19" x14ac:dyDescent="0.2">
      <c r="A5" s="9" t="s">
        <v>16</v>
      </c>
      <c r="B5" s="53">
        <v>2828.4271247462002</v>
      </c>
      <c r="C5" s="54">
        <v>0.1</v>
      </c>
      <c r="D5" s="55">
        <v>1144.56140219695</v>
      </c>
      <c r="E5" s="54">
        <v>2</v>
      </c>
      <c r="F5" s="55">
        <v>5.770762330817006E-12</v>
      </c>
      <c r="G5" s="54">
        <v>1</v>
      </c>
      <c r="H5" s="57">
        <v>60.000001053882322</v>
      </c>
      <c r="I5" s="57">
        <v>0.1</v>
      </c>
      <c r="J5" s="68">
        <v>2828.4271247461952</v>
      </c>
      <c r="K5" s="7">
        <f>IF(J5&lt;&gt;0,ABS((ABS(J5)-ABS(B5))/B5*100),"")</f>
        <v>1.768552145461398E-13</v>
      </c>
      <c r="L5" s="71">
        <v>1144.56140219694</v>
      </c>
      <c r="M5" s="7">
        <f>IF(L5&lt;&gt;0,ABS((L5-D5)/D5*100),"")</f>
        <v>8.7408519108708338E-13</v>
      </c>
      <c r="N5" s="74">
        <v>5.7707570835163413E-12</v>
      </c>
      <c r="O5" s="7">
        <f>IF(N5&lt;&gt;0,ABS((N5-F5)/F5*100),"")</f>
        <v>9.0929072519199748E-5</v>
      </c>
      <c r="P5" s="13">
        <v>60.000001053881839</v>
      </c>
      <c r="Q5" s="13">
        <f>IF(P5&lt;&gt;0,ABS((P5-H5)/H5*100),"")</f>
        <v>8.0528175305024353E-13</v>
      </c>
      <c r="R5" s="81">
        <v>42992</v>
      </c>
      <c r="S5" s="82">
        <v>0.39483796296296297</v>
      </c>
    </row>
    <row r="6" spans="1:19" x14ac:dyDescent="0.2">
      <c r="A6" s="9" t="s">
        <v>17</v>
      </c>
      <c r="B6" s="53">
        <v>2848.3009811593902</v>
      </c>
      <c r="C6" s="54">
        <v>0.1</v>
      </c>
      <c r="D6" s="55">
        <v>1001.00444838471</v>
      </c>
      <c r="E6" s="54">
        <v>2</v>
      </c>
      <c r="F6" s="55">
        <v>0.25044885950158752</v>
      </c>
      <c r="G6" s="54">
        <v>1</v>
      </c>
      <c r="H6" s="57">
        <v>50.000000610451259</v>
      </c>
      <c r="I6" s="57">
        <v>0.1</v>
      </c>
      <c r="J6" s="68">
        <v>2848.3009811593802</v>
      </c>
      <c r="K6" s="7">
        <f>IF(J6&lt;&gt;0,ABS((ABS(J6)-ABS(B6))/B6*100),"")</f>
        <v>3.5124243489990796E-13</v>
      </c>
      <c r="L6" s="71">
        <v>1001.00444838471</v>
      </c>
      <c r="M6" s="7">
        <f>IF(L6&lt;&gt;0,ABS((L6-D6)/D6*100),"")</f>
        <v>0</v>
      </c>
      <c r="N6" s="74">
        <v>0.25044885950158829</v>
      </c>
      <c r="O6" s="7">
        <f>IF(N6&lt;&gt;0,ABS((N6-F6)/F6*100),"")</f>
        <v>3.1030531294261432E-13</v>
      </c>
      <c r="P6" s="13">
        <v>50.000000610450975</v>
      </c>
      <c r="Q6" s="13">
        <f>IF(P6&lt;&gt;0,ABS((P6-H6)/H6*100),"")</f>
        <v>5.6843418166805298E-13</v>
      </c>
      <c r="R6" s="81">
        <v>42992</v>
      </c>
      <c r="S6" s="82">
        <v>0.39483796296296297</v>
      </c>
    </row>
    <row r="7" spans="1:19" x14ac:dyDescent="0.2">
      <c r="A7" s="9" t="s">
        <v>18</v>
      </c>
      <c r="B7" s="53">
        <v>2818.4237375697799</v>
      </c>
      <c r="C7" s="54">
        <v>0.1</v>
      </c>
      <c r="D7" s="55">
        <v>1002.44700608062</v>
      </c>
      <c r="E7" s="54">
        <v>2</v>
      </c>
      <c r="F7" s="55">
        <v>0.48934913397867758</v>
      </c>
      <c r="G7" s="54">
        <v>1</v>
      </c>
      <c r="H7" s="57">
        <v>60.000014853428155</v>
      </c>
      <c r="I7" s="57">
        <v>0.1</v>
      </c>
      <c r="J7" s="68">
        <v>2818.4237375697599</v>
      </c>
      <c r="K7" s="7">
        <f>IF(J7&lt;&gt;0,ABS((ABS(J7)-ABS(B7))/B7*100),"")</f>
        <v>7.0993169594353915E-13</v>
      </c>
      <c r="L7" s="71">
        <v>1002.44700608062</v>
      </c>
      <c r="M7" s="7">
        <f>IF(L7&lt;&gt;0,ABS((L7-D7)/D7*100),"")</f>
        <v>0</v>
      </c>
      <c r="N7" s="74">
        <v>0.48934913397874064</v>
      </c>
      <c r="O7" s="7">
        <f>IF(N7&lt;&gt;0,ABS((N7-F7)/F7*100),"")</f>
        <v>1.2886641340506926E-11</v>
      </c>
      <c r="P7" s="13">
        <v>60.00001485342726</v>
      </c>
      <c r="Q7" s="13">
        <f>IF(P7&lt;&gt;0,ABS((P7-H7)/H7*100),"")</f>
        <v>1.4921393757064601E-12</v>
      </c>
      <c r="R7" s="81">
        <v>42992</v>
      </c>
      <c r="S7" s="82">
        <v>0.39483796296296297</v>
      </c>
    </row>
    <row r="8" spans="1:19" ht="13.5" thickBot="1" x14ac:dyDescent="0.25">
      <c r="A8" s="16" t="s">
        <v>19</v>
      </c>
      <c r="B8" s="58">
        <v>2971.2626945458801</v>
      </c>
      <c r="C8" s="59">
        <v>0.1</v>
      </c>
      <c r="D8" s="60">
        <v>1000.4415275267201</v>
      </c>
      <c r="E8" s="59">
        <v>2</v>
      </c>
      <c r="F8" s="60">
        <v>8.8562653295806412E-2</v>
      </c>
      <c r="G8" s="59">
        <v>1</v>
      </c>
      <c r="H8" s="62">
        <v>50.000032673977735</v>
      </c>
      <c r="I8" s="62">
        <v>0.1</v>
      </c>
      <c r="J8" s="69">
        <v>2971.2626945458801</v>
      </c>
      <c r="K8" s="23">
        <f>IF(J8&lt;&gt;0,ABS((ABS(J8)-ABS(B8))/B8*100),"")</f>
        <v>0</v>
      </c>
      <c r="L8" s="72">
        <v>1000.4415275267201</v>
      </c>
      <c r="M8" s="23">
        <f>IF(L8&lt;&gt;0,ABS((L8-D8)/D8*100),"")</f>
        <v>0</v>
      </c>
      <c r="N8" s="75">
        <v>8.8562653295813226E-2</v>
      </c>
      <c r="O8" s="23">
        <f>IF(N8&lt;&gt;0,ABS((N8-F8)/F8*100),"")</f>
        <v>7.6939811083545667E-12</v>
      </c>
      <c r="P8" s="22">
        <v>50.000032673977422</v>
      </c>
      <c r="Q8" s="22">
        <f>IF(P8&lt;&gt;0,ABS((P8-H8)/H8*100),"")</f>
        <v>6.2527719886302272E-13</v>
      </c>
      <c r="R8" s="83">
        <v>42992</v>
      </c>
      <c r="S8" s="84">
        <v>0.39483796296296297</v>
      </c>
    </row>
  </sheetData>
  <mergeCells count="12">
    <mergeCell ref="R2:S2"/>
    <mergeCell ref="A1:A3"/>
    <mergeCell ref="B2:C2"/>
    <mergeCell ref="D2:E2"/>
    <mergeCell ref="F2:G2"/>
    <mergeCell ref="J2:K2"/>
    <mergeCell ref="L2:M2"/>
    <mergeCell ref="N2:O2"/>
    <mergeCell ref="B1:I1"/>
    <mergeCell ref="H2:I2"/>
    <mergeCell ref="J1:S1"/>
    <mergeCell ref="P2:Q2"/>
  </mergeCells>
  <conditionalFormatting sqref="P4:Q8">
    <cfRule type="cellIs" dxfId="10" priority="4" stopIfTrue="1" operator="greaterThan">
      <formula>#REF!</formula>
    </cfRule>
  </conditionalFormatting>
  <conditionalFormatting sqref="K4:K8">
    <cfRule type="cellIs" dxfId="9" priority="3" stopIfTrue="1" operator="greaterThan">
      <formula>$C$4</formula>
    </cfRule>
  </conditionalFormatting>
  <conditionalFormatting sqref="M4:M8">
    <cfRule type="cellIs" dxfId="8" priority="2" stopIfTrue="1" operator="greaterThan">
      <formula>$E$4</formula>
    </cfRule>
  </conditionalFormatting>
  <conditionalFormatting sqref="O4:O8">
    <cfRule type="cellIs" dxfId="7" priority="1" stopIfTrue="1" operator="greaterThan">
      <formula>$G$4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sqref="A1:A3"/>
    </sheetView>
  </sheetViews>
  <sheetFormatPr defaultColWidth="11.42578125" defaultRowHeight="12.75" x14ac:dyDescent="0.2"/>
  <cols>
    <col min="1" max="1" width="12.42578125" customWidth="1"/>
    <col min="2" max="5" width="11.42578125" customWidth="1"/>
    <col min="6" max="9" width="11.85546875" customWidth="1"/>
    <col min="10" max="11" width="11.85546875" style="1" customWidth="1"/>
  </cols>
  <sheetData>
    <row r="1" spans="1:11" ht="32.1" customHeight="1" thickBot="1" x14ac:dyDescent="0.25">
      <c r="A1" s="92" t="s">
        <v>3</v>
      </c>
      <c r="B1" s="87" t="s">
        <v>7</v>
      </c>
      <c r="C1" s="88"/>
      <c r="D1" s="88"/>
      <c r="E1" s="88"/>
      <c r="F1" s="102" t="s">
        <v>33</v>
      </c>
      <c r="G1" s="103"/>
      <c r="H1" s="103"/>
      <c r="I1" s="103"/>
      <c r="J1" s="103"/>
      <c r="K1" s="104"/>
    </row>
    <row r="2" spans="1:11" s="39" customFormat="1" ht="20.100000000000001" customHeight="1" x14ac:dyDescent="0.2">
      <c r="A2" s="93"/>
      <c r="B2" s="94" t="s">
        <v>56</v>
      </c>
      <c r="C2" s="95"/>
      <c r="D2" s="99" t="s">
        <v>57</v>
      </c>
      <c r="E2" s="100"/>
      <c r="F2" s="101" t="s">
        <v>56</v>
      </c>
      <c r="G2" s="97"/>
      <c r="H2" s="85" t="s">
        <v>57</v>
      </c>
      <c r="I2" s="106"/>
      <c r="J2" s="85" t="s">
        <v>4</v>
      </c>
      <c r="K2" s="105"/>
    </row>
    <row r="3" spans="1:11" ht="16.5" customHeight="1" thickBot="1" x14ac:dyDescent="0.25">
      <c r="A3" s="93"/>
      <c r="B3" s="2" t="s">
        <v>43</v>
      </c>
      <c r="C3" s="4" t="s">
        <v>1</v>
      </c>
      <c r="D3" s="18" t="s">
        <v>43</v>
      </c>
      <c r="E3" s="5" t="s">
        <v>1</v>
      </c>
      <c r="F3" s="3" t="s">
        <v>43</v>
      </c>
      <c r="G3" s="8" t="s">
        <v>1</v>
      </c>
      <c r="H3" s="20" t="s">
        <v>43</v>
      </c>
      <c r="I3" s="8" t="s">
        <v>1</v>
      </c>
      <c r="J3" s="14" t="s">
        <v>5</v>
      </c>
      <c r="K3" s="11" t="s">
        <v>6</v>
      </c>
    </row>
    <row r="4" spans="1:11" x14ac:dyDescent="0.2">
      <c r="A4" s="10" t="s">
        <v>44</v>
      </c>
      <c r="B4" s="47">
        <v>1000</v>
      </c>
      <c r="C4" s="48">
        <v>0.1</v>
      </c>
      <c r="D4" s="49">
        <v>0</v>
      </c>
      <c r="E4" s="48">
        <v>2</v>
      </c>
      <c r="F4" s="67"/>
      <c r="G4" s="34" t="str">
        <f>IF(F4&lt;&gt;0,ABS((ABS(F4)-ABS(B4))/B4*100),"")</f>
        <v/>
      </c>
      <c r="H4" s="70"/>
      <c r="I4" s="34" t="str">
        <f>IF(H4&lt;&gt;0,ABS((H4-D4)/D4*100),"")</f>
        <v/>
      </c>
      <c r="J4" s="79"/>
      <c r="K4" s="80"/>
    </row>
    <row r="5" spans="1:11" ht="13.5" thickBot="1" x14ac:dyDescent="0.25">
      <c r="A5" s="16" t="s">
        <v>45</v>
      </c>
      <c r="B5" s="58">
        <v>1000.3326730733399</v>
      </c>
      <c r="C5" s="59">
        <v>0.1</v>
      </c>
      <c r="D5" s="60">
        <v>2.4875894703160282</v>
      </c>
      <c r="E5" s="59">
        <v>2</v>
      </c>
      <c r="F5" s="69"/>
      <c r="G5" s="23" t="str">
        <f>IF(F5&lt;&gt;0,ABS((ABS(F5)-ABS(B5))/B5*100),"")</f>
        <v/>
      </c>
      <c r="H5" s="72"/>
      <c r="I5" s="23" t="str">
        <f>IF(H5&lt;&gt;0,ABS((H5-D5)/D5*100),"")</f>
        <v/>
      </c>
      <c r="J5" s="83"/>
      <c r="K5" s="84"/>
    </row>
  </sheetData>
  <mergeCells count="8">
    <mergeCell ref="J2:K2"/>
    <mergeCell ref="A1:A3"/>
    <mergeCell ref="B1:E1"/>
    <mergeCell ref="B2:C2"/>
    <mergeCell ref="D2:E2"/>
    <mergeCell ref="F2:G2"/>
    <mergeCell ref="H2:I2"/>
    <mergeCell ref="F1:K1"/>
  </mergeCells>
  <conditionalFormatting sqref="G4:G5">
    <cfRule type="cellIs" dxfId="6" priority="3" stopIfTrue="1" operator="greaterThan">
      <formula>$C$4</formula>
    </cfRule>
  </conditionalFormatting>
  <conditionalFormatting sqref="I4:I5">
    <cfRule type="cellIs" dxfId="5" priority="2" stopIfTrue="1" operator="greaterThan">
      <formula>$E$4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3"/>
  <sheetViews>
    <sheetView workbookViewId="0">
      <selection sqref="A1:A3"/>
    </sheetView>
  </sheetViews>
  <sheetFormatPr defaultColWidth="11.42578125" defaultRowHeight="12.75" x14ac:dyDescent="0.2"/>
  <cols>
    <col min="1" max="1" width="12.42578125" customWidth="1"/>
    <col min="2" max="21" width="11.42578125" customWidth="1"/>
    <col min="22" max="23" width="11.42578125" style="1" customWidth="1"/>
  </cols>
  <sheetData>
    <row r="1" spans="1:27" ht="32.1" customHeight="1" thickBot="1" x14ac:dyDescent="0.25">
      <c r="A1" s="92" t="s">
        <v>3</v>
      </c>
      <c r="B1" s="87" t="s">
        <v>7</v>
      </c>
      <c r="C1" s="88"/>
      <c r="D1" s="88"/>
      <c r="E1" s="88"/>
      <c r="F1" s="88"/>
      <c r="G1" s="88"/>
      <c r="H1" s="88"/>
      <c r="I1" s="88"/>
      <c r="J1" s="88"/>
      <c r="K1" s="89"/>
      <c r="L1" s="102" t="s">
        <v>33</v>
      </c>
      <c r="M1" s="103"/>
      <c r="N1" s="103"/>
      <c r="O1" s="103"/>
      <c r="P1" s="103"/>
      <c r="Q1" s="103"/>
      <c r="R1" s="103"/>
      <c r="S1" s="103"/>
      <c r="T1" s="103"/>
      <c r="U1" s="103"/>
      <c r="V1" s="17"/>
      <c r="W1" s="15"/>
    </row>
    <row r="2" spans="1:27" s="39" customFormat="1" ht="20.100000000000001" customHeight="1" x14ac:dyDescent="0.2">
      <c r="A2" s="93"/>
      <c r="B2" s="94" t="s">
        <v>54</v>
      </c>
      <c r="C2" s="95"/>
      <c r="D2" s="99" t="s">
        <v>55</v>
      </c>
      <c r="E2" s="100"/>
      <c r="F2" s="96" t="s">
        <v>48</v>
      </c>
      <c r="G2" s="97"/>
      <c r="H2" s="98" t="s">
        <v>66</v>
      </c>
      <c r="I2" s="95"/>
      <c r="J2" s="90" t="s">
        <v>50</v>
      </c>
      <c r="K2" s="91"/>
      <c r="L2" s="94" t="s">
        <v>54</v>
      </c>
      <c r="M2" s="95"/>
      <c r="N2" s="85" t="s">
        <v>55</v>
      </c>
      <c r="O2" s="106"/>
      <c r="P2" s="85" t="s">
        <v>48</v>
      </c>
      <c r="Q2" s="106"/>
      <c r="R2" s="98" t="s">
        <v>66</v>
      </c>
      <c r="S2" s="95"/>
      <c r="T2" s="99" t="s">
        <v>50</v>
      </c>
      <c r="U2" s="109"/>
      <c r="V2" s="85" t="s">
        <v>4</v>
      </c>
      <c r="W2" s="105"/>
    </row>
    <row r="3" spans="1:27" ht="16.5" customHeight="1" thickBot="1" x14ac:dyDescent="0.25">
      <c r="A3" s="93"/>
      <c r="B3" s="2" t="s">
        <v>43</v>
      </c>
      <c r="C3" s="4" t="s">
        <v>1</v>
      </c>
      <c r="D3" s="18" t="s">
        <v>43</v>
      </c>
      <c r="E3" s="5" t="s">
        <v>1</v>
      </c>
      <c r="F3" s="19" t="s">
        <v>47</v>
      </c>
      <c r="G3" s="6" t="s">
        <v>1</v>
      </c>
      <c r="H3" s="12" t="s">
        <v>49</v>
      </c>
      <c r="I3" s="26" t="s">
        <v>49</v>
      </c>
      <c r="J3" s="12" t="s">
        <v>67</v>
      </c>
      <c r="K3" s="12" t="s">
        <v>1</v>
      </c>
      <c r="L3" s="3" t="s">
        <v>43</v>
      </c>
      <c r="M3" s="8" t="s">
        <v>1</v>
      </c>
      <c r="N3" s="20" t="s">
        <v>43</v>
      </c>
      <c r="O3" s="8" t="s">
        <v>1</v>
      </c>
      <c r="P3" s="21" t="s">
        <v>47</v>
      </c>
      <c r="Q3" s="8" t="s">
        <v>1</v>
      </c>
      <c r="R3" s="18" t="s">
        <v>49</v>
      </c>
      <c r="S3" s="26" t="s">
        <v>49</v>
      </c>
      <c r="T3" s="18" t="s">
        <v>65</v>
      </c>
      <c r="U3" s="12" t="s">
        <v>1</v>
      </c>
      <c r="V3" s="14" t="s">
        <v>5</v>
      </c>
      <c r="W3" s="11" t="s">
        <v>6</v>
      </c>
    </row>
    <row r="4" spans="1:27" x14ac:dyDescent="0.2">
      <c r="A4" s="10" t="s">
        <v>8</v>
      </c>
      <c r="B4" s="47">
        <v>1802.3483170864199</v>
      </c>
      <c r="C4" s="48">
        <v>0.1</v>
      </c>
      <c r="D4" s="49">
        <v>721.20426171135</v>
      </c>
      <c r="E4" s="48">
        <v>2</v>
      </c>
      <c r="F4" s="49">
        <v>2.5499999999999998</v>
      </c>
      <c r="G4" s="48">
        <v>1</v>
      </c>
      <c r="H4" s="64">
        <v>85.95</v>
      </c>
      <c r="I4" s="48">
        <v>1</v>
      </c>
      <c r="J4" s="64">
        <v>119631.185</v>
      </c>
      <c r="K4" s="51">
        <v>1</v>
      </c>
      <c r="L4" s="67"/>
      <c r="M4" s="34" t="str">
        <f t="shared" ref="M4:M10" si="0">IF(L4&lt;&gt;0,ABS((ABS(L4)-ABS(B4))/B4*100),"")</f>
        <v/>
      </c>
      <c r="N4" s="70"/>
      <c r="O4" s="34" t="str">
        <f t="shared" ref="O4:O10" si="1">IF(N4&lt;&gt;0,ABS((N4-D4)/D4*100),"")</f>
        <v/>
      </c>
      <c r="P4" s="73"/>
      <c r="Q4" s="34" t="str">
        <f t="shared" ref="Q4:Q10" si="2">IF(P4&lt;&gt;0,ABS((P4-F4)/F4*100),"")</f>
        <v/>
      </c>
      <c r="R4" s="76"/>
      <c r="S4" s="38" t="str">
        <f t="shared" ref="S4:S10" si="3">IF(R4&lt;&gt;"",ABS(R4-H4),"")</f>
        <v/>
      </c>
      <c r="T4" s="76"/>
      <c r="U4" s="38" t="str">
        <f t="shared" ref="U4:U10" si="4">IF(T4&lt;&gt;"",ABS(T4-J4),"")</f>
        <v/>
      </c>
      <c r="V4" s="79"/>
      <c r="W4" s="80"/>
      <c r="Z4" s="36"/>
      <c r="AA4" s="37"/>
    </row>
    <row r="5" spans="1:27" x14ac:dyDescent="0.2">
      <c r="A5" s="9" t="s">
        <v>9</v>
      </c>
      <c r="B5" s="53">
        <v>1395.49636688634</v>
      </c>
      <c r="C5" s="54">
        <v>0.1</v>
      </c>
      <c r="D5" s="55">
        <v>644.40161952110805</v>
      </c>
      <c r="E5" s="54">
        <v>2</v>
      </c>
      <c r="F5" s="55">
        <v>2.35</v>
      </c>
      <c r="G5" s="54">
        <v>1</v>
      </c>
      <c r="H5" s="65"/>
      <c r="I5" s="54">
        <v>1</v>
      </c>
      <c r="J5" s="65">
        <v>95508.293000000005</v>
      </c>
      <c r="K5" s="57">
        <v>1</v>
      </c>
      <c r="L5" s="68"/>
      <c r="M5" s="7" t="str">
        <f t="shared" si="0"/>
        <v/>
      </c>
      <c r="N5" s="71"/>
      <c r="O5" s="7" t="str">
        <f t="shared" si="1"/>
        <v/>
      </c>
      <c r="P5" s="74"/>
      <c r="Q5" s="7" t="str">
        <f t="shared" si="2"/>
        <v/>
      </c>
      <c r="R5" s="77"/>
      <c r="S5" s="27" t="str">
        <f t="shared" si="3"/>
        <v/>
      </c>
      <c r="T5" s="77"/>
      <c r="U5" s="13" t="str">
        <f t="shared" si="4"/>
        <v/>
      </c>
      <c r="V5" s="81"/>
      <c r="W5" s="82"/>
      <c r="Z5" s="36"/>
      <c r="AA5" s="37"/>
    </row>
    <row r="6" spans="1:27" x14ac:dyDescent="0.2">
      <c r="A6" s="9" t="s">
        <v>10</v>
      </c>
      <c r="B6" s="53">
        <v>2561.04360448231</v>
      </c>
      <c r="C6" s="54">
        <v>0.1</v>
      </c>
      <c r="D6" s="55">
        <v>898.819346060562</v>
      </c>
      <c r="E6" s="54">
        <v>2</v>
      </c>
      <c r="F6" s="55">
        <v>3.09</v>
      </c>
      <c r="G6" s="54">
        <v>1</v>
      </c>
      <c r="H6" s="65"/>
      <c r="I6" s="54">
        <v>1</v>
      </c>
      <c r="J6" s="65">
        <v>185811.53</v>
      </c>
      <c r="K6" s="57">
        <v>1</v>
      </c>
      <c r="L6" s="68"/>
      <c r="M6" s="7" t="str">
        <f t="shared" si="0"/>
        <v/>
      </c>
      <c r="N6" s="71"/>
      <c r="O6" s="7" t="str">
        <f t="shared" si="1"/>
        <v/>
      </c>
      <c r="P6" s="74"/>
      <c r="Q6" s="7" t="str">
        <f t="shared" si="2"/>
        <v/>
      </c>
      <c r="R6" s="77"/>
      <c r="S6" s="27" t="str">
        <f t="shared" si="3"/>
        <v/>
      </c>
      <c r="T6" s="77"/>
      <c r="U6" s="13" t="str">
        <f t="shared" si="4"/>
        <v/>
      </c>
      <c r="V6" s="81"/>
      <c r="W6" s="82"/>
      <c r="Z6" s="36"/>
      <c r="AA6" s="37"/>
    </row>
    <row r="7" spans="1:27" x14ac:dyDescent="0.2">
      <c r="A7" s="9" t="s">
        <v>11</v>
      </c>
      <c r="B7" s="53">
        <v>1702.3483170864199</v>
      </c>
      <c r="C7" s="54">
        <v>0.1</v>
      </c>
      <c r="D7" s="55">
        <v>699.10696139809397</v>
      </c>
      <c r="E7" s="54">
        <v>2</v>
      </c>
      <c r="F7" s="55">
        <v>2.41</v>
      </c>
      <c r="G7" s="54">
        <v>1</v>
      </c>
      <c r="H7" s="65">
        <v>85.95</v>
      </c>
      <c r="I7" s="54">
        <v>1</v>
      </c>
      <c r="J7" s="65">
        <v>119631.185</v>
      </c>
      <c r="K7" s="57">
        <v>1</v>
      </c>
      <c r="L7" s="68"/>
      <c r="M7" s="7" t="str">
        <f t="shared" si="0"/>
        <v/>
      </c>
      <c r="N7" s="71"/>
      <c r="O7" s="7" t="str">
        <f t="shared" si="1"/>
        <v/>
      </c>
      <c r="P7" s="74"/>
      <c r="Q7" s="7" t="str">
        <f t="shared" si="2"/>
        <v/>
      </c>
      <c r="R7" s="77"/>
      <c r="S7" s="27" t="str">
        <f t="shared" si="3"/>
        <v/>
      </c>
      <c r="T7" s="77"/>
      <c r="U7" s="13" t="str">
        <f t="shared" si="4"/>
        <v/>
      </c>
      <c r="V7" s="81"/>
      <c r="W7" s="82"/>
      <c r="Z7" s="36"/>
      <c r="AA7" s="37"/>
    </row>
    <row r="8" spans="1:27" x14ac:dyDescent="0.2">
      <c r="A8" s="9" t="s">
        <v>12</v>
      </c>
      <c r="B8" s="53">
        <v>1802.3483170864199</v>
      </c>
      <c r="C8" s="54">
        <v>0.1</v>
      </c>
      <c r="D8" s="55">
        <v>721.20426171135</v>
      </c>
      <c r="E8" s="54">
        <v>2</v>
      </c>
      <c r="F8" s="55">
        <v>2.5499999999999998</v>
      </c>
      <c r="G8" s="54">
        <v>1</v>
      </c>
      <c r="H8" s="65">
        <v>85.95</v>
      </c>
      <c r="I8" s="54">
        <v>1</v>
      </c>
      <c r="J8" s="65">
        <v>119631.185</v>
      </c>
      <c r="K8" s="57">
        <v>1</v>
      </c>
      <c r="L8" s="68"/>
      <c r="M8" s="7" t="str">
        <f t="shared" si="0"/>
        <v/>
      </c>
      <c r="N8" s="71"/>
      <c r="O8" s="7" t="str">
        <f t="shared" si="1"/>
        <v/>
      </c>
      <c r="P8" s="74"/>
      <c r="Q8" s="7" t="str">
        <f t="shared" si="2"/>
        <v/>
      </c>
      <c r="R8" s="77"/>
      <c r="S8" s="27" t="str">
        <f t="shared" si="3"/>
        <v/>
      </c>
      <c r="T8" s="77"/>
      <c r="U8" s="13" t="str">
        <f t="shared" si="4"/>
        <v/>
      </c>
      <c r="V8" s="81"/>
      <c r="W8" s="82"/>
      <c r="Z8" s="36"/>
      <c r="AA8" s="37"/>
    </row>
    <row r="9" spans="1:27" x14ac:dyDescent="0.2">
      <c r="A9" s="9" t="s">
        <v>13</v>
      </c>
      <c r="B9" s="53">
        <v>-3993.4299285395</v>
      </c>
      <c r="C9" s="54">
        <v>0.1</v>
      </c>
      <c r="D9" s="55">
        <v>1568.4346392120401</v>
      </c>
      <c r="E9" s="54">
        <v>2</v>
      </c>
      <c r="F9" s="55">
        <v>2.48</v>
      </c>
      <c r="G9" s="54">
        <v>1</v>
      </c>
      <c r="H9" s="65">
        <v>87.72</v>
      </c>
      <c r="I9" s="54">
        <v>1</v>
      </c>
      <c r="J9" s="65">
        <v>561181.26399999997</v>
      </c>
      <c r="K9" s="57">
        <v>1</v>
      </c>
      <c r="L9" s="68"/>
      <c r="M9" s="7" t="str">
        <f t="shared" si="0"/>
        <v/>
      </c>
      <c r="N9" s="71"/>
      <c r="O9" s="7" t="str">
        <f t="shared" si="1"/>
        <v/>
      </c>
      <c r="P9" s="74"/>
      <c r="Q9" s="7" t="str">
        <f t="shared" si="2"/>
        <v/>
      </c>
      <c r="R9" s="77"/>
      <c r="S9" s="27" t="str">
        <f t="shared" si="3"/>
        <v/>
      </c>
      <c r="T9" s="77"/>
      <c r="U9" s="13" t="str">
        <f t="shared" si="4"/>
        <v/>
      </c>
      <c r="V9" s="81"/>
      <c r="W9" s="82"/>
      <c r="Z9" s="36"/>
      <c r="AA9" s="37"/>
    </row>
    <row r="10" spans="1:27" ht="13.5" thickBot="1" x14ac:dyDescent="0.25">
      <c r="A10" s="16" t="s">
        <v>14</v>
      </c>
      <c r="B10" s="58">
        <v>2304.4563566148299</v>
      </c>
      <c r="C10" s="59">
        <v>0.1</v>
      </c>
      <c r="D10" s="60">
        <v>787.810848589447</v>
      </c>
      <c r="E10" s="59">
        <v>2</v>
      </c>
      <c r="F10" s="60">
        <v>2.92</v>
      </c>
      <c r="G10" s="59">
        <v>1</v>
      </c>
      <c r="H10" s="66">
        <v>87.7</v>
      </c>
      <c r="I10" s="59">
        <v>1</v>
      </c>
      <c r="J10" s="66">
        <v>707536.36399999994</v>
      </c>
      <c r="K10" s="62">
        <v>1</v>
      </c>
      <c r="L10" s="69"/>
      <c r="M10" s="23" t="str">
        <f t="shared" si="0"/>
        <v/>
      </c>
      <c r="N10" s="72"/>
      <c r="O10" s="23" t="str">
        <f t="shared" si="1"/>
        <v/>
      </c>
      <c r="P10" s="75"/>
      <c r="Q10" s="23" t="str">
        <f t="shared" si="2"/>
        <v/>
      </c>
      <c r="R10" s="78"/>
      <c r="S10" s="28" t="str">
        <f t="shared" si="3"/>
        <v/>
      </c>
      <c r="T10" s="78"/>
      <c r="U10" s="22" t="str">
        <f t="shared" si="4"/>
        <v/>
      </c>
      <c r="V10" s="83"/>
      <c r="W10" s="84"/>
      <c r="Z10" s="36"/>
      <c r="AA10" s="37"/>
    </row>
    <row r="13" spans="1:27" s="1" customFormat="1" x14ac:dyDescent="0.2"/>
  </sheetData>
  <mergeCells count="14">
    <mergeCell ref="R2:S2"/>
    <mergeCell ref="V2:W2"/>
    <mergeCell ref="P2:Q2"/>
    <mergeCell ref="T2:U2"/>
    <mergeCell ref="A1:A3"/>
    <mergeCell ref="B1:K1"/>
    <mergeCell ref="L1:U1"/>
    <mergeCell ref="B2:C2"/>
    <mergeCell ref="D2:E2"/>
    <mergeCell ref="F2:G2"/>
    <mergeCell ref="J2:K2"/>
    <mergeCell ref="L2:M2"/>
    <mergeCell ref="N2:O2"/>
    <mergeCell ref="H2:I2"/>
  </mergeCells>
  <phoneticPr fontId="2" type="noConversion"/>
  <conditionalFormatting sqref="U4:U10">
    <cfRule type="cellIs" dxfId="4" priority="5" stopIfTrue="1" operator="greaterThan">
      <formula>$K$4</formula>
    </cfRule>
  </conditionalFormatting>
  <conditionalFormatting sqref="M4:M10">
    <cfRule type="cellIs" dxfId="3" priority="4" stopIfTrue="1" operator="greaterThan">
      <formula>$C$4</formula>
    </cfRule>
  </conditionalFormatting>
  <conditionalFormatting sqref="O4:O10">
    <cfRule type="cellIs" dxfId="2" priority="3" stopIfTrue="1" operator="greaterThan">
      <formula>$E$4</formula>
    </cfRule>
  </conditionalFormatting>
  <conditionalFormatting sqref="Q4:Q10">
    <cfRule type="cellIs" dxfId="1" priority="2" stopIfTrue="1" operator="greaterThan">
      <formula>$G$4</formula>
    </cfRule>
  </conditionalFormatting>
  <conditionalFormatting sqref="S4:S10">
    <cfRule type="cellIs" dxfId="0" priority="1" stopIfTrue="1" operator="greaterThan">
      <formula>$K$4</formula>
    </cfRule>
  </conditionalFormatting>
  <printOptions gridLines="1"/>
  <pageMargins left="0.7" right="0.7" top="0.78740157499999996" bottom="0.78740157499999996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ACV</vt:lpstr>
      <vt:lpstr>ACVE</vt:lpstr>
      <vt:lpstr>DCV</vt:lpstr>
      <vt:lpstr>DOACV</vt:lpstr>
      <vt:lpstr>ACI</vt:lpstr>
      <vt:lpstr>DCI</vt:lpstr>
      <vt:lpstr>SHACI</vt:lpstr>
    </vt:vector>
  </TitlesOfParts>
  <Company>AMO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martini</dc:creator>
  <cp:lastModifiedBy>Marco Mailand</cp:lastModifiedBy>
  <cp:lastPrinted>2013-08-26T15:25:06Z</cp:lastPrinted>
  <dcterms:created xsi:type="dcterms:W3CDTF">2013-08-19T17:31:31Z</dcterms:created>
  <dcterms:modified xsi:type="dcterms:W3CDTF">2017-09-14T07:28:35Z</dcterms:modified>
</cp:coreProperties>
</file>