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mamai\OneDrive for Business\IEC\TDG_validation_software\"/>
    </mc:Choice>
  </mc:AlternateContent>
  <bookViews>
    <workbookView xWindow="25620" yWindow="465" windowWidth="25380" windowHeight="11925" activeTab="6"/>
  </bookViews>
  <sheets>
    <sheet name="ACV" sheetId="12" r:id="rId1"/>
    <sheet name="ACVE" sheetId="11" r:id="rId2"/>
    <sheet name="DCV" sheetId="9" r:id="rId3"/>
    <sheet name="DOACV" sheetId="8" r:id="rId4"/>
    <sheet name="ACI" sheetId="13" r:id="rId5"/>
    <sheet name="DCI" sheetId="10" r:id="rId6"/>
    <sheet name="SHACI" sheetId="7" r:id="rId7"/>
  </sheets>
  <calcPr calcId="15251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7" l="1"/>
  <c r="S9" i="7"/>
  <c r="S8" i="7"/>
  <c r="S7" i="7"/>
  <c r="S6" i="7"/>
  <c r="S5" i="7"/>
  <c r="S4" i="7"/>
  <c r="U5" i="11"/>
  <c r="U4" i="11"/>
  <c r="S5" i="11"/>
  <c r="S4" i="11"/>
  <c r="Q8" i="13"/>
  <c r="Q7" i="13"/>
  <c r="Q6" i="13"/>
  <c r="Q5" i="13"/>
  <c r="Q4" i="13"/>
  <c r="U5" i="12"/>
  <c r="U6" i="12"/>
  <c r="U7" i="12"/>
  <c r="U8" i="12"/>
  <c r="U9" i="12"/>
  <c r="U4" i="12"/>
  <c r="S5" i="12"/>
  <c r="S6" i="12"/>
  <c r="S7" i="12"/>
  <c r="S8" i="12"/>
  <c r="S9" i="12"/>
  <c r="S4" i="12"/>
  <c r="K7" i="13"/>
  <c r="M7" i="13"/>
  <c r="O7" i="13"/>
  <c r="K8" i="13"/>
  <c r="M8" i="13"/>
  <c r="O8" i="13"/>
  <c r="O6" i="13"/>
  <c r="M6" i="13"/>
  <c r="K6" i="13"/>
  <c r="O5" i="13"/>
  <c r="M5" i="13"/>
  <c r="K5" i="13"/>
  <c r="O4" i="13"/>
  <c r="M4" i="13"/>
  <c r="K4" i="13"/>
  <c r="Q9" i="12"/>
  <c r="O9" i="12"/>
  <c r="M9" i="12"/>
  <c r="Q8" i="12"/>
  <c r="O8" i="12"/>
  <c r="M8" i="12"/>
  <c r="Q7" i="12"/>
  <c r="O7" i="12"/>
  <c r="M7" i="12"/>
  <c r="Q6" i="12"/>
  <c r="O6" i="12"/>
  <c r="M6" i="12"/>
  <c r="Q5" i="12"/>
  <c r="O5" i="12"/>
  <c r="M5" i="12"/>
  <c r="Q4" i="12"/>
  <c r="O4" i="12"/>
  <c r="M4" i="12"/>
  <c r="Q5" i="11"/>
  <c r="O5" i="11"/>
  <c r="M5" i="11"/>
  <c r="Q4" i="11"/>
  <c r="O4" i="11"/>
  <c r="M4" i="11"/>
  <c r="I5" i="10"/>
  <c r="G5" i="10"/>
  <c r="I4" i="10"/>
  <c r="G4" i="10"/>
  <c r="K6" i="9"/>
  <c r="M5" i="9"/>
  <c r="K5" i="9"/>
  <c r="K4" i="9"/>
  <c r="I4" i="8"/>
  <c r="M5" i="8"/>
  <c r="K5" i="8"/>
  <c r="I5" i="8"/>
  <c r="M4" i="8"/>
  <c r="K4" i="8"/>
  <c r="M4" i="7"/>
  <c r="U4" i="7"/>
  <c r="Q4" i="7"/>
  <c r="O4" i="7"/>
  <c r="M6" i="7"/>
  <c r="M7" i="7"/>
  <c r="M8" i="7"/>
  <c r="M9" i="7"/>
  <c r="M10" i="7"/>
  <c r="M5" i="7"/>
  <c r="U6" i="7"/>
  <c r="U7" i="7"/>
  <c r="U8" i="7"/>
  <c r="U9" i="7"/>
  <c r="U10" i="7"/>
  <c r="U5" i="7"/>
  <c r="Q6" i="7"/>
  <c r="Q7" i="7"/>
  <c r="Q8" i="7"/>
  <c r="Q9" i="7"/>
  <c r="Q10" i="7"/>
  <c r="Q5" i="7"/>
  <c r="O6" i="7"/>
  <c r="O7" i="7"/>
  <c r="O8" i="7"/>
  <c r="O9" i="7"/>
  <c r="O10" i="7"/>
  <c r="O5" i="7"/>
</calcChain>
</file>

<file path=xl/sharedStrings.xml><?xml version="1.0" encoding="utf-8"?>
<sst xmlns="http://schemas.openxmlformats.org/spreadsheetml/2006/main" count="235" uniqueCount="66">
  <si>
    <t>% abs</t>
  </si>
  <si>
    <t>%</t>
  </si>
  <si>
    <t>kV</t>
  </si>
  <si>
    <t>Designation
in test data
generator</t>
  </si>
  <si>
    <t>Verification</t>
  </si>
  <si>
    <t>Date</t>
  </si>
  <si>
    <t>Time</t>
  </si>
  <si>
    <t xml:space="preserve">     Reference results IEC 61083-4 2014</t>
  </si>
  <si>
    <t>SHACI-A1</t>
  </si>
  <si>
    <t>SHACI-A2</t>
  </si>
  <si>
    <t>SHACI-A3</t>
  </si>
  <si>
    <t>SHACI-A4</t>
  </si>
  <si>
    <t>SHACI-A5</t>
  </si>
  <si>
    <t>SHACI-A6</t>
  </si>
  <si>
    <t>SHACI-A7</t>
  </si>
  <si>
    <t>ACI-A1</t>
  </si>
  <si>
    <t>ACI-A2</t>
  </si>
  <si>
    <t>ACI-A3</t>
  </si>
  <si>
    <t>ACI-A4</t>
  </si>
  <si>
    <t>ACI-A5</t>
  </si>
  <si>
    <t>ACV-A6</t>
  </si>
  <si>
    <t>ACV-A1</t>
  </si>
  <si>
    <t>ACV-A2</t>
  </si>
  <si>
    <t>ACV-A3</t>
  </si>
  <si>
    <t>ACV-A4</t>
  </si>
  <si>
    <t>ACV-A5</t>
  </si>
  <si>
    <t>ACVE-A1</t>
  </si>
  <si>
    <t>ACVE-A2</t>
  </si>
  <si>
    <t>DCV-A1</t>
  </si>
  <si>
    <t>DCV-A2</t>
  </si>
  <si>
    <t>DCV-A3</t>
  </si>
  <si>
    <t>DOACV-A1</t>
  </si>
  <si>
    <t>DOACV-A2</t>
  </si>
  <si>
    <r>
      <t xml:space="preserve">     Calculated results with </t>
    </r>
    <r>
      <rPr>
        <b/>
        <sz val="10"/>
        <color indexed="10"/>
        <rFont val="Arial"/>
        <family val="2"/>
      </rPr>
      <t>Software under test, version ?, date and time of test</t>
    </r>
  </si>
  <si>
    <t>kA</t>
  </si>
  <si>
    <t>Up/sqrt(2)</t>
  </si>
  <si>
    <t>Urms</t>
  </si>
  <si>
    <t>Urms_ac</t>
  </si>
  <si>
    <t>THD</t>
  </si>
  <si>
    <t>f</t>
  </si>
  <si>
    <t>Hz</t>
  </si>
  <si>
    <t>Iss</t>
  </si>
  <si>
    <t>Irms</t>
  </si>
  <si>
    <t>%/s</t>
  </si>
  <si>
    <t>Rate of rise1</t>
  </si>
  <si>
    <t>Rate of rise2</t>
  </si>
  <si>
    <t>IDC</t>
  </si>
  <si>
    <t>Iripple</t>
  </si>
  <si>
    <t>A</t>
  </si>
  <si>
    <t>UDC</t>
  </si>
  <si>
    <t>Uripple</t>
  </si>
  <si>
    <t>%/UDC</t>
  </si>
  <si>
    <t>DCI-A1</t>
  </si>
  <si>
    <t>DCI-A2</t>
  </si>
  <si>
    <t>Up</t>
  </si>
  <si>
    <t>ft</t>
  </si>
  <si>
    <t>Df</t>
  </si>
  <si>
    <t>p.u.</t>
  </si>
  <si>
    <t>Ip</t>
  </si>
  <si>
    <t>Iac</t>
  </si>
  <si>
    <t>Peak factor</t>
  </si>
  <si>
    <t>Imp. Angle phi</t>
  </si>
  <si>
    <t>deg</t>
  </si>
  <si>
    <t>Joule integral</t>
  </si>
  <si>
    <t>A2s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</si>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</sst>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167" fontId="6" fillId="0" borderId="13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7" fontId="6" fillId="0" borderId="11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1" fontId="6" fillId="0" borderId="8" xfId="0" applyNumberFormat="1" applyFont="1" applyBorder="1" applyAlignment="1">
      <alignment horizontal="center"/>
    </xf>
    <xf numFmtId="21" fontId="6" fillId="0" borderId="18" xfId="0" applyNumberFormat="1" applyFont="1" applyBorder="1" applyAlignment="1">
      <alignment horizontal="center"/>
    </xf>
    <xf numFmtId="21" fontId="6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1" fillId="0" borderId="10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vertical="center"/>
    </xf>
    <xf numFmtId="2" fontId="1" fillId="0" borderId="10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4" fontId="0" fillId="0" borderId="0" xfId="0" applyNumberFormat="1"/>
    <xf numFmtId="19" fontId="0" fillId="0" borderId="0" xfId="0" applyNumberFormat="1"/>
    <xf numFmtId="164" fontId="1" fillId="0" borderId="3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10" xfId="0" applyNumberFormat="1" applyFont="1" applyBorder="1" applyAlignment="1">
      <alignment horizontal="left" vertical="center"/>
    </xf>
    <xf numFmtId="2" fontId="1" fillId="0" borderId="19" xfId="0" applyNumberFormat="1" applyFont="1" applyBorder="1" applyAlignment="1">
      <alignment horizontal="left" vertical="center"/>
    </xf>
    <xf numFmtId="2" fontId="1" fillId="0" borderId="10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left" vertical="center"/>
    </xf>
  </cellXfs>
  <cellStyles count="1">
    <cellStyle name="Normal" xfId="0" builtinId="0"/>
  </cellStyles>
  <dxfs count="2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"/>
  <sheetViews>
    <sheetView topLeftCell="C1" workbookViewId="0">
      <selection activeCell="V4" sqref="V4:W9"/>
    </sheetView>
  </sheetViews>
  <sheetFormatPr defaultColWidth="11.42578125" defaultRowHeight="12.75" x14ac:dyDescent="0.2"/>
  <cols>
    <col min="1" max="1" width="12.42578125" customWidth="1"/>
    <col min="2" max="21" width="11.42578125" customWidth="1"/>
    <col min="22" max="23" width="11.42578125" style="1" customWidth="1"/>
  </cols>
  <sheetData>
    <row r="1" spans="1:23" ht="13.5" thickBot="1" x14ac:dyDescent="0.25">
      <c r="A1" s="98" t="s">
        <v>3</v>
      </c>
      <c r="B1" s="93" t="s">
        <v>7</v>
      </c>
      <c r="C1" s="94"/>
      <c r="D1" s="94"/>
      <c r="E1" s="94"/>
      <c r="F1" s="94"/>
      <c r="G1" s="94"/>
      <c r="H1" s="94"/>
      <c r="I1" s="94"/>
      <c r="J1" s="94"/>
      <c r="K1" s="95"/>
      <c r="L1" s="109" t="s">
        <v>33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1"/>
    </row>
    <row r="2" spans="1:23" x14ac:dyDescent="0.2">
      <c r="A2" s="99"/>
      <c r="B2" s="100" t="s">
        <v>35</v>
      </c>
      <c r="C2" s="101"/>
      <c r="D2" s="102" t="s">
        <v>36</v>
      </c>
      <c r="E2" s="103"/>
      <c r="F2" s="104" t="s">
        <v>37</v>
      </c>
      <c r="G2" s="105"/>
      <c r="H2" s="106" t="s">
        <v>38</v>
      </c>
      <c r="I2" s="101"/>
      <c r="J2" s="96" t="s">
        <v>39</v>
      </c>
      <c r="K2" s="97"/>
      <c r="L2" s="108" t="s">
        <v>35</v>
      </c>
      <c r="M2" s="105"/>
      <c r="N2" s="91" t="s">
        <v>36</v>
      </c>
      <c r="O2" s="107"/>
      <c r="P2" s="91" t="s">
        <v>37</v>
      </c>
      <c r="Q2" s="107"/>
      <c r="R2" s="102" t="s">
        <v>38</v>
      </c>
      <c r="S2" s="103"/>
      <c r="T2" s="102" t="s">
        <v>39</v>
      </c>
      <c r="U2" s="103"/>
      <c r="V2" s="91" t="s">
        <v>4</v>
      </c>
      <c r="W2" s="92"/>
    </row>
    <row r="3" spans="1:23" ht="13.5" thickBot="1" x14ac:dyDescent="0.25">
      <c r="A3" s="99"/>
      <c r="B3" s="2" t="s">
        <v>2</v>
      </c>
      <c r="C3" s="4" t="s">
        <v>1</v>
      </c>
      <c r="D3" s="20" t="s">
        <v>2</v>
      </c>
      <c r="E3" s="5" t="s">
        <v>1</v>
      </c>
      <c r="F3" s="21" t="s">
        <v>2</v>
      </c>
      <c r="G3" s="6" t="s">
        <v>1</v>
      </c>
      <c r="H3" s="54" t="s">
        <v>1</v>
      </c>
      <c r="I3" s="55" t="s">
        <v>0</v>
      </c>
      <c r="J3" s="14" t="s">
        <v>40</v>
      </c>
      <c r="K3" s="63" t="s">
        <v>1</v>
      </c>
      <c r="L3" s="3" t="s">
        <v>2</v>
      </c>
      <c r="M3" s="9" t="s">
        <v>1</v>
      </c>
      <c r="N3" s="22" t="s">
        <v>2</v>
      </c>
      <c r="O3" s="9" t="s">
        <v>1</v>
      </c>
      <c r="P3" s="23" t="s">
        <v>2</v>
      </c>
      <c r="Q3" s="9" t="s">
        <v>1</v>
      </c>
      <c r="R3" s="20" t="s">
        <v>1</v>
      </c>
      <c r="S3" s="64" t="s">
        <v>0</v>
      </c>
      <c r="T3" s="14" t="s">
        <v>40</v>
      </c>
      <c r="U3" s="64" t="s">
        <v>1</v>
      </c>
      <c r="V3" s="16" t="s">
        <v>5</v>
      </c>
      <c r="W3" s="13" t="s">
        <v>6</v>
      </c>
    </row>
    <row r="4" spans="1:23" x14ac:dyDescent="0.2">
      <c r="A4" s="12" t="s">
        <v>21</v>
      </c>
      <c r="B4" s="26">
        <v>1000.0000000000036</v>
      </c>
      <c r="C4" s="27">
        <v>0.1</v>
      </c>
      <c r="D4" s="28">
        <v>1000</v>
      </c>
      <c r="E4" s="27">
        <v>2</v>
      </c>
      <c r="F4" s="28">
        <v>1000</v>
      </c>
      <c r="G4" s="27">
        <v>1</v>
      </c>
      <c r="H4" s="56">
        <v>5.8976108289633002E-12</v>
      </c>
      <c r="I4" s="27">
        <v>1</v>
      </c>
      <c r="J4" s="30">
        <v>50.000000887903539</v>
      </c>
      <c r="K4" s="61">
        <v>0.1</v>
      </c>
      <c r="L4" s="31"/>
      <c r="M4" s="10" t="str">
        <f t="shared" ref="M4:M9" si="0">IF(L4&lt;&gt;0,ABS((ABS(L4)-ABS(B4))/B4*100),"")</f>
        <v/>
      </c>
      <c r="N4" s="44"/>
      <c r="O4" s="10" t="str">
        <f t="shared" ref="O4:O9" si="1">IF(N4&lt;&gt;0,ABS((N4-D4)/D4*100),"")</f>
        <v/>
      </c>
      <c r="P4" s="47"/>
      <c r="Q4" s="10" t="str">
        <f t="shared" ref="Q4:Q9" si="2">IF(P4&lt;&gt;0,ABS((P4-F4)/F4*100),"")</f>
        <v/>
      </c>
      <c r="R4" s="28"/>
      <c r="S4" s="59" t="str">
        <f>IF(R4&lt;&gt;0,ABS((R4-H4)/H4*100),"")</f>
        <v/>
      </c>
      <c r="T4" s="53"/>
      <c r="U4" s="59" t="str">
        <f>IF(T4&lt;&gt;0,ABS((T4-J4)/J4*100),"")</f>
        <v/>
      </c>
      <c r="V4" s="74"/>
      <c r="W4" s="50"/>
    </row>
    <row r="5" spans="1:23" x14ac:dyDescent="0.2">
      <c r="A5" s="11" t="s">
        <v>22</v>
      </c>
      <c r="B5" s="32">
        <v>1000.0000000000036</v>
      </c>
      <c r="C5" s="33">
        <v>0.1</v>
      </c>
      <c r="D5" s="34">
        <v>1144.56140219695</v>
      </c>
      <c r="E5" s="33">
        <v>2</v>
      </c>
      <c r="F5" s="34">
        <v>1144.56140219695</v>
      </c>
      <c r="G5" s="33">
        <v>1</v>
      </c>
      <c r="H5" s="57">
        <v>5.770762330817006E-12</v>
      </c>
      <c r="I5" s="33">
        <v>1</v>
      </c>
      <c r="J5" s="36">
        <v>60.000001053882322</v>
      </c>
      <c r="K5" s="61">
        <v>0.1</v>
      </c>
      <c r="L5" s="37"/>
      <c r="M5" s="8" t="str">
        <f t="shared" si="0"/>
        <v/>
      </c>
      <c r="N5" s="45"/>
      <c r="O5" s="8" t="str">
        <f t="shared" si="1"/>
        <v/>
      </c>
      <c r="P5" s="48"/>
      <c r="Q5" s="8" t="str">
        <f t="shared" si="2"/>
        <v/>
      </c>
      <c r="R5" s="34"/>
      <c r="S5" s="59" t="str">
        <f t="shared" ref="S5:S9" si="3">IF(R5&lt;&gt;0,ABS((R5-H5)/H5*100),"")</f>
        <v/>
      </c>
      <c r="T5" s="15"/>
      <c r="U5" s="59" t="str">
        <f t="shared" ref="U5:U9" si="4">IF(T5&lt;&gt;0,ABS((T5-J5)/J5*100),"")</f>
        <v/>
      </c>
      <c r="V5" s="75"/>
      <c r="W5" s="51"/>
    </row>
    <row r="6" spans="1:23" x14ac:dyDescent="0.2">
      <c r="A6" s="11" t="s">
        <v>23</v>
      </c>
      <c r="B6" s="32">
        <v>1007.0264693190509</v>
      </c>
      <c r="C6" s="33">
        <v>0.1</v>
      </c>
      <c r="D6" s="34">
        <v>1001.00444838471</v>
      </c>
      <c r="E6" s="33">
        <v>2</v>
      </c>
      <c r="F6" s="34">
        <v>1001.00444838471</v>
      </c>
      <c r="G6" s="33">
        <v>1</v>
      </c>
      <c r="H6" s="57">
        <v>0.25044885950158752</v>
      </c>
      <c r="I6" s="33">
        <v>1</v>
      </c>
      <c r="J6" s="36">
        <v>50.000000610451259</v>
      </c>
      <c r="K6" s="61">
        <v>0.1</v>
      </c>
      <c r="L6" s="37"/>
      <c r="M6" s="8" t="str">
        <f t="shared" si="0"/>
        <v/>
      </c>
      <c r="N6" s="45"/>
      <c r="O6" s="8" t="str">
        <f t="shared" si="1"/>
        <v/>
      </c>
      <c r="P6" s="48"/>
      <c r="Q6" s="8" t="str">
        <f t="shared" si="2"/>
        <v/>
      </c>
      <c r="R6" s="34"/>
      <c r="S6" s="59" t="str">
        <f t="shared" si="3"/>
        <v/>
      </c>
      <c r="T6" s="15"/>
      <c r="U6" s="59" t="str">
        <f t="shared" si="4"/>
        <v/>
      </c>
      <c r="V6" s="75"/>
      <c r="W6" s="51"/>
    </row>
    <row r="7" spans="1:23" x14ac:dyDescent="0.2">
      <c r="A7" s="11" t="s">
        <v>24</v>
      </c>
      <c r="B7" s="32">
        <v>996.463268546363</v>
      </c>
      <c r="C7" s="33">
        <v>0.1</v>
      </c>
      <c r="D7" s="34">
        <v>1002.44700608062</v>
      </c>
      <c r="E7" s="33">
        <v>2</v>
      </c>
      <c r="F7" s="34">
        <v>1002.44700608062</v>
      </c>
      <c r="G7" s="33">
        <v>1</v>
      </c>
      <c r="H7" s="57">
        <v>0.48934913397867758</v>
      </c>
      <c r="I7" s="33">
        <v>1</v>
      </c>
      <c r="J7" s="36">
        <v>60.000014853428155</v>
      </c>
      <c r="K7" s="61">
        <v>0.1</v>
      </c>
      <c r="L7" s="37"/>
      <c r="M7" s="8" t="str">
        <f t="shared" si="0"/>
        <v/>
      </c>
      <c r="N7" s="45"/>
      <c r="O7" s="8" t="str">
        <f t="shared" si="1"/>
        <v/>
      </c>
      <c r="P7" s="48"/>
      <c r="Q7" s="8" t="str">
        <f t="shared" si="2"/>
        <v/>
      </c>
      <c r="R7" s="34"/>
      <c r="S7" s="59" t="str">
        <f t="shared" si="3"/>
        <v/>
      </c>
      <c r="T7" s="15"/>
      <c r="U7" s="59" t="str">
        <f t="shared" si="4"/>
        <v/>
      </c>
      <c r="V7" s="75"/>
      <c r="W7" s="51"/>
    </row>
    <row r="8" spans="1:23" x14ac:dyDescent="0.2">
      <c r="A8" s="11" t="s">
        <v>25</v>
      </c>
      <c r="B8" s="32">
        <v>1130.000000000002</v>
      </c>
      <c r="C8" s="33">
        <v>0.1</v>
      </c>
      <c r="D8" s="34">
        <v>1002.74622911284</v>
      </c>
      <c r="E8" s="33">
        <v>2</v>
      </c>
      <c r="F8" s="34">
        <v>1002.74622911284</v>
      </c>
      <c r="G8" s="33">
        <v>1</v>
      </c>
      <c r="H8" s="57">
        <v>0.5488930318010411</v>
      </c>
      <c r="I8" s="33">
        <v>1</v>
      </c>
      <c r="J8" s="36">
        <v>50.00008181135204</v>
      </c>
      <c r="K8" s="61">
        <v>0.1</v>
      </c>
      <c r="L8" s="37"/>
      <c r="M8" s="8" t="str">
        <f t="shared" si="0"/>
        <v/>
      </c>
      <c r="N8" s="45"/>
      <c r="O8" s="8" t="str">
        <f t="shared" si="1"/>
        <v/>
      </c>
      <c r="P8" s="48"/>
      <c r="Q8" s="8" t="str">
        <f t="shared" si="2"/>
        <v/>
      </c>
      <c r="R8" s="34"/>
      <c r="S8" s="59" t="str">
        <f t="shared" si="3"/>
        <v/>
      </c>
      <c r="T8" s="15"/>
      <c r="U8" s="59" t="str">
        <f t="shared" si="4"/>
        <v/>
      </c>
      <c r="V8" s="75"/>
      <c r="W8" s="51"/>
    </row>
    <row r="9" spans="1:23" ht="13.5" thickBot="1" x14ac:dyDescent="0.25">
      <c r="A9" s="18" t="s">
        <v>20</v>
      </c>
      <c r="B9" s="38">
        <v>1050.5000000000027</v>
      </c>
      <c r="C9" s="39">
        <v>0.1</v>
      </c>
      <c r="D9" s="40">
        <v>1000.4415275267301</v>
      </c>
      <c r="E9" s="39">
        <v>2</v>
      </c>
      <c r="F9" s="40">
        <v>1000.4415275267301</v>
      </c>
      <c r="G9" s="39">
        <v>1</v>
      </c>
      <c r="H9" s="58">
        <v>8.856264404098893E-2</v>
      </c>
      <c r="I9" s="39">
        <v>1</v>
      </c>
      <c r="J9" s="42">
        <v>60.000039179808184</v>
      </c>
      <c r="K9" s="62">
        <v>0.1</v>
      </c>
      <c r="L9" s="43"/>
      <c r="M9" s="25" t="str">
        <f t="shared" si="0"/>
        <v/>
      </c>
      <c r="N9" s="46"/>
      <c r="O9" s="25" t="str">
        <f t="shared" si="1"/>
        <v/>
      </c>
      <c r="P9" s="49"/>
      <c r="Q9" s="25" t="str">
        <f t="shared" si="2"/>
        <v/>
      </c>
      <c r="R9" s="40"/>
      <c r="S9" s="60" t="str">
        <f t="shared" si="3"/>
        <v/>
      </c>
      <c r="T9" s="24"/>
      <c r="U9" s="60" t="str">
        <f t="shared" si="4"/>
        <v/>
      </c>
      <c r="V9" s="76"/>
      <c r="W9" s="52"/>
    </row>
  </sheetData>
  <mergeCells count="14">
    <mergeCell ref="V2:W2"/>
    <mergeCell ref="B1:K1"/>
    <mergeCell ref="J2:K2"/>
    <mergeCell ref="A1:A3"/>
    <mergeCell ref="B2:C2"/>
    <mergeCell ref="D2:E2"/>
    <mergeCell ref="F2:G2"/>
    <mergeCell ref="H2:I2"/>
    <mergeCell ref="T2:U2"/>
    <mergeCell ref="R2:S2"/>
    <mergeCell ref="P2:Q2"/>
    <mergeCell ref="N2:O2"/>
    <mergeCell ref="L2:M2"/>
    <mergeCell ref="L1:W1"/>
  </mergeCells>
  <conditionalFormatting sqref="S4:U9">
    <cfRule type="cellIs" dxfId="23" priority="4" stopIfTrue="1" operator="greaterThan">
      <formula>$I$4</formula>
    </cfRule>
  </conditionalFormatting>
  <conditionalFormatting sqref="M4:M9">
    <cfRule type="cellIs" dxfId="22" priority="3" stopIfTrue="1" operator="greaterThan">
      <formula>$C$4</formula>
    </cfRule>
  </conditionalFormatting>
  <conditionalFormatting sqref="O4:O9">
    <cfRule type="cellIs" dxfId="21" priority="2" stopIfTrue="1" operator="greaterThan">
      <formula>$E$4</formula>
    </cfRule>
  </conditionalFormatting>
  <conditionalFormatting sqref="Q4:Q9">
    <cfRule type="cellIs" dxfId="20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"/>
  <sheetViews>
    <sheetView workbookViewId="0">
      <selection activeCell="V4" sqref="V4:W5"/>
    </sheetView>
  </sheetViews>
  <sheetFormatPr defaultColWidth="11.42578125" defaultRowHeight="12.75" x14ac:dyDescent="0.2"/>
  <cols>
    <col min="1" max="1" width="12.42578125" customWidth="1"/>
    <col min="2" max="21" width="11.42578125" customWidth="1"/>
    <col min="22" max="23" width="11.42578125" style="1" customWidth="1"/>
  </cols>
  <sheetData>
    <row r="1" spans="1:23" ht="13.5" thickBot="1" x14ac:dyDescent="0.25">
      <c r="A1" s="98" t="s">
        <v>3</v>
      </c>
      <c r="B1" s="93" t="s">
        <v>7</v>
      </c>
      <c r="C1" s="94"/>
      <c r="D1" s="94"/>
      <c r="E1" s="94"/>
      <c r="F1" s="94"/>
      <c r="G1" s="94"/>
      <c r="H1" s="94"/>
      <c r="I1" s="94"/>
      <c r="J1" s="94"/>
      <c r="K1" s="95"/>
      <c r="L1" s="84" t="s">
        <v>33</v>
      </c>
      <c r="M1" s="85"/>
      <c r="N1" s="85"/>
      <c r="O1" s="85"/>
      <c r="P1" s="85"/>
      <c r="Q1" s="85"/>
      <c r="R1" s="79"/>
      <c r="S1" s="79"/>
      <c r="T1" s="79"/>
      <c r="U1" s="79"/>
      <c r="V1" s="19"/>
      <c r="W1" s="78"/>
    </row>
    <row r="2" spans="1:23" x14ac:dyDescent="0.2">
      <c r="A2" s="99"/>
      <c r="B2" s="100" t="s">
        <v>35</v>
      </c>
      <c r="C2" s="101"/>
      <c r="D2" s="102" t="s">
        <v>36</v>
      </c>
      <c r="E2" s="103"/>
      <c r="F2" s="104" t="s">
        <v>44</v>
      </c>
      <c r="G2" s="105"/>
      <c r="H2" s="104" t="s">
        <v>45</v>
      </c>
      <c r="I2" s="105"/>
      <c r="J2" s="104" t="s">
        <v>39</v>
      </c>
      <c r="K2" s="113"/>
      <c r="L2" s="108" t="s">
        <v>35</v>
      </c>
      <c r="M2" s="105"/>
      <c r="N2" s="91" t="s">
        <v>36</v>
      </c>
      <c r="O2" s="107"/>
      <c r="P2" s="104" t="s">
        <v>44</v>
      </c>
      <c r="Q2" s="105"/>
      <c r="R2" s="104" t="s">
        <v>45</v>
      </c>
      <c r="S2" s="105"/>
      <c r="T2" s="114" t="s">
        <v>39</v>
      </c>
      <c r="U2" s="105"/>
      <c r="V2" s="91" t="s">
        <v>4</v>
      </c>
      <c r="W2" s="112"/>
    </row>
    <row r="3" spans="1:23" ht="13.5" thickBot="1" x14ac:dyDescent="0.25">
      <c r="A3" s="99"/>
      <c r="B3" s="2" t="s">
        <v>2</v>
      </c>
      <c r="C3" s="4" t="s">
        <v>1</v>
      </c>
      <c r="D3" s="20" t="s">
        <v>2</v>
      </c>
      <c r="E3" s="5" t="s">
        <v>1</v>
      </c>
      <c r="F3" s="21" t="s">
        <v>43</v>
      </c>
      <c r="G3" s="6" t="s">
        <v>1</v>
      </c>
      <c r="H3" s="68" t="s">
        <v>43</v>
      </c>
      <c r="I3" s="6" t="s">
        <v>1</v>
      </c>
      <c r="J3" s="68" t="s">
        <v>40</v>
      </c>
      <c r="K3" s="68" t="s">
        <v>1</v>
      </c>
      <c r="L3" s="3" t="s">
        <v>2</v>
      </c>
      <c r="M3" s="9" t="s">
        <v>1</v>
      </c>
      <c r="N3" s="22" t="s">
        <v>2</v>
      </c>
      <c r="O3" s="9" t="s">
        <v>1</v>
      </c>
      <c r="P3" s="23" t="s">
        <v>43</v>
      </c>
      <c r="Q3" s="9" t="s">
        <v>1</v>
      </c>
      <c r="R3" s="82" t="s">
        <v>43</v>
      </c>
      <c r="S3" s="9" t="s">
        <v>1</v>
      </c>
      <c r="T3" s="66" t="s">
        <v>40</v>
      </c>
      <c r="U3" s="66" t="s">
        <v>1</v>
      </c>
      <c r="V3" s="16" t="s">
        <v>5</v>
      </c>
      <c r="W3" s="13" t="s">
        <v>6</v>
      </c>
    </row>
    <row r="4" spans="1:23" x14ac:dyDescent="0.2">
      <c r="A4" s="12" t="s">
        <v>26</v>
      </c>
      <c r="B4" s="26">
        <v>999.70000000000141</v>
      </c>
      <c r="C4" s="27">
        <v>0.1</v>
      </c>
      <c r="D4" s="28">
        <v>999.70001399099203</v>
      </c>
      <c r="E4" s="27">
        <v>2</v>
      </c>
      <c r="F4" s="28">
        <v>254.55844122715783</v>
      </c>
      <c r="G4" s="27">
        <v>1</v>
      </c>
      <c r="H4" s="30">
        <v>28.284271247461557</v>
      </c>
      <c r="I4" s="27">
        <v>1</v>
      </c>
      <c r="J4" s="30">
        <v>50.010752807117079</v>
      </c>
      <c r="K4" s="30">
        <v>0.1</v>
      </c>
      <c r="L4" s="31"/>
      <c r="M4" s="10" t="str">
        <f>IF(L4&lt;&gt;0,ABS((ABS(L4)-ABS(B4))/B4*100),"")</f>
        <v/>
      </c>
      <c r="N4" s="44"/>
      <c r="O4" s="10" t="str">
        <f>IF(N4&lt;&gt;0,ABS((N4-D4)/D4*100),"")</f>
        <v/>
      </c>
      <c r="P4" s="47"/>
      <c r="Q4" s="10" t="str">
        <f>IF(P4&lt;&gt;0,ABS((P4-F4)/F4*100),"")</f>
        <v/>
      </c>
      <c r="R4" s="77"/>
      <c r="S4" s="86" t="str">
        <f>IF(R4&lt;&gt;0,ABS((R4-H4)/H4*100),"")</f>
        <v/>
      </c>
      <c r="T4" s="80"/>
      <c r="U4" s="87" t="str">
        <f>IF(T4&lt;&gt;0,ABS((T4-J4)/J4*100),"")</f>
        <v/>
      </c>
      <c r="V4" s="74"/>
      <c r="W4" s="50"/>
    </row>
    <row r="5" spans="1:23" ht="13.5" thickBot="1" x14ac:dyDescent="0.25">
      <c r="A5" s="18" t="s">
        <v>27</v>
      </c>
      <c r="B5" s="38">
        <v>998.49999999999977</v>
      </c>
      <c r="C5" s="39">
        <v>0.1</v>
      </c>
      <c r="D5" s="40">
        <v>998.50035019493998</v>
      </c>
      <c r="E5" s="39">
        <v>2</v>
      </c>
      <c r="F5" s="40">
        <v>141.42135623730738</v>
      </c>
      <c r="G5" s="39">
        <v>1</v>
      </c>
      <c r="H5" s="42">
        <v>141.42135623730968</v>
      </c>
      <c r="I5" s="39">
        <v>1</v>
      </c>
      <c r="J5" s="42">
        <v>50.012752666424348</v>
      </c>
      <c r="K5" s="42">
        <v>0.1</v>
      </c>
      <c r="L5" s="43"/>
      <c r="M5" s="25" t="str">
        <f>IF(L5&lt;&gt;0,ABS((ABS(L5)-ABS(B5))/B5*100),"")</f>
        <v/>
      </c>
      <c r="N5" s="46"/>
      <c r="O5" s="25" t="str">
        <f>IF(N5&lt;&gt;0,ABS((N5-D5)/D5*100),"")</f>
        <v/>
      </c>
      <c r="P5" s="49"/>
      <c r="Q5" s="25" t="str">
        <f>IF(P5&lt;&gt;0,ABS((P5-F5)/F5*100),"")</f>
        <v/>
      </c>
      <c r="R5" s="83"/>
      <c r="S5" s="25" t="str">
        <f>IF(R5&lt;&gt;0,ABS((R5-H5)/H5*100),"")</f>
        <v/>
      </c>
      <c r="T5" s="81"/>
      <c r="U5" s="81" t="str">
        <f>IF(T5&lt;&gt;0,ABS((T5-J5)/J5*100),"")</f>
        <v/>
      </c>
      <c r="V5" s="76"/>
      <c r="W5" s="52"/>
    </row>
  </sheetData>
  <mergeCells count="13">
    <mergeCell ref="V2:W2"/>
    <mergeCell ref="A1:A3"/>
    <mergeCell ref="B2:C2"/>
    <mergeCell ref="D2:E2"/>
    <mergeCell ref="F2:G2"/>
    <mergeCell ref="L2:M2"/>
    <mergeCell ref="N2:O2"/>
    <mergeCell ref="P2:Q2"/>
    <mergeCell ref="H2:I2"/>
    <mergeCell ref="J2:K2"/>
    <mergeCell ref="R2:S2"/>
    <mergeCell ref="T2:U2"/>
    <mergeCell ref="B1:K1"/>
  </mergeCells>
  <conditionalFormatting sqref="M4:M5">
    <cfRule type="cellIs" dxfId="19" priority="3" stopIfTrue="1" operator="greaterThan">
      <formula>$C$4</formula>
    </cfRule>
  </conditionalFormatting>
  <conditionalFormatting sqref="O4:O5">
    <cfRule type="cellIs" dxfId="18" priority="2" stopIfTrue="1" operator="greaterThan">
      <formula>$E$4</formula>
    </cfRule>
  </conditionalFormatting>
  <conditionalFormatting sqref="Q4:U5">
    <cfRule type="cellIs" dxfId="17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"/>
  <sheetViews>
    <sheetView workbookViewId="0">
      <selection activeCell="N4" sqref="N4:O6"/>
    </sheetView>
  </sheetViews>
  <sheetFormatPr defaultColWidth="11.42578125" defaultRowHeight="12.75" x14ac:dyDescent="0.2"/>
  <cols>
    <col min="1" max="1" width="12.42578125" customWidth="1"/>
    <col min="2" max="13" width="11.42578125" customWidth="1"/>
    <col min="14" max="15" width="11.42578125" style="1" customWidth="1"/>
  </cols>
  <sheetData>
    <row r="1" spans="1:15" ht="13.5" thickBot="1" x14ac:dyDescent="0.25">
      <c r="A1" s="98" t="s">
        <v>3</v>
      </c>
      <c r="B1" s="115" t="s">
        <v>7</v>
      </c>
      <c r="C1" s="116"/>
      <c r="D1" s="116"/>
      <c r="E1" s="116"/>
      <c r="F1" s="116"/>
      <c r="G1" s="116"/>
      <c r="H1" s="117" t="s">
        <v>33</v>
      </c>
      <c r="I1" s="118"/>
      <c r="J1" s="118"/>
      <c r="K1" s="118"/>
      <c r="L1" s="118"/>
      <c r="M1" s="118"/>
      <c r="N1" s="19"/>
      <c r="O1" s="17"/>
    </row>
    <row r="2" spans="1:15" x14ac:dyDescent="0.2">
      <c r="A2" s="99"/>
      <c r="B2" s="100" t="s">
        <v>49</v>
      </c>
      <c r="C2" s="101"/>
      <c r="D2" s="102" t="s">
        <v>50</v>
      </c>
      <c r="E2" s="103"/>
      <c r="F2" s="104" t="s">
        <v>39</v>
      </c>
      <c r="G2" s="105"/>
      <c r="H2" s="108" t="s">
        <v>49</v>
      </c>
      <c r="I2" s="105"/>
      <c r="J2" s="91" t="s">
        <v>50</v>
      </c>
      <c r="K2" s="107"/>
      <c r="L2" s="91" t="s">
        <v>39</v>
      </c>
      <c r="M2" s="107"/>
      <c r="N2" s="91" t="s">
        <v>4</v>
      </c>
      <c r="O2" s="112"/>
    </row>
    <row r="3" spans="1:15" ht="13.5" thickBot="1" x14ac:dyDescent="0.25">
      <c r="A3" s="99"/>
      <c r="B3" s="2" t="s">
        <v>2</v>
      </c>
      <c r="C3" s="4" t="s">
        <v>1</v>
      </c>
      <c r="D3" s="20" t="s">
        <v>51</v>
      </c>
      <c r="E3" s="5" t="s">
        <v>1</v>
      </c>
      <c r="F3" s="21" t="s">
        <v>40</v>
      </c>
      <c r="G3" s="6" t="s">
        <v>1</v>
      </c>
      <c r="H3" s="3" t="s">
        <v>2</v>
      </c>
      <c r="I3" s="9" t="s">
        <v>1</v>
      </c>
      <c r="J3" s="22" t="s">
        <v>51</v>
      </c>
      <c r="K3" s="9" t="s">
        <v>1</v>
      </c>
      <c r="L3" s="23" t="s">
        <v>40</v>
      </c>
      <c r="M3" s="9" t="s">
        <v>1</v>
      </c>
      <c r="N3" s="16" t="s">
        <v>5</v>
      </c>
      <c r="O3" s="13" t="s">
        <v>6</v>
      </c>
    </row>
    <row r="4" spans="1:15" x14ac:dyDescent="0.2">
      <c r="A4" s="12" t="s">
        <v>28</v>
      </c>
      <c r="B4" s="26">
        <v>1000</v>
      </c>
      <c r="C4" s="27">
        <v>0.1</v>
      </c>
      <c r="D4" s="28">
        <v>0</v>
      </c>
      <c r="E4" s="27">
        <v>2</v>
      </c>
      <c r="F4" s="28"/>
      <c r="G4" s="27" t="s">
        <v>65</v>
      </c>
      <c r="H4" s="31"/>
      <c r="I4" s="10"/>
      <c r="J4" s="44"/>
      <c r="K4" s="10" t="str">
        <f>IF(J4&lt;&gt;0,ABS((J4-D4)/D4*100),"")</f>
        <v/>
      </c>
      <c r="L4" s="47"/>
      <c r="M4" s="10" t="s">
        <v>65</v>
      </c>
      <c r="N4" s="74"/>
      <c r="O4" s="50"/>
    </row>
    <row r="5" spans="1:15" x14ac:dyDescent="0.2">
      <c r="A5" s="11" t="s">
        <v>29</v>
      </c>
      <c r="B5" s="32">
        <v>1000.3326730733399</v>
      </c>
      <c r="C5" s="33">
        <v>0.1</v>
      </c>
      <c r="D5" s="34">
        <v>2.4875894703160282</v>
      </c>
      <c r="E5" s="33">
        <v>2</v>
      </c>
      <c r="F5" s="34">
        <v>50</v>
      </c>
      <c r="G5" s="33">
        <v>1</v>
      </c>
      <c r="H5" s="37"/>
      <c r="I5" s="8"/>
      <c r="J5" s="45"/>
      <c r="K5" s="8" t="str">
        <f>IF(J5&lt;&gt;0,ABS((J5-D5)/D5*100),"")</f>
        <v/>
      </c>
      <c r="L5" s="48"/>
      <c r="M5" s="8" t="str">
        <f>IF(L5&lt;&gt;0,ABS((L5-F5)/F5*100),"")</f>
        <v/>
      </c>
      <c r="N5" s="75"/>
      <c r="O5" s="51"/>
    </row>
    <row r="6" spans="1:15" ht="13.5" thickBot="1" x14ac:dyDescent="0.25">
      <c r="A6" s="18" t="s">
        <v>30</v>
      </c>
      <c r="B6" s="38">
        <v>1000</v>
      </c>
      <c r="C6" s="39">
        <v>0.1</v>
      </c>
      <c r="D6" s="40">
        <v>0</v>
      </c>
      <c r="E6" s="39">
        <v>2</v>
      </c>
      <c r="F6" s="40"/>
      <c r="G6" s="39" t="s">
        <v>65</v>
      </c>
      <c r="H6" s="43"/>
      <c r="I6" s="25"/>
      <c r="J6" s="46"/>
      <c r="K6" s="25" t="str">
        <f>IF(J6&lt;&gt;0,ABS((J6-D6)/D6*100),"")</f>
        <v/>
      </c>
      <c r="L6" s="49"/>
      <c r="M6" s="25" t="s">
        <v>65</v>
      </c>
      <c r="N6" s="76"/>
      <c r="O6" s="52"/>
    </row>
  </sheetData>
  <mergeCells count="10">
    <mergeCell ref="N2:O2"/>
    <mergeCell ref="A1:A3"/>
    <mergeCell ref="B1:G1"/>
    <mergeCell ref="H1:M1"/>
    <mergeCell ref="B2:C2"/>
    <mergeCell ref="D2:E2"/>
    <mergeCell ref="F2:G2"/>
    <mergeCell ref="H2:I2"/>
    <mergeCell ref="J2:K2"/>
    <mergeCell ref="L2:M2"/>
  </mergeCells>
  <conditionalFormatting sqref="I4:I6">
    <cfRule type="cellIs" dxfId="16" priority="3" stopIfTrue="1" operator="greaterThan">
      <formula>$C$4</formula>
    </cfRule>
  </conditionalFormatting>
  <conditionalFormatting sqref="K4:K6">
    <cfRule type="cellIs" dxfId="15" priority="2" stopIfTrue="1" operator="greaterThan">
      <formula>$E$4</formula>
    </cfRule>
  </conditionalFormatting>
  <conditionalFormatting sqref="M4:M6">
    <cfRule type="cellIs" dxfId="14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workbookViewId="0">
      <selection activeCell="D6" sqref="D6"/>
    </sheetView>
  </sheetViews>
  <sheetFormatPr defaultColWidth="11.42578125" defaultRowHeight="12.75" x14ac:dyDescent="0.2"/>
  <cols>
    <col min="1" max="1" width="12.42578125" customWidth="1"/>
    <col min="2" max="13" width="11.42578125" customWidth="1"/>
    <col min="14" max="15" width="11.42578125" style="1" customWidth="1"/>
  </cols>
  <sheetData>
    <row r="1" spans="1:19" ht="13.5" thickBot="1" x14ac:dyDescent="0.25">
      <c r="A1" s="98" t="s">
        <v>3</v>
      </c>
      <c r="B1" s="115" t="s">
        <v>7</v>
      </c>
      <c r="C1" s="116"/>
      <c r="D1" s="116"/>
      <c r="E1" s="116"/>
      <c r="F1" s="116"/>
      <c r="G1" s="116"/>
      <c r="H1" s="117" t="s">
        <v>33</v>
      </c>
      <c r="I1" s="118"/>
      <c r="J1" s="118"/>
      <c r="K1" s="118"/>
      <c r="L1" s="118"/>
      <c r="M1" s="118"/>
      <c r="N1" s="19"/>
      <c r="O1" s="17"/>
    </row>
    <row r="2" spans="1:19" x14ac:dyDescent="0.2">
      <c r="A2" s="99"/>
      <c r="B2" s="100" t="s">
        <v>54</v>
      </c>
      <c r="C2" s="101"/>
      <c r="D2" s="102" t="s">
        <v>55</v>
      </c>
      <c r="E2" s="103"/>
      <c r="F2" s="104" t="s">
        <v>56</v>
      </c>
      <c r="G2" s="105"/>
      <c r="H2" s="108" t="s">
        <v>54</v>
      </c>
      <c r="I2" s="105"/>
      <c r="J2" s="91" t="s">
        <v>55</v>
      </c>
      <c r="K2" s="107"/>
      <c r="L2" s="91" t="s">
        <v>56</v>
      </c>
      <c r="M2" s="107"/>
      <c r="N2" s="91" t="s">
        <v>4</v>
      </c>
      <c r="O2" s="112"/>
    </row>
    <row r="3" spans="1:19" ht="13.5" thickBot="1" x14ac:dyDescent="0.25">
      <c r="A3" s="99"/>
      <c r="B3" s="2" t="s">
        <v>2</v>
      </c>
      <c r="C3" s="4" t="s">
        <v>1</v>
      </c>
      <c r="D3" s="20" t="s">
        <v>40</v>
      </c>
      <c r="E3" s="5" t="s">
        <v>1</v>
      </c>
      <c r="F3" s="21" t="s">
        <v>57</v>
      </c>
      <c r="G3" s="6" t="s">
        <v>1</v>
      </c>
      <c r="H3" s="3" t="s">
        <v>2</v>
      </c>
      <c r="I3" s="9" t="s">
        <v>1</v>
      </c>
      <c r="J3" s="22" t="s">
        <v>40</v>
      </c>
      <c r="K3" s="9" t="s">
        <v>1</v>
      </c>
      <c r="L3" s="23" t="s">
        <v>57</v>
      </c>
      <c r="M3" s="9" t="s">
        <v>1</v>
      </c>
      <c r="N3" s="16" t="s">
        <v>5</v>
      </c>
      <c r="O3" s="13" t="s">
        <v>6</v>
      </c>
    </row>
    <row r="4" spans="1:19" x14ac:dyDescent="0.2">
      <c r="A4" s="12" t="s">
        <v>31</v>
      </c>
      <c r="B4" s="26">
        <v>955.00000000000318</v>
      </c>
      <c r="C4" s="27">
        <v>0.1</v>
      </c>
      <c r="D4" s="28">
        <v>995.70119695682615</v>
      </c>
      <c r="E4" s="27">
        <v>2</v>
      </c>
      <c r="F4" s="28">
        <v>0.2</v>
      </c>
      <c r="G4" s="27">
        <v>1</v>
      </c>
      <c r="H4" s="31"/>
      <c r="I4" s="10" t="str">
        <f>IF(H4&lt;&gt;0,ABS((ABS(H4)-ABS(B4))/B4*100),"")</f>
        <v/>
      </c>
      <c r="J4" s="44"/>
      <c r="K4" s="10" t="str">
        <f>IF(J4&lt;&gt;0,ABS((J4-D4)/D4*100),"")</f>
        <v/>
      </c>
      <c r="L4" s="47"/>
      <c r="M4" s="10" t="str">
        <f>IF(L4&lt;&gt;0,ABS((L4-F4)/F4*100),"")</f>
        <v/>
      </c>
      <c r="N4" s="74"/>
      <c r="O4" s="50"/>
      <c r="R4" s="88"/>
      <c r="S4" s="89"/>
    </row>
    <row r="5" spans="1:19" ht="13.5" thickBot="1" x14ac:dyDescent="0.25">
      <c r="A5" s="18" t="s">
        <v>32</v>
      </c>
      <c r="B5" s="38">
        <v>955.00000000000318</v>
      </c>
      <c r="C5" s="39">
        <v>0.1</v>
      </c>
      <c r="D5" s="40">
        <v>996.26404388160699</v>
      </c>
      <c r="E5" s="39">
        <v>2</v>
      </c>
      <c r="F5" s="40">
        <v>0.2</v>
      </c>
      <c r="G5" s="39">
        <v>1</v>
      </c>
      <c r="H5" s="43"/>
      <c r="I5" s="25" t="str">
        <f>IF(H5&lt;&gt;0,ABS((ABS(H5)-ABS(B5))/B5*100),"")</f>
        <v/>
      </c>
      <c r="J5" s="46"/>
      <c r="K5" s="25" t="str">
        <f>IF(J5&lt;&gt;0,ABS((J5-D5)/D5*100),"")</f>
        <v/>
      </c>
      <c r="L5" s="49"/>
      <c r="M5" s="25" t="str">
        <f>IF(L5&lt;&gt;0,ABS((L5-F5)/F5*100),"")</f>
        <v/>
      </c>
      <c r="N5" s="76"/>
      <c r="O5" s="52"/>
      <c r="R5" s="88"/>
      <c r="S5" s="89"/>
    </row>
    <row r="10" spans="1:19" s="1" customFormat="1" x14ac:dyDescent="0.2"/>
  </sheetData>
  <mergeCells count="10">
    <mergeCell ref="N2:O2"/>
    <mergeCell ref="A1:A3"/>
    <mergeCell ref="B1:G1"/>
    <mergeCell ref="H1:M1"/>
    <mergeCell ref="B2:C2"/>
    <mergeCell ref="D2:E2"/>
    <mergeCell ref="F2:G2"/>
    <mergeCell ref="H2:I2"/>
    <mergeCell ref="J2:K2"/>
    <mergeCell ref="L2:M2"/>
  </mergeCells>
  <conditionalFormatting sqref="I4:I5">
    <cfRule type="cellIs" dxfId="13" priority="3" stopIfTrue="1" operator="greaterThan">
      <formula>$C$4</formula>
    </cfRule>
  </conditionalFormatting>
  <conditionalFormatting sqref="K4:K5">
    <cfRule type="cellIs" dxfId="12" priority="2" stopIfTrue="1" operator="greaterThan">
      <formula>$E$4</formula>
    </cfRule>
  </conditionalFormatting>
  <conditionalFormatting sqref="M4:M5">
    <cfRule type="cellIs" dxfId="11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workbookViewId="0">
      <selection activeCell="R4" sqref="R4:S8"/>
    </sheetView>
  </sheetViews>
  <sheetFormatPr defaultColWidth="11.42578125" defaultRowHeight="12.75" x14ac:dyDescent="0.2"/>
  <cols>
    <col min="1" max="1" width="12.42578125" customWidth="1"/>
    <col min="2" max="17" width="11.42578125" customWidth="1"/>
    <col min="18" max="19" width="11.42578125" style="1" customWidth="1"/>
  </cols>
  <sheetData>
    <row r="1" spans="1:19" ht="13.5" thickBot="1" x14ac:dyDescent="0.25">
      <c r="A1" s="98" t="s">
        <v>3</v>
      </c>
      <c r="B1" s="93" t="s">
        <v>7</v>
      </c>
      <c r="C1" s="94"/>
      <c r="D1" s="94"/>
      <c r="E1" s="94"/>
      <c r="F1" s="94"/>
      <c r="G1" s="94"/>
      <c r="H1" s="94"/>
      <c r="I1" s="95"/>
      <c r="J1" s="109" t="s">
        <v>33</v>
      </c>
      <c r="K1" s="110"/>
      <c r="L1" s="110"/>
      <c r="M1" s="110"/>
      <c r="N1" s="110"/>
      <c r="O1" s="110"/>
      <c r="P1" s="110"/>
      <c r="Q1" s="110"/>
      <c r="R1" s="110"/>
      <c r="S1" s="111"/>
    </row>
    <row r="2" spans="1:19" x14ac:dyDescent="0.2">
      <c r="A2" s="99"/>
      <c r="B2" s="100" t="s">
        <v>41</v>
      </c>
      <c r="C2" s="101"/>
      <c r="D2" s="102" t="s">
        <v>42</v>
      </c>
      <c r="E2" s="103"/>
      <c r="F2" s="104" t="s">
        <v>38</v>
      </c>
      <c r="G2" s="105"/>
      <c r="H2" s="106" t="s">
        <v>39</v>
      </c>
      <c r="I2" s="97"/>
      <c r="J2" s="108" t="s">
        <v>41</v>
      </c>
      <c r="K2" s="105"/>
      <c r="L2" s="91" t="s">
        <v>42</v>
      </c>
      <c r="M2" s="107"/>
      <c r="N2" s="91" t="s">
        <v>38</v>
      </c>
      <c r="O2" s="107"/>
      <c r="P2" s="102" t="s">
        <v>39</v>
      </c>
      <c r="Q2" s="103"/>
      <c r="R2" s="91" t="s">
        <v>4</v>
      </c>
      <c r="S2" s="92"/>
    </row>
    <row r="3" spans="1:19" ht="13.5" thickBot="1" x14ac:dyDescent="0.25">
      <c r="A3" s="99"/>
      <c r="B3" s="65" t="s">
        <v>34</v>
      </c>
      <c r="C3" s="4" t="s">
        <v>1</v>
      </c>
      <c r="D3" s="66" t="s">
        <v>34</v>
      </c>
      <c r="E3" s="5" t="s">
        <v>1</v>
      </c>
      <c r="F3" s="67" t="s">
        <v>1</v>
      </c>
      <c r="G3" s="6" t="s">
        <v>0</v>
      </c>
      <c r="H3" s="68" t="s">
        <v>40</v>
      </c>
      <c r="I3" s="68" t="s">
        <v>1</v>
      </c>
      <c r="J3" s="69" t="s">
        <v>34</v>
      </c>
      <c r="K3" s="9" t="s">
        <v>1</v>
      </c>
      <c r="L3" s="70" t="s">
        <v>34</v>
      </c>
      <c r="M3" s="9" t="s">
        <v>1</v>
      </c>
      <c r="N3" s="71" t="s">
        <v>1</v>
      </c>
      <c r="O3" s="9" t="s">
        <v>0</v>
      </c>
      <c r="P3" s="68" t="s">
        <v>40</v>
      </c>
      <c r="Q3" s="68" t="s">
        <v>1</v>
      </c>
      <c r="R3" s="72" t="s">
        <v>5</v>
      </c>
      <c r="S3" s="73" t="s">
        <v>6</v>
      </c>
    </row>
    <row r="4" spans="1:19" x14ac:dyDescent="0.2">
      <c r="A4" s="12" t="s">
        <v>15</v>
      </c>
      <c r="B4" s="26">
        <v>2828.4271247462002</v>
      </c>
      <c r="C4" s="27">
        <v>0.1</v>
      </c>
      <c r="D4" s="28">
        <v>1000</v>
      </c>
      <c r="E4" s="27">
        <v>2</v>
      </c>
      <c r="F4" s="28">
        <v>5.8976108289633002E-12</v>
      </c>
      <c r="G4" s="27">
        <v>1</v>
      </c>
      <c r="H4" s="30">
        <v>50.000000887903539</v>
      </c>
      <c r="I4" s="30">
        <v>0.1</v>
      </c>
      <c r="J4" s="31"/>
      <c r="K4" s="10" t="str">
        <f>IF(J4&lt;&gt;0,ABS((ABS(J4)-ABS(B4))/B4*100),"")</f>
        <v/>
      </c>
      <c r="L4" s="44"/>
      <c r="M4" s="10" t="str">
        <f>IF(L4&lt;&gt;0,ABS((L4-D4)/D4*100),"")</f>
        <v/>
      </c>
      <c r="N4" s="47"/>
      <c r="O4" s="10" t="str">
        <f>IF(N4&lt;&gt;0,ABS((N4-F4)/F4*100),"")</f>
        <v/>
      </c>
      <c r="P4" s="53"/>
      <c r="Q4" s="53" t="str">
        <f>IF(P4&lt;&gt;0,ABS((P4-H4)/H4*100),"")</f>
        <v/>
      </c>
      <c r="R4" s="74"/>
      <c r="S4" s="50"/>
    </row>
    <row r="5" spans="1:19" x14ac:dyDescent="0.2">
      <c r="A5" s="11" t="s">
        <v>16</v>
      </c>
      <c r="B5" s="32">
        <v>2828.4271247462002</v>
      </c>
      <c r="C5" s="33">
        <v>0.1</v>
      </c>
      <c r="D5" s="34">
        <v>1144.56140219695</v>
      </c>
      <c r="E5" s="33">
        <v>2</v>
      </c>
      <c r="F5" s="34">
        <v>5.770762330817006E-12</v>
      </c>
      <c r="G5" s="33">
        <v>1</v>
      </c>
      <c r="H5" s="36">
        <v>60.000001053882322</v>
      </c>
      <c r="I5" s="36">
        <v>0.1</v>
      </c>
      <c r="J5" s="37"/>
      <c r="K5" s="8" t="str">
        <f>IF(J5&lt;&gt;0,ABS((ABS(J5)-ABS(B5))/B5*100),"")</f>
        <v/>
      </c>
      <c r="L5" s="45"/>
      <c r="M5" s="8" t="str">
        <f>IF(L5&lt;&gt;0,ABS((L5-D5)/D5*100),"")</f>
        <v/>
      </c>
      <c r="N5" s="48"/>
      <c r="O5" s="8" t="str">
        <f>IF(N5&lt;&gt;0,ABS((N5-F5)/F5*100),"")</f>
        <v/>
      </c>
      <c r="P5" s="15"/>
      <c r="Q5" s="15" t="str">
        <f>IF(P5&lt;&gt;0,ABS((P5-H5)/H5*100),"")</f>
        <v/>
      </c>
      <c r="R5" s="75"/>
      <c r="S5" s="51"/>
    </row>
    <row r="6" spans="1:19" x14ac:dyDescent="0.2">
      <c r="A6" s="11" t="s">
        <v>17</v>
      </c>
      <c r="B6" s="32">
        <v>2848.3009811593902</v>
      </c>
      <c r="C6" s="33">
        <v>0.1</v>
      </c>
      <c r="D6" s="34">
        <v>1001.00444838471</v>
      </c>
      <c r="E6" s="33">
        <v>2</v>
      </c>
      <c r="F6" s="34">
        <v>0.25044885950158752</v>
      </c>
      <c r="G6" s="33">
        <v>1</v>
      </c>
      <c r="H6" s="36">
        <v>50.000000610451259</v>
      </c>
      <c r="I6" s="36">
        <v>0.1</v>
      </c>
      <c r="J6" s="37"/>
      <c r="K6" s="8" t="str">
        <f>IF(J6&lt;&gt;0,ABS((ABS(J6)-ABS(B6))/B6*100),"")</f>
        <v/>
      </c>
      <c r="L6" s="45"/>
      <c r="M6" s="8" t="str">
        <f>IF(L6&lt;&gt;0,ABS((L6-D6)/D6*100),"")</f>
        <v/>
      </c>
      <c r="N6" s="48"/>
      <c r="O6" s="8" t="str">
        <f>IF(N6&lt;&gt;0,ABS((N6-F6)/F6*100),"")</f>
        <v/>
      </c>
      <c r="P6" s="15"/>
      <c r="Q6" s="15" t="str">
        <f>IF(P6&lt;&gt;0,ABS((P6-H6)/H6*100),"")</f>
        <v/>
      </c>
      <c r="R6" s="75"/>
      <c r="S6" s="51"/>
    </row>
    <row r="7" spans="1:19" x14ac:dyDescent="0.2">
      <c r="A7" s="11" t="s">
        <v>18</v>
      </c>
      <c r="B7" s="32">
        <v>2818.4237375697799</v>
      </c>
      <c r="C7" s="33">
        <v>0.1</v>
      </c>
      <c r="D7" s="34">
        <v>1002.44700608062</v>
      </c>
      <c r="E7" s="33">
        <v>2</v>
      </c>
      <c r="F7" s="34">
        <v>0.48934913397867758</v>
      </c>
      <c r="G7" s="33">
        <v>1</v>
      </c>
      <c r="H7" s="36">
        <v>60.000014853428155</v>
      </c>
      <c r="I7" s="36">
        <v>0.1</v>
      </c>
      <c r="J7" s="37"/>
      <c r="K7" s="8" t="str">
        <f>IF(J7&lt;&gt;0,ABS((ABS(J7)-ABS(B7))/B7*100),"")</f>
        <v/>
      </c>
      <c r="L7" s="45"/>
      <c r="M7" s="8" t="str">
        <f>IF(L7&lt;&gt;0,ABS((L7-D7)/D7*100),"")</f>
        <v/>
      </c>
      <c r="N7" s="48"/>
      <c r="O7" s="8" t="str">
        <f>IF(N7&lt;&gt;0,ABS((N7-F7)/F7*100),"")</f>
        <v/>
      </c>
      <c r="P7" s="15"/>
      <c r="Q7" s="15" t="str">
        <f>IF(P7&lt;&gt;0,ABS((P7-H7)/H7*100),"")</f>
        <v/>
      </c>
      <c r="R7" s="75"/>
      <c r="S7" s="51"/>
    </row>
    <row r="8" spans="1:19" ht="13.5" thickBot="1" x14ac:dyDescent="0.25">
      <c r="A8" s="18" t="s">
        <v>19</v>
      </c>
      <c r="B8" s="38">
        <v>2971.2626945458801</v>
      </c>
      <c r="C8" s="39">
        <v>0.1</v>
      </c>
      <c r="D8" s="40">
        <v>1000.4415275267201</v>
      </c>
      <c r="E8" s="39">
        <v>2</v>
      </c>
      <c r="F8" s="40">
        <v>8.8562653295806412E-2</v>
      </c>
      <c r="G8" s="39">
        <v>1</v>
      </c>
      <c r="H8" s="42">
        <v>50.000032673977735</v>
      </c>
      <c r="I8" s="42">
        <v>0.1</v>
      </c>
      <c r="J8" s="43"/>
      <c r="K8" s="25" t="str">
        <f>IF(J8&lt;&gt;0,ABS((ABS(J8)-ABS(B8))/B8*100),"")</f>
        <v/>
      </c>
      <c r="L8" s="46"/>
      <c r="M8" s="25" t="str">
        <f>IF(L8&lt;&gt;0,ABS((L8-D8)/D8*100),"")</f>
        <v/>
      </c>
      <c r="N8" s="49"/>
      <c r="O8" s="25" t="str">
        <f>IF(N8&lt;&gt;0,ABS((N8-F8)/F8*100),"")</f>
        <v/>
      </c>
      <c r="P8" s="24"/>
      <c r="Q8" s="24" t="str">
        <f>IF(P8&lt;&gt;0,ABS((P8-H8)/H8*100),"")</f>
        <v/>
      </c>
      <c r="R8" s="76"/>
      <c r="S8" s="52"/>
    </row>
  </sheetData>
  <mergeCells count="12">
    <mergeCell ref="R2:S2"/>
    <mergeCell ref="A1:A3"/>
    <mergeCell ref="B2:C2"/>
    <mergeCell ref="D2:E2"/>
    <mergeCell ref="F2:G2"/>
    <mergeCell ref="J2:K2"/>
    <mergeCell ref="L2:M2"/>
    <mergeCell ref="N2:O2"/>
    <mergeCell ref="B1:I1"/>
    <mergeCell ref="H2:I2"/>
    <mergeCell ref="J1:S1"/>
    <mergeCell ref="P2:Q2"/>
  </mergeCells>
  <conditionalFormatting sqref="P4:Q8">
    <cfRule type="cellIs" dxfId="10" priority="4" stopIfTrue="1" operator="greaterThan">
      <formula>#REF!</formula>
    </cfRule>
  </conditionalFormatting>
  <conditionalFormatting sqref="K4:K8">
    <cfRule type="cellIs" dxfId="9" priority="3" stopIfTrue="1" operator="greaterThan">
      <formula>$C$4</formula>
    </cfRule>
  </conditionalFormatting>
  <conditionalFormatting sqref="M4:M8">
    <cfRule type="cellIs" dxfId="8" priority="2" stopIfTrue="1" operator="greaterThan">
      <formula>$E$4</formula>
    </cfRule>
  </conditionalFormatting>
  <conditionalFormatting sqref="O4:O8">
    <cfRule type="cellIs" dxfId="7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J4" sqref="J4:K5"/>
    </sheetView>
  </sheetViews>
  <sheetFormatPr defaultColWidth="11.42578125" defaultRowHeight="12.75" x14ac:dyDescent="0.2"/>
  <cols>
    <col min="1" max="1" width="12.42578125" customWidth="1"/>
    <col min="2" max="9" width="11.42578125" customWidth="1"/>
    <col min="10" max="11" width="11.42578125" style="1" customWidth="1"/>
  </cols>
  <sheetData>
    <row r="1" spans="1:11" ht="13.5" thickBot="1" x14ac:dyDescent="0.25">
      <c r="A1" s="98" t="s">
        <v>3</v>
      </c>
      <c r="B1" s="115" t="s">
        <v>7</v>
      </c>
      <c r="C1" s="116"/>
      <c r="D1" s="116"/>
      <c r="E1" s="116"/>
      <c r="F1" s="117" t="s">
        <v>33</v>
      </c>
      <c r="G1" s="118"/>
      <c r="H1" s="118"/>
      <c r="I1" s="118"/>
      <c r="J1" s="19"/>
      <c r="K1" s="17"/>
    </row>
    <row r="2" spans="1:11" x14ac:dyDescent="0.2">
      <c r="A2" s="99"/>
      <c r="B2" s="100" t="s">
        <v>46</v>
      </c>
      <c r="C2" s="101"/>
      <c r="D2" s="102" t="s">
        <v>47</v>
      </c>
      <c r="E2" s="103"/>
      <c r="F2" s="108" t="s">
        <v>46</v>
      </c>
      <c r="G2" s="105"/>
      <c r="H2" s="91" t="s">
        <v>47</v>
      </c>
      <c r="I2" s="107"/>
      <c r="J2" s="91" t="s">
        <v>4</v>
      </c>
      <c r="K2" s="112"/>
    </row>
    <row r="3" spans="1:11" ht="13.5" thickBot="1" x14ac:dyDescent="0.25">
      <c r="A3" s="99"/>
      <c r="B3" s="2" t="s">
        <v>48</v>
      </c>
      <c r="C3" s="4" t="s">
        <v>1</v>
      </c>
      <c r="D3" s="20" t="s">
        <v>48</v>
      </c>
      <c r="E3" s="5" t="s">
        <v>1</v>
      </c>
      <c r="F3" s="3" t="s">
        <v>48</v>
      </c>
      <c r="G3" s="9" t="s">
        <v>1</v>
      </c>
      <c r="H3" s="22" t="s">
        <v>48</v>
      </c>
      <c r="I3" s="9" t="s">
        <v>1</v>
      </c>
      <c r="J3" s="16" t="s">
        <v>5</v>
      </c>
      <c r="K3" s="13" t="s">
        <v>6</v>
      </c>
    </row>
    <row r="4" spans="1:11" x14ac:dyDescent="0.2">
      <c r="A4" s="12" t="s">
        <v>52</v>
      </c>
      <c r="B4" s="26">
        <v>1000</v>
      </c>
      <c r="C4" s="27">
        <v>0.1</v>
      </c>
      <c r="D4" s="28">
        <v>0</v>
      </c>
      <c r="E4" s="27">
        <v>2</v>
      </c>
      <c r="F4" s="31"/>
      <c r="G4" s="10" t="str">
        <f>IF(F4&lt;&gt;0,ABS((ABS(F4)-ABS(B4))/B4*100),"")</f>
        <v/>
      </c>
      <c r="H4" s="44"/>
      <c r="I4" s="10" t="str">
        <f>IF(H4&lt;&gt;0,ABS((H4-D4)/D4*100),"")</f>
        <v/>
      </c>
      <c r="J4" s="74"/>
      <c r="K4" s="50"/>
    </row>
    <row r="5" spans="1:11" ht="13.5" thickBot="1" x14ac:dyDescent="0.25">
      <c r="A5" s="18" t="s">
        <v>53</v>
      </c>
      <c r="B5" s="38">
        <v>1000.3326730733399</v>
      </c>
      <c r="C5" s="39">
        <v>0.1</v>
      </c>
      <c r="D5" s="40">
        <v>2.4875894703160282</v>
      </c>
      <c r="E5" s="39">
        <v>2</v>
      </c>
      <c r="F5" s="43"/>
      <c r="G5" s="25" t="str">
        <f>IF(F5&lt;&gt;0,ABS((ABS(F5)-ABS(B5))/B5*100),"")</f>
        <v/>
      </c>
      <c r="H5" s="46"/>
      <c r="I5" s="25" t="str">
        <f>IF(H5&lt;&gt;0,ABS((H5-D5)/D5*100),"")</f>
        <v/>
      </c>
      <c r="J5" s="76"/>
      <c r="K5" s="52"/>
    </row>
  </sheetData>
  <mergeCells count="8">
    <mergeCell ref="J2:K2"/>
    <mergeCell ref="A1:A3"/>
    <mergeCell ref="B1:E1"/>
    <mergeCell ref="F1:I1"/>
    <mergeCell ref="B2:C2"/>
    <mergeCell ref="D2:E2"/>
    <mergeCell ref="F2:G2"/>
    <mergeCell ref="H2:I2"/>
  </mergeCells>
  <conditionalFormatting sqref="G4:G5">
    <cfRule type="cellIs" dxfId="6" priority="3" stopIfTrue="1" operator="greaterThan">
      <formula>$C$4</formula>
    </cfRule>
  </conditionalFormatting>
  <conditionalFormatting sqref="I4:I5">
    <cfRule type="cellIs" dxfId="5" priority="2" stopIfTrue="1" operator="greaterThan">
      <formula>$E$4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3"/>
  <sheetViews>
    <sheetView tabSelected="1" workbookViewId="0">
      <selection activeCell="V4" sqref="V4:W10"/>
    </sheetView>
  </sheetViews>
  <sheetFormatPr defaultColWidth="11.42578125" defaultRowHeight="12.75" x14ac:dyDescent="0.2"/>
  <cols>
    <col min="1" max="1" width="12.42578125" customWidth="1"/>
    <col min="2" max="21" width="11.42578125" customWidth="1"/>
    <col min="22" max="23" width="11.42578125" style="1" customWidth="1"/>
  </cols>
  <sheetData>
    <row r="1" spans="1:27" ht="13.5" thickBot="1" x14ac:dyDescent="0.25">
      <c r="A1" s="98" t="s">
        <v>3</v>
      </c>
      <c r="B1" s="115" t="s">
        <v>7</v>
      </c>
      <c r="C1" s="116"/>
      <c r="D1" s="116"/>
      <c r="E1" s="116"/>
      <c r="F1" s="116"/>
      <c r="G1" s="116"/>
      <c r="H1" s="116"/>
      <c r="I1" s="116"/>
      <c r="J1" s="116"/>
      <c r="K1" s="120"/>
      <c r="L1" s="117" t="s">
        <v>33</v>
      </c>
      <c r="M1" s="118"/>
      <c r="N1" s="118"/>
      <c r="O1" s="118"/>
      <c r="P1" s="118"/>
      <c r="Q1" s="118"/>
      <c r="R1" s="118"/>
      <c r="S1" s="118"/>
      <c r="T1" s="118"/>
      <c r="U1" s="118"/>
      <c r="V1" s="19"/>
      <c r="W1" s="17"/>
    </row>
    <row r="2" spans="1:27" x14ac:dyDescent="0.2">
      <c r="A2" s="99"/>
      <c r="B2" s="100" t="s">
        <v>58</v>
      </c>
      <c r="C2" s="101"/>
      <c r="D2" s="102" t="s">
        <v>59</v>
      </c>
      <c r="E2" s="103"/>
      <c r="F2" s="104" t="s">
        <v>60</v>
      </c>
      <c r="G2" s="105"/>
      <c r="H2" s="106" t="s">
        <v>61</v>
      </c>
      <c r="I2" s="101"/>
      <c r="J2" s="96" t="s">
        <v>63</v>
      </c>
      <c r="K2" s="97"/>
      <c r="L2" s="108" t="s">
        <v>58</v>
      </c>
      <c r="M2" s="105"/>
      <c r="N2" s="91" t="s">
        <v>59</v>
      </c>
      <c r="O2" s="107"/>
      <c r="P2" s="91" t="s">
        <v>60</v>
      </c>
      <c r="Q2" s="107"/>
      <c r="R2" s="102" t="s">
        <v>61</v>
      </c>
      <c r="S2" s="119"/>
      <c r="T2" s="102" t="s">
        <v>63</v>
      </c>
      <c r="U2" s="119"/>
      <c r="V2" s="91" t="s">
        <v>4</v>
      </c>
      <c r="W2" s="112"/>
    </row>
    <row r="3" spans="1:27" ht="13.5" thickBot="1" x14ac:dyDescent="0.25">
      <c r="A3" s="99"/>
      <c r="B3" s="2" t="s">
        <v>48</v>
      </c>
      <c r="C3" s="4" t="s">
        <v>1</v>
      </c>
      <c r="D3" s="20" t="s">
        <v>48</v>
      </c>
      <c r="E3" s="5" t="s">
        <v>1</v>
      </c>
      <c r="F3" s="21" t="s">
        <v>57</v>
      </c>
      <c r="G3" s="6" t="s">
        <v>1</v>
      </c>
      <c r="H3" s="14" t="s">
        <v>62</v>
      </c>
      <c r="I3" s="55" t="s">
        <v>62</v>
      </c>
      <c r="J3" s="14" t="s">
        <v>64</v>
      </c>
      <c r="K3" s="14" t="s">
        <v>1</v>
      </c>
      <c r="L3" s="3" t="s">
        <v>48</v>
      </c>
      <c r="M3" s="9" t="s">
        <v>1</v>
      </c>
      <c r="N3" s="22" t="s">
        <v>48</v>
      </c>
      <c r="O3" s="9" t="s">
        <v>1</v>
      </c>
      <c r="P3" s="23" t="s">
        <v>57</v>
      </c>
      <c r="Q3" s="9" t="s">
        <v>1</v>
      </c>
      <c r="R3" s="20" t="s">
        <v>62</v>
      </c>
      <c r="S3" s="55" t="s">
        <v>62</v>
      </c>
      <c r="T3" s="20" t="s">
        <v>64</v>
      </c>
      <c r="U3" s="14" t="s">
        <v>1</v>
      </c>
      <c r="V3" s="16" t="s">
        <v>5</v>
      </c>
      <c r="W3" s="13" t="s">
        <v>6</v>
      </c>
    </row>
    <row r="4" spans="1:27" x14ac:dyDescent="0.2">
      <c r="A4" s="12" t="s">
        <v>8</v>
      </c>
      <c r="B4" s="26">
        <v>1802.3483170864199</v>
      </c>
      <c r="C4" s="27">
        <v>0.1</v>
      </c>
      <c r="D4" s="28">
        <v>721.20426171135</v>
      </c>
      <c r="E4" s="27">
        <v>2</v>
      </c>
      <c r="F4" s="28">
        <v>2.5499999999999998</v>
      </c>
      <c r="G4" s="27">
        <v>1</v>
      </c>
      <c r="H4" s="29">
        <v>85.95</v>
      </c>
      <c r="I4" s="27">
        <v>1</v>
      </c>
      <c r="J4" s="29">
        <v>119631.185</v>
      </c>
      <c r="K4" s="30">
        <v>1</v>
      </c>
      <c r="L4" s="31"/>
      <c r="M4" s="10" t="str">
        <f t="shared" ref="M4:M10" si="0">IF(L4&lt;&gt;0,ABS((ABS(L4)-ABS(B4))/B4*100),"")</f>
        <v/>
      </c>
      <c r="N4" s="44"/>
      <c r="O4" s="10" t="str">
        <f t="shared" ref="O4:O10" si="1">IF(N4&lt;&gt;0,ABS((N4-D4)/D4*100),"")</f>
        <v/>
      </c>
      <c r="P4" s="47"/>
      <c r="Q4" s="10" t="str">
        <f t="shared" ref="Q4:Q10" si="2">IF(P4&lt;&gt;0,ABS((P4-F4)/F4*100),"")</f>
        <v/>
      </c>
      <c r="R4" s="28"/>
      <c r="S4" s="90" t="str">
        <f t="shared" ref="S4:S10" si="3">IF(R4&lt;&gt;"",ABS(R4-H4),"")</f>
        <v/>
      </c>
      <c r="T4" s="28"/>
      <c r="U4" s="7" t="str">
        <f t="shared" ref="U4:U10" si="4">IF(T4&lt;&gt;"",ABS(T4-J4),"")</f>
        <v/>
      </c>
      <c r="V4" s="74"/>
      <c r="W4" s="50"/>
      <c r="Z4" s="88"/>
      <c r="AA4" s="89"/>
    </row>
    <row r="5" spans="1:27" x14ac:dyDescent="0.2">
      <c r="A5" s="11" t="s">
        <v>9</v>
      </c>
      <c r="B5" s="32">
        <v>1395.49636688634</v>
      </c>
      <c r="C5" s="33">
        <v>0.1</v>
      </c>
      <c r="D5" s="34">
        <v>644.40161952110805</v>
      </c>
      <c r="E5" s="33">
        <v>2</v>
      </c>
      <c r="F5" s="34">
        <v>2.35</v>
      </c>
      <c r="G5" s="33">
        <v>1</v>
      </c>
      <c r="H5" s="35"/>
      <c r="I5" s="33">
        <v>1</v>
      </c>
      <c r="J5" s="35">
        <v>95508.293000000005</v>
      </c>
      <c r="K5" s="36">
        <v>1</v>
      </c>
      <c r="L5" s="37"/>
      <c r="M5" s="8" t="str">
        <f t="shared" si="0"/>
        <v/>
      </c>
      <c r="N5" s="45"/>
      <c r="O5" s="8" t="str">
        <f t="shared" si="1"/>
        <v/>
      </c>
      <c r="P5" s="48"/>
      <c r="Q5" s="8" t="str">
        <f t="shared" si="2"/>
        <v/>
      </c>
      <c r="R5" s="34"/>
      <c r="S5" s="59" t="str">
        <f t="shared" si="3"/>
        <v/>
      </c>
      <c r="T5" s="34"/>
      <c r="U5" s="15" t="str">
        <f t="shared" si="4"/>
        <v/>
      </c>
      <c r="V5" s="75"/>
      <c r="W5" s="51"/>
      <c r="Z5" s="88"/>
      <c r="AA5" s="89"/>
    </row>
    <row r="6" spans="1:27" x14ac:dyDescent="0.2">
      <c r="A6" s="11" t="s">
        <v>10</v>
      </c>
      <c r="B6" s="32">
        <v>2561.04360448231</v>
      </c>
      <c r="C6" s="33">
        <v>0.1</v>
      </c>
      <c r="D6" s="34">
        <v>898.819346060562</v>
      </c>
      <c r="E6" s="33">
        <v>2</v>
      </c>
      <c r="F6" s="34">
        <v>3.09</v>
      </c>
      <c r="G6" s="33">
        <v>1</v>
      </c>
      <c r="H6" s="35"/>
      <c r="I6" s="33">
        <v>1</v>
      </c>
      <c r="J6" s="35">
        <v>185811.53</v>
      </c>
      <c r="K6" s="36">
        <v>1</v>
      </c>
      <c r="L6" s="37"/>
      <c r="M6" s="8" t="str">
        <f t="shared" si="0"/>
        <v/>
      </c>
      <c r="N6" s="45"/>
      <c r="O6" s="8" t="str">
        <f t="shared" si="1"/>
        <v/>
      </c>
      <c r="P6" s="48"/>
      <c r="Q6" s="8" t="str">
        <f t="shared" si="2"/>
        <v/>
      </c>
      <c r="R6" s="34"/>
      <c r="S6" s="59" t="str">
        <f t="shared" si="3"/>
        <v/>
      </c>
      <c r="T6" s="34"/>
      <c r="U6" s="15" t="str">
        <f t="shared" si="4"/>
        <v/>
      </c>
      <c r="V6" s="75"/>
      <c r="W6" s="51"/>
      <c r="Z6" s="88"/>
      <c r="AA6" s="89"/>
    </row>
    <row r="7" spans="1:27" x14ac:dyDescent="0.2">
      <c r="A7" s="11" t="s">
        <v>11</v>
      </c>
      <c r="B7" s="32">
        <v>1702.3483170864199</v>
      </c>
      <c r="C7" s="33">
        <v>0.1</v>
      </c>
      <c r="D7" s="34">
        <v>699.10696139809397</v>
      </c>
      <c r="E7" s="33">
        <v>2</v>
      </c>
      <c r="F7" s="34">
        <v>2.41</v>
      </c>
      <c r="G7" s="33">
        <v>1</v>
      </c>
      <c r="H7" s="35">
        <v>85.95</v>
      </c>
      <c r="I7" s="33">
        <v>1</v>
      </c>
      <c r="J7" s="35">
        <v>119631.185</v>
      </c>
      <c r="K7" s="36">
        <v>1</v>
      </c>
      <c r="L7" s="37"/>
      <c r="M7" s="8" t="str">
        <f t="shared" si="0"/>
        <v/>
      </c>
      <c r="N7" s="45"/>
      <c r="O7" s="8" t="str">
        <f t="shared" si="1"/>
        <v/>
      </c>
      <c r="P7" s="48"/>
      <c r="Q7" s="8" t="str">
        <f t="shared" si="2"/>
        <v/>
      </c>
      <c r="R7" s="34"/>
      <c r="S7" s="59" t="str">
        <f t="shared" si="3"/>
        <v/>
      </c>
      <c r="T7" s="34"/>
      <c r="U7" s="15" t="str">
        <f t="shared" si="4"/>
        <v/>
      </c>
      <c r="V7" s="75"/>
      <c r="W7" s="51"/>
      <c r="Z7" s="88"/>
      <c r="AA7" s="89"/>
    </row>
    <row r="8" spans="1:27" x14ac:dyDescent="0.2">
      <c r="A8" s="11" t="s">
        <v>12</v>
      </c>
      <c r="B8" s="32">
        <v>1802.3483170864199</v>
      </c>
      <c r="C8" s="33">
        <v>0.1</v>
      </c>
      <c r="D8" s="34">
        <v>721.20426171135</v>
      </c>
      <c r="E8" s="33">
        <v>2</v>
      </c>
      <c r="F8" s="34">
        <v>2.5499999999999998</v>
      </c>
      <c r="G8" s="33">
        <v>1</v>
      </c>
      <c r="H8" s="35">
        <v>85.95</v>
      </c>
      <c r="I8" s="33">
        <v>1</v>
      </c>
      <c r="J8" s="35">
        <v>119631.185</v>
      </c>
      <c r="K8" s="36">
        <v>1</v>
      </c>
      <c r="L8" s="37"/>
      <c r="M8" s="8" t="str">
        <f t="shared" si="0"/>
        <v/>
      </c>
      <c r="N8" s="45"/>
      <c r="O8" s="8" t="str">
        <f t="shared" si="1"/>
        <v/>
      </c>
      <c r="P8" s="48"/>
      <c r="Q8" s="8" t="str">
        <f t="shared" si="2"/>
        <v/>
      </c>
      <c r="R8" s="34"/>
      <c r="S8" s="59" t="str">
        <f t="shared" si="3"/>
        <v/>
      </c>
      <c r="T8" s="34"/>
      <c r="U8" s="15" t="str">
        <f t="shared" si="4"/>
        <v/>
      </c>
      <c r="V8" s="75"/>
      <c r="W8" s="51"/>
      <c r="Z8" s="88"/>
      <c r="AA8" s="89"/>
    </row>
    <row r="9" spans="1:27" x14ac:dyDescent="0.2">
      <c r="A9" s="11" t="s">
        <v>13</v>
      </c>
      <c r="B9" s="32">
        <v>-3993.4299285395</v>
      </c>
      <c r="C9" s="33">
        <v>0.1</v>
      </c>
      <c r="D9" s="34">
        <v>1568.4346392120401</v>
      </c>
      <c r="E9" s="33">
        <v>2</v>
      </c>
      <c r="F9" s="34">
        <v>2.48</v>
      </c>
      <c r="G9" s="33">
        <v>1</v>
      </c>
      <c r="H9" s="35">
        <v>87.72</v>
      </c>
      <c r="I9" s="33">
        <v>1</v>
      </c>
      <c r="J9" s="35">
        <v>561181.26399999997</v>
      </c>
      <c r="K9" s="36">
        <v>1</v>
      </c>
      <c r="L9" s="37"/>
      <c r="M9" s="8" t="str">
        <f t="shared" si="0"/>
        <v/>
      </c>
      <c r="N9" s="45"/>
      <c r="O9" s="8" t="str">
        <f t="shared" si="1"/>
        <v/>
      </c>
      <c r="P9" s="48"/>
      <c r="Q9" s="8" t="str">
        <f t="shared" si="2"/>
        <v/>
      </c>
      <c r="R9" s="34"/>
      <c r="S9" s="59" t="str">
        <f t="shared" si="3"/>
        <v/>
      </c>
      <c r="T9" s="34"/>
      <c r="U9" s="15" t="str">
        <f t="shared" si="4"/>
        <v/>
      </c>
      <c r="V9" s="75"/>
      <c r="W9" s="51"/>
      <c r="Z9" s="88"/>
      <c r="AA9" s="89"/>
    </row>
    <row r="10" spans="1:27" ht="13.5" thickBot="1" x14ac:dyDescent="0.25">
      <c r="A10" s="18" t="s">
        <v>14</v>
      </c>
      <c r="B10" s="38">
        <v>2304.4563566148299</v>
      </c>
      <c r="C10" s="39">
        <v>0.1</v>
      </c>
      <c r="D10" s="40">
        <v>787.810848589447</v>
      </c>
      <c r="E10" s="39">
        <v>2</v>
      </c>
      <c r="F10" s="40">
        <v>2.92</v>
      </c>
      <c r="G10" s="39">
        <v>1</v>
      </c>
      <c r="H10" s="41">
        <v>87.7</v>
      </c>
      <c r="I10" s="39">
        <v>1</v>
      </c>
      <c r="J10" s="41">
        <v>707536.36399999994</v>
      </c>
      <c r="K10" s="42">
        <v>1</v>
      </c>
      <c r="L10" s="43"/>
      <c r="M10" s="25" t="str">
        <f t="shared" si="0"/>
        <v/>
      </c>
      <c r="N10" s="46"/>
      <c r="O10" s="25" t="str">
        <f t="shared" si="1"/>
        <v/>
      </c>
      <c r="P10" s="49"/>
      <c r="Q10" s="25" t="str">
        <f t="shared" si="2"/>
        <v/>
      </c>
      <c r="R10" s="40"/>
      <c r="S10" s="60" t="str">
        <f t="shared" si="3"/>
        <v/>
      </c>
      <c r="T10" s="40"/>
      <c r="U10" s="24" t="str">
        <f t="shared" si="4"/>
        <v/>
      </c>
      <c r="V10" s="76"/>
      <c r="W10" s="52"/>
      <c r="Z10" s="88"/>
      <c r="AA10" s="89"/>
    </row>
    <row r="13" spans="1:27" s="1" customFormat="1" x14ac:dyDescent="0.2"/>
  </sheetData>
  <mergeCells count="14">
    <mergeCell ref="R2:S2"/>
    <mergeCell ref="V2:W2"/>
    <mergeCell ref="P2:Q2"/>
    <mergeCell ref="T2:U2"/>
    <mergeCell ref="A1:A3"/>
    <mergeCell ref="B1:K1"/>
    <mergeCell ref="L1:U1"/>
    <mergeCell ref="B2:C2"/>
    <mergeCell ref="D2:E2"/>
    <mergeCell ref="F2:G2"/>
    <mergeCell ref="J2:K2"/>
    <mergeCell ref="L2:M2"/>
    <mergeCell ref="N2:O2"/>
    <mergeCell ref="H2:I2"/>
  </mergeCells>
  <phoneticPr fontId="2" type="noConversion"/>
  <conditionalFormatting sqref="U4:U10">
    <cfRule type="cellIs" dxfId="4" priority="5" stopIfTrue="1" operator="greaterThan">
      <formula>$K$4</formula>
    </cfRule>
  </conditionalFormatting>
  <conditionalFormatting sqref="M4:M10">
    <cfRule type="cellIs" dxfId="3" priority="4" stopIfTrue="1" operator="greaterThan">
      <formula>$C$4</formula>
    </cfRule>
  </conditionalFormatting>
  <conditionalFormatting sqref="O4:O10">
    <cfRule type="cellIs" dxfId="2" priority="3" stopIfTrue="1" operator="greaterThan">
      <formula>$E$4</formula>
    </cfRule>
  </conditionalFormatting>
  <conditionalFormatting sqref="Q4:Q10">
    <cfRule type="cellIs" dxfId="1" priority="2" stopIfTrue="1" operator="greaterThan">
      <formula>$G$4</formula>
    </cfRule>
  </conditionalFormatting>
  <conditionalFormatting sqref="S4:S10">
    <cfRule type="cellIs" dxfId="0" priority="1" stopIfTrue="1" operator="greaterThan">
      <formula>$K$4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ACV</vt:lpstr>
      <vt:lpstr>ACVE</vt:lpstr>
      <vt:lpstr>DCV</vt:lpstr>
      <vt:lpstr>DOACV</vt:lpstr>
      <vt:lpstr>ACI</vt:lpstr>
      <vt:lpstr>DCI</vt:lpstr>
      <vt:lpstr>SHACI</vt:lpstr>
    </vt:vector>
  </TitlesOfParts>
  <Company>AMO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</dc:creator>
  <cp:lastModifiedBy>Marco Mailand</cp:lastModifiedBy>
  <cp:lastPrinted>2013-08-26T15:25:06Z</cp:lastPrinted>
  <dcterms:created xsi:type="dcterms:W3CDTF">2013-08-19T17:31:31Z</dcterms:created>
  <dcterms:modified xsi:type="dcterms:W3CDTF">2017-07-20T17:07:20Z</dcterms:modified>
</cp:coreProperties>
</file>