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<sst xmlns="http://schemas.openxmlformats.org/spreadsheetml/2006/main" count="74" uniqueCount="35">
  <si>
    <t>Funcionalidad</t>
  </si>
  <si>
    <t>Días</t>
  </si>
  <si>
    <t>Recursos</t>
  </si>
  <si>
    <t>Capacidad</t>
  </si>
  <si>
    <t>Precio</t>
  </si>
  <si>
    <t>Horas</t>
  </si>
  <si>
    <t>Horas reales</t>
  </si>
  <si>
    <t>Crear cuenta</t>
  </si>
  <si>
    <t>UX/UI</t>
  </si>
  <si>
    <t>Senior</t>
  </si>
  <si>
    <t>Junior</t>
  </si>
  <si>
    <t>Iniciar sesión con correo institucional</t>
  </si>
  <si>
    <t>Lista de contactos</t>
  </si>
  <si>
    <t>Buscador de contactos</t>
  </si>
  <si>
    <t>Product manager</t>
  </si>
  <si>
    <t>Lista de conversaciones</t>
  </si>
  <si>
    <t>Oficina</t>
  </si>
  <si>
    <t>viajes</t>
  </si>
  <si>
    <t>Buscador de conversaciones</t>
  </si>
  <si>
    <t>Enviar y recibir mensajes de texto</t>
  </si>
  <si>
    <t>equipo</t>
  </si>
  <si>
    <t>Enviar y recibir mensajes de voz</t>
  </si>
  <si>
    <t xml:space="preserve">prestaciones </t>
  </si>
  <si>
    <t>Precio operativo</t>
  </si>
  <si>
    <t>Enviar y recibir archivos estáticos</t>
  </si>
  <si>
    <t>Días totales</t>
  </si>
  <si>
    <t>Ver el perfil propio y el de otros usuarios</t>
  </si>
  <si>
    <t>Precio Total</t>
  </si>
  <si>
    <t>IVA</t>
  </si>
  <si>
    <t>Precio Fin</t>
  </si>
  <si>
    <t>Editar el perfil propio</t>
  </si>
  <si>
    <t>Recibir notificaciones</t>
  </si>
  <si>
    <t>Cerrar sesión</t>
  </si>
  <si>
    <t>*</t>
  </si>
  <si>
    <t>Product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</si>
</sst>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color rgb="FF000000"/>
      <name val="Arial"/>
    </font>
    <font>
      <b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9" xfId="0" applyAlignment="1" applyFont="1" applyNumberForma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4" numFmtId="9" xfId="0" applyAlignment="1" applyFont="1" applyNumberFormat="1">
      <alignment readingOrder="0"/>
    </xf>
    <xf borderId="0" fillId="0" fontId="3" numFmtId="164" xfId="0" applyFont="1" applyNumberFormat="1"/>
    <xf borderId="0" fillId="0" fontId="3" numFmtId="0" xfId="0" applyAlignment="1" applyFont="1">
      <alignment horizontal="left" readingOrder="0" vertical="center"/>
    </xf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50.71"/>
    <col customWidth="1" min="8" max="8" width="15.71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/>
      <c r="H1" s="3"/>
      <c r="I1" s="3"/>
      <c r="J1" s="1" t="s">
        <v>5</v>
      </c>
      <c r="K1" s="1" t="s">
        <v>6</v>
      </c>
      <c r="L1" s="3"/>
      <c r="M1" s="3"/>
    </row>
    <row r="2">
      <c r="A2" s="4">
        <v>1.0</v>
      </c>
      <c r="B2" s="5" t="s">
        <v>7</v>
      </c>
      <c r="C2" s="6">
        <v>0.5</v>
      </c>
      <c r="D2" s="7" t="s">
        <v>8</v>
      </c>
      <c r="E2" s="8">
        <v>0.2</v>
      </c>
      <c r="F2" s="9">
        <f>C2*E2*M10</f>
        <v>3200</v>
      </c>
      <c r="G2" s="3"/>
      <c r="H2" s="1"/>
      <c r="I2" s="9"/>
      <c r="J2" s="7"/>
      <c r="K2" s="7"/>
      <c r="L2" s="9"/>
      <c r="M2" s="9"/>
    </row>
    <row r="3">
      <c r="C3" s="7">
        <v>0.5</v>
      </c>
      <c r="D3" s="7" t="s">
        <v>9</v>
      </c>
      <c r="E3" s="8">
        <v>0.2</v>
      </c>
      <c r="F3" s="9">
        <f>C3*E3*M4</f>
        <v>300</v>
      </c>
      <c r="G3" s="3"/>
      <c r="H3" s="1"/>
      <c r="I3" s="9"/>
      <c r="J3" s="7"/>
      <c r="K3" s="7"/>
      <c r="L3" s="9"/>
      <c r="M3" s="9"/>
    </row>
    <row r="4">
      <c r="C4" s="7">
        <v>2.0</v>
      </c>
      <c r="D4" s="7" t="s">
        <v>10</v>
      </c>
      <c r="E4" s="8">
        <v>0.7</v>
      </c>
      <c r="F4" s="9">
        <f>E4*C4*M7</f>
        <v>2100</v>
      </c>
      <c r="G4" s="3"/>
      <c r="H4" s="1" t="s">
        <v>9</v>
      </c>
      <c r="I4" s="9">
        <v>60000.0</v>
      </c>
      <c r="J4" s="7">
        <v>160.0</v>
      </c>
      <c r="K4" s="7">
        <f>J4*0.75</f>
        <v>120</v>
      </c>
      <c r="L4" s="9">
        <f>I4/K4</f>
        <v>500</v>
      </c>
      <c r="M4" s="9">
        <f>L4*6</f>
        <v>3000</v>
      </c>
    </row>
    <row r="5">
      <c r="A5" s="10">
        <v>2.0</v>
      </c>
      <c r="B5" s="10" t="s">
        <v>11</v>
      </c>
      <c r="C5" s="7">
        <v>0.5</v>
      </c>
      <c r="D5" s="7" t="s">
        <v>8</v>
      </c>
      <c r="E5" s="8">
        <v>0.2</v>
      </c>
      <c r="F5" s="9">
        <f>C5*E5*M10</f>
        <v>3200</v>
      </c>
      <c r="G5" s="3"/>
      <c r="H5" s="1"/>
      <c r="I5" s="9"/>
      <c r="J5" s="7"/>
      <c r="K5" s="7"/>
      <c r="L5" s="9"/>
      <c r="M5" s="9"/>
    </row>
    <row r="6">
      <c r="C6" s="7">
        <v>0.5</v>
      </c>
      <c r="D6" s="7" t="s">
        <v>9</v>
      </c>
      <c r="E6" s="8">
        <v>0.2</v>
      </c>
      <c r="F6" s="9">
        <f>C6*E6*M4</f>
        <v>300</v>
      </c>
      <c r="G6" s="3"/>
      <c r="H6" s="1"/>
      <c r="I6" s="9"/>
      <c r="J6" s="7"/>
      <c r="K6" s="7"/>
      <c r="L6" s="9"/>
      <c r="M6" s="9"/>
    </row>
    <row r="7">
      <c r="C7" s="7">
        <v>1.0</v>
      </c>
      <c r="D7" s="7" t="s">
        <v>10</v>
      </c>
      <c r="E7" s="8">
        <v>0.7</v>
      </c>
      <c r="F7" s="9">
        <f>C7*E7*M7</f>
        <v>1050</v>
      </c>
      <c r="G7" s="3"/>
      <c r="H7" s="1" t="s">
        <v>10</v>
      </c>
      <c r="I7" s="9">
        <v>30000.0</v>
      </c>
      <c r="J7" s="7">
        <v>160.0</v>
      </c>
      <c r="K7" s="7">
        <f>J7*0.75</f>
        <v>120</v>
      </c>
      <c r="L7" s="9">
        <f>I7/K7</f>
        <v>250</v>
      </c>
      <c r="M7" s="9">
        <f>L7*6</f>
        <v>1500</v>
      </c>
    </row>
    <row r="8">
      <c r="A8" s="10">
        <v>3.0</v>
      </c>
      <c r="B8" s="10" t="s">
        <v>12</v>
      </c>
      <c r="C8" s="10">
        <v>1.0</v>
      </c>
      <c r="D8" s="7" t="s">
        <v>8</v>
      </c>
      <c r="E8" s="8">
        <v>0.3</v>
      </c>
      <c r="F8" s="9">
        <f>C8*E8*M10</f>
        <v>9600</v>
      </c>
      <c r="G8" s="3"/>
      <c r="H8" s="1"/>
      <c r="I8" s="9"/>
      <c r="J8" s="7"/>
      <c r="K8" s="7"/>
      <c r="L8" s="9"/>
      <c r="M8" s="9"/>
    </row>
    <row r="9">
      <c r="C9" s="10">
        <v>0.5</v>
      </c>
      <c r="D9" s="7" t="s">
        <v>9</v>
      </c>
      <c r="E9" s="8">
        <v>0.2</v>
      </c>
      <c r="F9" s="9">
        <f>C9*E9*M4</f>
        <v>300</v>
      </c>
      <c r="G9" s="3"/>
      <c r="H9" s="1"/>
      <c r="I9" s="9"/>
      <c r="J9" s="7"/>
      <c r="K9" s="7"/>
      <c r="L9" s="9"/>
      <c r="M9" s="9"/>
    </row>
    <row r="10">
      <c r="C10" s="10">
        <v>2.0</v>
      </c>
      <c r="D10" s="7" t="s">
        <v>10</v>
      </c>
      <c r="E10" s="8">
        <v>0.7</v>
      </c>
      <c r="F10" s="9">
        <f>C10*E10*M7</f>
        <v>2100</v>
      </c>
      <c r="G10" s="3"/>
      <c r="H10" s="1" t="s">
        <v>8</v>
      </c>
      <c r="I10" s="9">
        <v>40000.0</v>
      </c>
      <c r="J10" s="7">
        <v>10.0</v>
      </c>
      <c r="K10" s="7">
        <f>J10*0.75</f>
        <v>7.5</v>
      </c>
      <c r="L10" s="9">
        <f>I10/K10</f>
        <v>5333.333333</v>
      </c>
      <c r="M10" s="9">
        <f>L10*6</f>
        <v>32000</v>
      </c>
    </row>
    <row r="11">
      <c r="A11" s="4">
        <v>4.0</v>
      </c>
      <c r="B11" s="4" t="s">
        <v>13</v>
      </c>
      <c r="C11" s="7">
        <v>1.0</v>
      </c>
      <c r="D11" s="7" t="s">
        <v>8</v>
      </c>
      <c r="E11" s="8">
        <v>0.8</v>
      </c>
      <c r="F11" s="9">
        <f>C11*E11*M10</f>
        <v>25600</v>
      </c>
      <c r="G11" s="3"/>
      <c r="H11" s="1"/>
      <c r="I11" s="9"/>
      <c r="J11" s="3"/>
      <c r="K11" s="7"/>
      <c r="L11" s="9"/>
      <c r="M11" s="9"/>
    </row>
    <row r="12">
      <c r="C12" s="7">
        <v>0.5</v>
      </c>
      <c r="D12" s="7" t="s">
        <v>9</v>
      </c>
      <c r="E12" s="8">
        <v>0.4</v>
      </c>
      <c r="F12" s="9">
        <f>C12*E12*M4</f>
        <v>600</v>
      </c>
      <c r="G12" s="3"/>
      <c r="H12" s="1"/>
      <c r="I12" s="9"/>
      <c r="J12" s="3"/>
      <c r="K12" s="7"/>
      <c r="L12" s="9"/>
      <c r="M12" s="9"/>
    </row>
    <row r="13">
      <c r="C13" s="7">
        <v>3.0</v>
      </c>
      <c r="D13" s="7" t="s">
        <v>10</v>
      </c>
      <c r="E13" s="8">
        <v>1.0</v>
      </c>
      <c r="F13" s="9">
        <f>C13*E13*M7</f>
        <v>4500</v>
      </c>
      <c r="G13" s="3"/>
      <c r="H13" s="1" t="s">
        <v>14</v>
      </c>
      <c r="I13" s="9">
        <v>44400.0</v>
      </c>
      <c r="J13" s="3">
        <f>J4*0.75</f>
        <v>120</v>
      </c>
      <c r="K13" s="7">
        <f>J13*0.75</f>
        <v>90</v>
      </c>
      <c r="L13" s="9">
        <f>I13/K13</f>
        <v>493.3333333</v>
      </c>
      <c r="M13" s="9">
        <f>L13*6</f>
        <v>2960</v>
      </c>
    </row>
    <row r="14">
      <c r="A14" s="4">
        <v>5.0</v>
      </c>
      <c r="B14" s="4" t="s">
        <v>15</v>
      </c>
      <c r="C14" s="7">
        <v>1.0</v>
      </c>
      <c r="D14" s="7" t="s">
        <v>8</v>
      </c>
      <c r="E14" s="11">
        <v>0.4</v>
      </c>
      <c r="F14" s="12">
        <f>C14*E14*M10</f>
        <v>12800</v>
      </c>
    </row>
    <row r="15">
      <c r="C15" s="6">
        <v>0.5</v>
      </c>
      <c r="D15" s="7" t="s">
        <v>9</v>
      </c>
      <c r="E15" s="11">
        <v>0.3</v>
      </c>
      <c r="F15" s="12">
        <f>C15*E15*M4</f>
        <v>450</v>
      </c>
      <c r="H15" s="6" t="s">
        <v>16</v>
      </c>
      <c r="I15" s="6">
        <f>J28*1000</f>
        <v>105000</v>
      </c>
    </row>
    <row r="16">
      <c r="C16" s="6">
        <v>3.0</v>
      </c>
      <c r="D16" s="7" t="s">
        <v>10</v>
      </c>
      <c r="E16" s="11">
        <v>0.8</v>
      </c>
      <c r="F16" s="12">
        <f>C16*E16*M7</f>
        <v>3600</v>
      </c>
      <c r="H16" s="6" t="s">
        <v>17</v>
      </c>
      <c r="I16" s="6">
        <f>100*J28</f>
        <v>10500</v>
      </c>
    </row>
    <row r="17">
      <c r="A17" s="4">
        <v>6.0</v>
      </c>
      <c r="B17" s="4" t="s">
        <v>18</v>
      </c>
      <c r="C17" s="6">
        <v>1.0</v>
      </c>
      <c r="D17" s="7" t="s">
        <v>8</v>
      </c>
      <c r="E17" s="11">
        <v>0.8</v>
      </c>
      <c r="F17" s="12">
        <f>C17*E17*$M$10</f>
        <v>25600</v>
      </c>
      <c r="H17" s="6"/>
      <c r="I17" s="6"/>
    </row>
    <row r="18">
      <c r="C18" s="6">
        <v>0.5</v>
      </c>
      <c r="D18" s="7" t="s">
        <v>9</v>
      </c>
      <c r="E18" s="11">
        <v>0.5</v>
      </c>
      <c r="F18" s="12">
        <f>C18*E18*$M$4</f>
        <v>750</v>
      </c>
      <c r="H18" s="6"/>
      <c r="I18" s="6"/>
    </row>
    <row r="19">
      <c r="C19" s="6">
        <v>3.0</v>
      </c>
      <c r="D19" s="7" t="s">
        <v>10</v>
      </c>
      <c r="E19" s="11">
        <v>1.0</v>
      </c>
      <c r="F19" s="12">
        <f>C19*E19*$M$7</f>
        <v>4500</v>
      </c>
      <c r="H19" s="6"/>
      <c r="I19" s="6"/>
    </row>
    <row r="20">
      <c r="A20" s="4">
        <v>7.0</v>
      </c>
      <c r="B20" s="4" t="s">
        <v>19</v>
      </c>
      <c r="C20" s="6">
        <v>1.0</v>
      </c>
      <c r="D20" s="7" t="s">
        <v>8</v>
      </c>
      <c r="E20" s="11">
        <v>0.8</v>
      </c>
      <c r="F20" s="12">
        <f>C20*E20*$M$10</f>
        <v>25600</v>
      </c>
      <c r="H20" s="6"/>
      <c r="I20" s="6"/>
    </row>
    <row r="21">
      <c r="C21" s="6">
        <v>1.0</v>
      </c>
      <c r="D21" s="7" t="s">
        <v>9</v>
      </c>
      <c r="E21" s="11">
        <v>0.3</v>
      </c>
      <c r="F21" s="12">
        <f>C21*E21*$M$4</f>
        <v>900</v>
      </c>
      <c r="H21" s="6"/>
      <c r="I21" s="6"/>
    </row>
    <row r="22">
      <c r="C22" s="6">
        <v>4.0</v>
      </c>
      <c r="D22" s="7" t="s">
        <v>10</v>
      </c>
      <c r="E22" s="11">
        <v>1.0</v>
      </c>
      <c r="F22" s="12">
        <f>C22*E22*$M$7</f>
        <v>6000</v>
      </c>
      <c r="H22" s="6" t="s">
        <v>20</v>
      </c>
      <c r="I22" s="6">
        <f>1000*J28</f>
        <v>105000</v>
      </c>
    </row>
    <row r="23">
      <c r="A23" s="13">
        <v>8.0</v>
      </c>
      <c r="B23" s="13" t="s">
        <v>21</v>
      </c>
      <c r="C23" s="6">
        <v>1.0</v>
      </c>
      <c r="D23" s="7" t="s">
        <v>8</v>
      </c>
      <c r="E23" s="11">
        <v>0.4</v>
      </c>
      <c r="F23" s="12">
        <f>C23*E23*$M$10</f>
        <v>12800</v>
      </c>
      <c r="H23" s="6" t="s">
        <v>22</v>
      </c>
      <c r="I23" s="6">
        <v>10000.0</v>
      </c>
    </row>
    <row r="24">
      <c r="C24" s="6">
        <v>0.5</v>
      </c>
      <c r="D24" s="7" t="s">
        <v>9</v>
      </c>
      <c r="E24" s="11">
        <v>0.3</v>
      </c>
      <c r="F24" s="12">
        <f>C24*E24*$M$4</f>
        <v>450</v>
      </c>
      <c r="H24" s="6" t="s">
        <v>23</v>
      </c>
      <c r="I24" s="14">
        <f>SUM(I15:I23)</f>
        <v>230500</v>
      </c>
    </row>
    <row r="25">
      <c r="C25" s="6">
        <v>4.0</v>
      </c>
      <c r="D25" s="7" t="s">
        <v>10</v>
      </c>
      <c r="E25" s="11">
        <v>0.8</v>
      </c>
      <c r="F25" s="12">
        <f>C25*E25*$M$7</f>
        <v>4800</v>
      </c>
    </row>
    <row r="26">
      <c r="A26" s="13">
        <v>9.0</v>
      </c>
      <c r="B26" s="13" t="s">
        <v>24</v>
      </c>
      <c r="C26" s="6">
        <v>1.0</v>
      </c>
      <c r="D26" s="7" t="s">
        <v>8</v>
      </c>
      <c r="E26" s="11">
        <v>0.5</v>
      </c>
      <c r="F26" s="12">
        <f>C26*E26*$M$10</f>
        <v>16000</v>
      </c>
    </row>
    <row r="27">
      <c r="C27" s="6">
        <v>0.5</v>
      </c>
      <c r="D27" s="7" t="s">
        <v>9</v>
      </c>
      <c r="E27" s="11">
        <v>0.3</v>
      </c>
      <c r="F27" s="12">
        <f>C27*E27*$M$4</f>
        <v>450</v>
      </c>
    </row>
    <row r="28">
      <c r="C28" s="6">
        <v>4.0</v>
      </c>
      <c r="D28" s="7" t="s">
        <v>10</v>
      </c>
      <c r="E28" s="11">
        <v>1.0</v>
      </c>
      <c r="F28" s="12">
        <f>C28*E28*$M$7</f>
        <v>6000</v>
      </c>
      <c r="I28" s="6" t="s">
        <v>25</v>
      </c>
      <c r="J28" s="14">
        <f>SUM(C2:C41)</f>
        <v>105</v>
      </c>
    </row>
    <row r="29">
      <c r="A29" s="13">
        <v>10.0</v>
      </c>
      <c r="B29" s="13" t="s">
        <v>26</v>
      </c>
      <c r="C29" s="6">
        <v>2.0</v>
      </c>
      <c r="D29" s="7" t="s">
        <v>8</v>
      </c>
      <c r="E29" s="11">
        <v>0.5</v>
      </c>
      <c r="F29" s="12">
        <f>C29*E29*$M$10</f>
        <v>32000</v>
      </c>
      <c r="I29" s="6" t="s">
        <v>27</v>
      </c>
      <c r="J29" s="12">
        <f>SUM(F2:F41)+(K24*J28)</f>
        <v>297770</v>
      </c>
    </row>
    <row r="30">
      <c r="C30" s="6">
        <v>0.5</v>
      </c>
      <c r="D30" s="7" t="s">
        <v>9</v>
      </c>
      <c r="E30" s="11">
        <v>0.3</v>
      </c>
      <c r="F30" s="12">
        <f>C30*E30*$M$4</f>
        <v>450</v>
      </c>
      <c r="I30" s="6" t="s">
        <v>28</v>
      </c>
      <c r="J30" s="12">
        <f>J29*0.16</f>
        <v>47643.2</v>
      </c>
    </row>
    <row r="31">
      <c r="C31" s="6">
        <v>3.0</v>
      </c>
      <c r="D31" s="7" t="s">
        <v>10</v>
      </c>
      <c r="E31" s="11">
        <v>1.0</v>
      </c>
      <c r="F31" s="12">
        <f>C31*E31*$M$7</f>
        <v>4500</v>
      </c>
      <c r="I31" s="6" t="s">
        <v>29</v>
      </c>
      <c r="J31" s="12">
        <f>SUM(J29:J30)+I24</f>
        <v>575913.2</v>
      </c>
    </row>
    <row r="32">
      <c r="A32" s="13">
        <v>11.0</v>
      </c>
      <c r="B32" s="13" t="s">
        <v>30</v>
      </c>
      <c r="C32" s="6">
        <v>1.0</v>
      </c>
      <c r="D32" s="7" t="s">
        <v>8</v>
      </c>
      <c r="E32" s="11">
        <v>0.5</v>
      </c>
      <c r="F32" s="12">
        <f>C32*E32*$M$10</f>
        <v>16000</v>
      </c>
    </row>
    <row r="33">
      <c r="C33" s="6">
        <v>0.5</v>
      </c>
      <c r="D33" s="7" t="s">
        <v>9</v>
      </c>
      <c r="E33" s="11">
        <v>0.3</v>
      </c>
      <c r="F33" s="12">
        <f>C33*E33*$M$4</f>
        <v>450</v>
      </c>
    </row>
    <row r="34">
      <c r="C34" s="6">
        <v>2.0</v>
      </c>
      <c r="D34" s="7" t="s">
        <v>10</v>
      </c>
      <c r="E34" s="11">
        <v>1.0</v>
      </c>
      <c r="F34" s="12">
        <f>C34*E34*$M$7</f>
        <v>3000</v>
      </c>
    </row>
    <row r="35">
      <c r="A35" s="13">
        <v>12.0</v>
      </c>
      <c r="B35" s="13" t="s">
        <v>31</v>
      </c>
      <c r="C35" s="6">
        <v>1.0</v>
      </c>
      <c r="D35" s="7" t="s">
        <v>8</v>
      </c>
      <c r="E35" s="11">
        <v>0.4</v>
      </c>
      <c r="F35" s="12">
        <f>C35*E35*$M$10</f>
        <v>12800</v>
      </c>
    </row>
    <row r="36">
      <c r="C36" s="6">
        <v>0.5</v>
      </c>
      <c r="D36" s="7" t="s">
        <v>9</v>
      </c>
      <c r="E36" s="11">
        <v>0.3</v>
      </c>
      <c r="F36" s="12">
        <f>C36*E36*$M$4</f>
        <v>450</v>
      </c>
    </row>
    <row r="37">
      <c r="C37" s="6">
        <v>1.0</v>
      </c>
      <c r="D37" s="7" t="s">
        <v>10</v>
      </c>
      <c r="E37" s="11">
        <v>0.8</v>
      </c>
      <c r="F37" s="12">
        <f>C37*E37*$M$7</f>
        <v>1200</v>
      </c>
    </row>
    <row r="38">
      <c r="A38" s="13">
        <v>13.0</v>
      </c>
      <c r="B38" s="13" t="s">
        <v>32</v>
      </c>
      <c r="C38" s="15">
        <v>0.5</v>
      </c>
      <c r="D38" s="7" t="s">
        <v>8</v>
      </c>
      <c r="E38" s="11">
        <v>0.3</v>
      </c>
      <c r="F38" s="12">
        <f>C38*E38*$M$10</f>
        <v>4800</v>
      </c>
    </row>
    <row r="39">
      <c r="C39" s="6">
        <v>0.5</v>
      </c>
      <c r="D39" s="7" t="s">
        <v>9</v>
      </c>
      <c r="E39" s="11">
        <v>0.3</v>
      </c>
      <c r="F39" s="12">
        <f>C39*E39*$M$4</f>
        <v>450</v>
      </c>
    </row>
    <row r="40">
      <c r="C40" s="15">
        <v>1.0</v>
      </c>
      <c r="D40" s="7" t="s">
        <v>10</v>
      </c>
      <c r="E40" s="11">
        <v>1.0</v>
      </c>
      <c r="F40" s="12">
        <f>C40*E40*$M$7</f>
        <v>1500</v>
      </c>
    </row>
    <row r="41">
      <c r="A41" s="6" t="s">
        <v>33</v>
      </c>
      <c r="B41" s="6" t="s">
        <v>34</v>
      </c>
      <c r="C41" s="14">
        <f>SUM(C2:C40)</f>
        <v>52.5</v>
      </c>
      <c r="E41" s="11">
        <v>0.3</v>
      </c>
      <c r="F41" s="12">
        <f>C41*E41*M13</f>
        <v>46620</v>
      </c>
    </row>
  </sheetData>
  <mergeCells count="26">
    <mergeCell ref="A2:A4"/>
    <mergeCell ref="B2:B4"/>
    <mergeCell ref="A5:A7"/>
    <mergeCell ref="A8:A10"/>
    <mergeCell ref="B8:B10"/>
    <mergeCell ref="B11:B13"/>
    <mergeCell ref="B5:B7"/>
    <mergeCell ref="A32:A34"/>
    <mergeCell ref="A35:A37"/>
    <mergeCell ref="A38:A40"/>
    <mergeCell ref="A11:A13"/>
    <mergeCell ref="A14:A16"/>
    <mergeCell ref="A17:A19"/>
    <mergeCell ref="A20:A22"/>
    <mergeCell ref="A23:A25"/>
    <mergeCell ref="A26:A28"/>
    <mergeCell ref="A29:A31"/>
    <mergeCell ref="B35:B37"/>
    <mergeCell ref="B38:B40"/>
    <mergeCell ref="B14:B16"/>
    <mergeCell ref="B17:B19"/>
    <mergeCell ref="B20:B22"/>
    <mergeCell ref="B23:B25"/>
    <mergeCell ref="B26:B28"/>
    <mergeCell ref="B29:B31"/>
    <mergeCell ref="B32:B34"/>
  </mergeCells>
  <drawing r:id="rId1"/>
</worksheet>
</file>