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alia" sheetId="1" r:id="rId4"/>
    <sheet state="visible" name="Croacia" sheetId="2" r:id="rId5"/>
    <sheet state="visible" name="Lithuania" sheetId="3" r:id="rId6"/>
    <sheet state="visible" name="Bulgaria" sheetId="4" r:id="rId7"/>
    <sheet state="visible" name="Full 6" sheetId="5" r:id="rId8"/>
  </sheets>
  <definedNames/>
  <calcPr/>
</workbook>
</file>

<file path=xl/sharedStrings.xml><?xml version="1.0" encoding="utf-8"?>
<sst xmlns="http://schemas.openxmlformats.org/spreadsheetml/2006/main" count="231" uniqueCount="107">
  <si>
    <t>Transparència 2: Activitat econòmica i renda: Taula 1: Components del PIB via renda i PIB via despesa (%sobre el total)</t>
  </si>
  <si>
    <t>Transparència 3: Anàlisi sectorial: Taula 2: Anàlisi sectorial (% sobre UE27; Índex d'especialització; distribució sobre VAB total; taxa de creixement sectors i total; aportació sectorial al creixement del PIB)</t>
  </si>
  <si>
    <t>Transparència 4: Conjuntura: Taula 3: Indicadors de conjuntura (taxa creixement PIB real; PIB per càpita en termes absoluts i relatius; Taxa d’atur; Deute en %PIB; Saldo Pressupostari en %PIB; Saldo comercial (en termes absoluts); taxa de cobertura de béns</t>
  </si>
  <si>
    <t>Transparència 5: Síntesi de les diferències i similituds de la situació socioeconòmica actual del grup de països</t>
  </si>
  <si>
    <t>ACTIVITAT ECONÒMICA, ITÀLIA, 2020</t>
  </si>
  <si>
    <t>PIB preus de mercat, milions euros</t>
  </si>
  <si>
    <t>1.656.960,70 M€</t>
  </si>
  <si>
    <t>VIA RENDA</t>
  </si>
  <si>
    <t>Remuneració d'assalariats</t>
  </si>
  <si>
    <t>Excedent brut d'explotació i Rendes mixtes</t>
  </si>
  <si>
    <t>Impostos  sobre la producció i les importacions menys subvencions</t>
  </si>
  <si>
    <t>PIBpm</t>
  </si>
  <si>
    <t>VIA DESPESA</t>
  </si>
  <si>
    <t>Consum final</t>
  </si>
  <si>
    <t>Dem interna</t>
  </si>
  <si>
    <t>Formació Bruta de Capital</t>
  </si>
  <si>
    <t>Exportacions de béns i serveis</t>
  </si>
  <si>
    <t>EXP -IMP</t>
  </si>
  <si>
    <t>Importacions de béns i serveis</t>
  </si>
  <si>
    <t>Dades 2. VAB per sectors: Estructura productiva. País i EU27</t>
  </si>
  <si>
    <t>% sobre UE27</t>
  </si>
  <si>
    <t>Índex d'especialització</t>
  </si>
  <si>
    <t>distribució sobre VAB total</t>
  </si>
  <si>
    <t>taxa de creixement sectors i total</t>
  </si>
  <si>
    <t>aportació sectorial al creixement del PIB</t>
  </si>
  <si>
    <t>20-19</t>
  </si>
  <si>
    <t>Agricultura</t>
  </si>
  <si>
    <t>Indústria</t>
  </si>
  <si>
    <t>Construcció</t>
  </si>
  <si>
    <t>Serveis</t>
  </si>
  <si>
    <t>VAB</t>
  </si>
  <si>
    <t>100.00</t>
  </si>
  <si>
    <t>Taxa creixement PIB real</t>
  </si>
  <si>
    <t>PIB per càpita (PPA)</t>
  </si>
  <si>
    <t>Taxa d’atur</t>
  </si>
  <si>
    <t>Deute en %PIB</t>
  </si>
  <si>
    <t>Saldo Pressupostari en %PIB</t>
  </si>
  <si>
    <t>Saldo comercial (en termes absoluts)</t>
  </si>
  <si>
    <t>taxa de cobertura de béns</t>
  </si>
  <si>
    <t>ITÀLIA</t>
  </si>
  <si>
    <t>BULGÀRIA</t>
  </si>
  <si>
    <t>CROÀCIA</t>
  </si>
  <si>
    <t>LITUÀNIA</t>
  </si>
  <si>
    <t>BULGARIA</t>
  </si>
  <si>
    <t>CROATIA</t>
  </si>
  <si>
    <t>LITUANIA</t>
  </si>
  <si>
    <t>Milions d'euros</t>
  </si>
  <si>
    <t>%</t>
  </si>
  <si>
    <t>PIB pm</t>
  </si>
  <si>
    <t>VIA 3</t>
  </si>
  <si>
    <t>Demanda Interna</t>
  </si>
  <si>
    <t>Demanda Externa</t>
  </si>
  <si>
    <t>EXPORTACIONS NETS</t>
  </si>
  <si>
    <t>taxa creixement PIB real</t>
  </si>
  <si>
    <t>PIB per càpita en termes absoluts i relatius</t>
  </si>
  <si>
    <t>TERMES ABSOLUTS</t>
  </si>
  <si>
    <t>TERMES RELATIU</t>
  </si>
  <si>
    <t>Activitat economica 2020</t>
  </si>
  <si>
    <t>Pes del país sobre la UE(27)</t>
  </si>
  <si>
    <t>% amb dos decimals</t>
  </si>
  <si>
    <t>PIB VIA RENDA</t>
  </si>
  <si>
    <t>UE (27) =100</t>
  </si>
  <si>
    <t>Remuneracions d'assalariats</t>
  </si>
  <si>
    <t>Escedent brut d'explotació i rendes mixtes brutes</t>
  </si>
  <si>
    <t>Impostos nets sobre la producció i les importacions</t>
  </si>
  <si>
    <t>PIB VIA DESPESA</t>
  </si>
  <si>
    <t>Despesa en consum final</t>
  </si>
  <si>
    <t>Formació bruta de capital</t>
  </si>
  <si>
    <t>index amb dos decimals amb dos decimals</t>
  </si>
  <si>
    <t>Distribució sectorial, taxa de creixement sectorial i aportació sectorial al creixement del VAB</t>
  </si>
  <si>
    <t>Distribució sectorial</t>
  </si>
  <si>
    <t>Taxa creixement sectorial</t>
  </si>
  <si>
    <t>Aportació al creixement</t>
  </si>
  <si>
    <t>2020-2019</t>
  </si>
  <si>
    <t>Creixement nominal, real i del preus (del PIB)</t>
  </si>
  <si>
    <t>Creixement 
 real</t>
  </si>
  <si>
    <t>Taxes de creixement (%)</t>
  </si>
  <si>
    <t>Lithuania</t>
  </si>
  <si>
    <t>-</t>
  </si>
  <si>
    <t>Pes Rendes treball</t>
  </si>
  <si>
    <t>Pes Rendes Capital</t>
  </si>
  <si>
    <t>Pes Impostos nets</t>
  </si>
  <si>
    <t>PIB VIA DEMANDA</t>
  </si>
  <si>
    <t>Pes Demanda Interna</t>
  </si>
  <si>
    <t>Pes Demanda Externa</t>
  </si>
  <si>
    <t>Distribució sectorial país</t>
  </si>
  <si>
    <t xml:space="preserve">Agricultura </t>
  </si>
  <si>
    <t xml:space="preserve">Construcció </t>
  </si>
  <si>
    <t xml:space="preserve">Serveis </t>
  </si>
  <si>
    <t>VAP</t>
  </si>
  <si>
    <t>PIB per càpita en termes absoluts i relatius, PPA</t>
  </si>
  <si>
    <t>Taxa de cobertura de béns</t>
  </si>
  <si>
    <t>Termes Absoluts 2019 (€)</t>
  </si>
  <si>
    <t>Termes Relatius 2019 (base 2010)</t>
  </si>
  <si>
    <t>ACTIVITAT ECONÒMICA 2021</t>
  </si>
  <si>
    <t>CROACIA</t>
  </si>
  <si>
    <t>ITALIA</t>
  </si>
  <si>
    <t>PIB via renda %</t>
  </si>
  <si>
    <t>PES RENDES TREBALL</t>
  </si>
  <si>
    <t>PES RENDES CAPITAL</t>
  </si>
  <si>
    <t>ACTIVITAT ECONÒMICA</t>
  </si>
  <si>
    <t xml:space="preserve">PES IMPOSTOS </t>
  </si>
  <si>
    <t>PIB PREUS DE MERCAT, MILLIONS EUROS</t>
  </si>
  <si>
    <t>PES IMPOSTOS NETS</t>
  </si>
  <si>
    <t>PIB VIA DEMANDA (%)</t>
  </si>
  <si>
    <t>PES DEMANDA INTERNA</t>
  </si>
  <si>
    <t>PES DEMANDA EXTERNA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</si>
</sst>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5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1.0"/>
      <color rgb="FF212529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212529"/>
      <name val="Arial"/>
      <scheme val="minor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b/>
      <color theme="1"/>
      <name val="Arial"/>
      <scheme val="minor"/>
    </font>
    <font>
      <b/>
      <sz val="12.0"/>
      <color rgb="FF5B9BD5"/>
      <name val="Arial"/>
    </font>
    <font>
      <b/>
      <sz val="11.0"/>
      <color rgb="FF808080"/>
      <name val="Arial"/>
    </font>
    <font>
      <b/>
      <i/>
      <sz val="11.0"/>
      <color rgb="FF808080"/>
      <name val="Arial"/>
    </font>
    <font>
      <b/>
      <u/>
      <sz val="12.0"/>
      <color rgb="FF212529"/>
      <name val="-apple-system"/>
    </font>
    <font>
      <sz val="12.0"/>
      <color rgb="FF212529"/>
      <name val="-apple-system"/>
    </font>
    <font>
      <sz val="11.0"/>
      <color rgb="FF000000"/>
      <name val="Inconsolata"/>
    </font>
    <font>
      <b/>
      <u/>
      <sz val="12.0"/>
      <color rgb="FF212529"/>
      <name val="Arial"/>
    </font>
    <font>
      <sz val="12.0"/>
      <color rgb="FF212529"/>
      <name val="Arial"/>
    </font>
    <font>
      <b/>
      <sz val="12.0"/>
      <color rgb="FF212529"/>
      <name val="Arial"/>
    </font>
    <font>
      <b/>
      <sz val="14.0"/>
      <color rgb="FF000000"/>
      <name val="Calibri"/>
    </font>
    <font/>
    <font>
      <b/>
      <color rgb="FFFF0000"/>
      <name val="Arial"/>
    </font>
    <font>
      <b/>
      <sz val="11.0"/>
      <color rgb="FFFF0000"/>
      <name val="Calibri"/>
    </font>
    <font>
      <b/>
      <u/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Arial"/>
    </font>
    <font>
      <b/>
      <u/>
      <sz val="12.0"/>
      <color rgb="FF212529"/>
      <name val="-apple-system"/>
    </font>
    <font>
      <b/>
      <color theme="1"/>
      <name val="Arial"/>
    </font>
    <font>
      <sz val="10.0"/>
      <color rgb="FF000000"/>
      <name val="Arial"/>
    </font>
    <font>
      <b/>
      <sz val="14.0"/>
      <color rgb="FF000000"/>
      <name val="Algerian"/>
    </font>
  </fonts>
  <fills count="1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C0D9BF"/>
        <bgColor rgb="FFC0D9BF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CE4D6"/>
        <bgColor rgb="FFFCE4D6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4" xfId="0" applyAlignment="1" applyBorder="1" applyFont="1" applyNumberFormat="1">
      <alignment horizontal="right" readingOrder="0"/>
    </xf>
    <xf borderId="0" fillId="0" fontId="1" numFmtId="2" xfId="0" applyFont="1" applyNumberFormat="1"/>
    <xf borderId="1" fillId="0" fontId="1" numFmtId="0" xfId="0" applyBorder="1" applyFont="1"/>
    <xf borderId="0" fillId="3" fontId="1" numFmtId="0" xfId="0" applyAlignment="1" applyFill="1" applyFont="1">
      <alignment readingOrder="0"/>
    </xf>
    <xf borderId="0" fillId="0" fontId="1" numFmtId="4" xfId="0" applyFont="1" applyNumberFormat="1"/>
    <xf borderId="1" fillId="0" fontId="1" numFmtId="4" xfId="0" applyBorder="1" applyFont="1" applyNumberFormat="1"/>
    <xf borderId="1" fillId="4" fontId="2" numFmtId="0" xfId="0" applyAlignment="1" applyBorder="1" applyFill="1" applyFont="1">
      <alignment horizontal="center" readingOrder="0" shrinkToFit="0" vertical="top" wrapText="1"/>
    </xf>
    <xf borderId="1" fillId="4" fontId="3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3" fillId="0" fontId="5" numFmtId="2" xfId="0" applyAlignment="1" applyBorder="1" applyFont="1" applyNumberFormat="1">
      <alignment horizontal="right" readingOrder="0" shrinkToFit="0" vertical="bottom" wrapText="0"/>
    </xf>
    <xf borderId="1" fillId="0" fontId="5" numFmtId="4" xfId="0" applyAlignment="1" applyBorder="1" applyFont="1" applyNumberFormat="1">
      <alignment horizontal="right" readingOrder="0" shrinkToFit="0" vertical="bottom" wrapText="0"/>
    </xf>
    <xf borderId="1" fillId="0" fontId="6" numFmtId="2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5" fillId="0" fontId="3" numFmtId="2" xfId="0" applyAlignment="1" applyBorder="1" applyFont="1" applyNumberFormat="1">
      <alignment horizontal="right" readingOrder="0" shrinkToFit="0" vertical="bottom" wrapText="0"/>
    </xf>
    <xf borderId="5" fillId="0" fontId="7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3" fillId="2" fontId="3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center" readingOrder="0"/>
    </xf>
    <xf borderId="1" fillId="5" fontId="9" numFmtId="2" xfId="0" applyAlignment="1" applyBorder="1" applyFill="1" applyFont="1" applyNumberFormat="1">
      <alignment horizontal="right" readingOrder="0" shrinkToFit="0" vertical="bottom" wrapText="0"/>
    </xf>
    <xf borderId="1" fillId="0" fontId="1" numFmtId="2" xfId="0" applyAlignment="1" applyBorder="1" applyFont="1" applyNumberFormat="1">
      <alignment readingOrder="0"/>
    </xf>
    <xf borderId="1" fillId="0" fontId="8" numFmtId="2" xfId="0" applyAlignment="1" applyBorder="1" applyFont="1" applyNumberFormat="1">
      <alignment horizontal="center" readingOrder="0"/>
    </xf>
    <xf borderId="1" fillId="0" fontId="1" numFmtId="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4" fillId="5" fontId="10" numFmtId="2" xfId="0" applyAlignment="1" applyBorder="1" applyFont="1" applyNumberFormat="1">
      <alignment horizontal="right" readingOrder="0" shrinkToFit="0" vertical="bottom" wrapText="0"/>
    </xf>
    <xf borderId="0" fillId="0" fontId="11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13" numFmtId="0" xfId="0" applyAlignment="1" applyBorder="1" applyFont="1">
      <alignment readingOrder="0"/>
    </xf>
    <xf borderId="1" fillId="4" fontId="13" numFmtId="0" xfId="0" applyAlignment="1" applyBorder="1" applyFont="1">
      <alignment readingOrder="0"/>
    </xf>
    <xf borderId="1" fillId="6" fontId="13" numFmtId="0" xfId="0" applyAlignment="1" applyBorder="1" applyFill="1" applyFont="1">
      <alignment horizontal="center" readingOrder="0"/>
    </xf>
    <xf borderId="1" fillId="0" fontId="11" numFmtId="4" xfId="0" applyAlignment="1" applyBorder="1" applyFont="1" applyNumberFormat="1">
      <alignment readingOrder="0"/>
    </xf>
    <xf borderId="1" fillId="0" fontId="11" numFmtId="2" xfId="0" applyBorder="1" applyFont="1" applyNumberFormat="1"/>
    <xf borderId="1" fillId="0" fontId="13" numFmtId="4" xfId="0" applyAlignment="1" applyBorder="1" applyFont="1" applyNumberFormat="1">
      <alignment readingOrder="0"/>
    </xf>
    <xf borderId="1" fillId="0" fontId="14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right" readingOrder="0" shrinkToFit="0" vertical="bottom" wrapText="0"/>
    </xf>
    <xf borderId="1" fillId="7" fontId="4" numFmtId="2" xfId="0" applyAlignment="1" applyBorder="1" applyFill="1" applyFont="1" applyNumberFormat="1">
      <alignment horizontal="center" readingOrder="0" shrinkToFit="0" vertical="bottom" wrapText="0"/>
    </xf>
    <xf borderId="7" fillId="0" fontId="15" numFmtId="0" xfId="0" applyAlignment="1" applyBorder="1" applyFont="1">
      <alignment readingOrder="0" shrinkToFit="0" vertical="bottom" wrapText="0"/>
    </xf>
    <xf borderId="8" fillId="0" fontId="15" numFmtId="2" xfId="0" applyAlignment="1" applyBorder="1" applyFont="1" applyNumberFormat="1">
      <alignment horizontal="right" readingOrder="0" shrinkToFit="0" vertical="bottom" wrapText="0"/>
    </xf>
    <xf borderId="0" fillId="0" fontId="11" numFmtId="2" xfId="0" applyFont="1" applyNumberFormat="1"/>
    <xf borderId="0" fillId="0" fontId="11" numFmtId="0" xfId="0" applyAlignment="1" applyFont="1">
      <alignment readingOrder="0"/>
    </xf>
    <xf borderId="4" fillId="3" fontId="16" numFmtId="0" xfId="0" applyAlignment="1" applyBorder="1" applyFont="1">
      <alignment shrinkToFit="0" vertical="bottom" wrapText="0"/>
    </xf>
    <xf borderId="5" fillId="3" fontId="16" numFmtId="2" xfId="0" applyAlignment="1" applyBorder="1" applyFont="1" applyNumberFormat="1">
      <alignment horizontal="right" readingOrder="0" shrinkToFit="0" vertical="bottom" wrapText="0"/>
    </xf>
    <xf borderId="0" fillId="0" fontId="11" numFmtId="0" xfId="0" applyFont="1"/>
    <xf borderId="0" fillId="5" fontId="17" numFmtId="0" xfId="0" applyAlignment="1" applyFont="1">
      <alignment horizontal="left" readingOrder="0"/>
    </xf>
    <xf borderId="0" fillId="5" fontId="18" numFmtId="0" xfId="0" applyAlignment="1" applyFont="1">
      <alignment horizontal="left" readingOrder="0"/>
    </xf>
    <xf borderId="0" fillId="5" fontId="19" numFmtId="0" xfId="0" applyAlignment="1" applyFont="1">
      <alignment readingOrder="0"/>
    </xf>
    <xf borderId="0" fillId="5" fontId="20" numFmtId="0" xfId="0" applyAlignment="1" applyFont="1">
      <alignment horizontal="left" readingOrder="0"/>
    </xf>
    <xf borderId="0" fillId="5" fontId="21" numFmtId="0" xfId="0" applyAlignment="1" applyFont="1">
      <alignment horizontal="left" readingOrder="0"/>
    </xf>
    <xf borderId="1" fillId="4" fontId="22" numFmtId="0" xfId="0" applyAlignment="1" applyBorder="1" applyFont="1">
      <alignment horizontal="center" readingOrder="0" shrinkToFit="0" vertical="top" wrapText="1"/>
    </xf>
    <xf borderId="1" fillId="0" fontId="5" numFmtId="2" xfId="0" applyAlignment="1" applyBorder="1" applyFont="1" applyNumberFormat="1">
      <alignment horizontal="right" readingOrder="0" shrinkToFit="0" vertical="bottom" wrapText="0"/>
    </xf>
    <xf borderId="5" fillId="0" fontId="6" numFmtId="2" xfId="0" applyAlignment="1" applyBorder="1" applyFont="1" applyNumberFormat="1">
      <alignment horizontal="right" readingOrder="0" shrinkToFit="0" vertical="bottom" wrapText="0"/>
    </xf>
    <xf borderId="6" fillId="0" fontId="6" numFmtId="2" xfId="0" applyAlignment="1" applyBorder="1" applyFont="1" applyNumberFormat="1">
      <alignment horizontal="right" readingOrder="0" shrinkToFit="0" vertical="bottom" wrapText="0"/>
    </xf>
    <xf borderId="1" fillId="0" fontId="11" numFmtId="0" xfId="0" applyBorder="1" applyFont="1"/>
    <xf borderId="5" fillId="0" fontId="6" numFmtId="0" xfId="0" applyAlignment="1" applyBorder="1" applyFont="1">
      <alignment horizontal="right" readingOrder="0" shrinkToFit="0" vertical="bottom" wrapText="0"/>
    </xf>
    <xf borderId="1" fillId="5" fontId="3" numFmtId="0" xfId="0" applyAlignment="1" applyBorder="1" applyFont="1">
      <alignment readingOrder="0" shrinkToFit="0" vertical="top" wrapText="1"/>
    </xf>
    <xf borderId="1" fillId="5" fontId="9" numFmtId="4" xfId="0" applyAlignment="1" applyBorder="1" applyFont="1" applyNumberFormat="1">
      <alignment horizontal="right" readingOrder="0" shrinkToFit="0" vertical="bottom" wrapText="0"/>
    </xf>
    <xf borderId="4" fillId="5" fontId="9" numFmtId="4" xfId="0" applyAlignment="1" applyBorder="1" applyFont="1" applyNumberFormat="1">
      <alignment horizontal="right" readingOrder="0" shrinkToFit="0" vertical="bottom" wrapText="0"/>
    </xf>
    <xf borderId="1" fillId="5" fontId="9" numFmtId="0" xfId="0" applyAlignment="1" applyBorder="1" applyFont="1">
      <alignment horizontal="right" readingOrder="0" shrinkToFit="0" vertical="bottom" wrapText="0"/>
    </xf>
    <xf borderId="4" fillId="5" fontId="9" numFmtId="0" xfId="0" applyAlignment="1" applyBorder="1" applyFont="1">
      <alignment horizontal="right" readingOrder="0" shrinkToFit="0" vertical="bottom" wrapText="0"/>
    </xf>
    <xf borderId="2" fillId="0" fontId="23" numFmtId="0" xfId="0" applyAlignment="1" applyBorder="1" applyFont="1">
      <alignment horizontal="center" readingOrder="0" shrinkToFit="0" vertical="bottom" wrapText="0"/>
    </xf>
    <xf borderId="3" fillId="0" fontId="24" numFmtId="0" xfId="0" applyBorder="1" applyFont="1"/>
    <xf borderId="3" fillId="0" fontId="6" numFmtId="0" xfId="0" applyAlignment="1" applyBorder="1" applyFont="1">
      <alignment shrinkToFit="0" vertical="bottom" wrapText="0"/>
    </xf>
    <xf borderId="0" fillId="8" fontId="3" numFmtId="0" xfId="0" applyAlignment="1" applyFill="1" applyFont="1">
      <alignment horizontal="center" readingOrder="0" shrinkToFit="0" vertical="bottom" wrapText="0"/>
    </xf>
    <xf borderId="9" fillId="9" fontId="25" numFmtId="0" xfId="0" applyAlignment="1" applyBorder="1" applyFill="1" applyFont="1">
      <alignment readingOrder="0" vertical="bottom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horizontal="center" readingOrder="0" shrinkToFit="0" vertical="bottom" wrapText="0"/>
    </xf>
    <xf borderId="5" fillId="0" fontId="7" numFmtId="2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2" fillId="0" fontId="6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left" readingOrder="0" shrinkToFit="0" vertical="bottom" wrapText="0"/>
    </xf>
    <xf borderId="5" fillId="0" fontId="9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10" fillId="0" fontId="11" numFmtId="0" xfId="0" applyBorder="1" applyFont="1"/>
    <xf borderId="5" fillId="0" fontId="24" numFmtId="0" xfId="0" applyBorder="1" applyFont="1"/>
    <xf borderId="5" fillId="0" fontId="6" numFmtId="2" xfId="0" applyAlignment="1" applyBorder="1" applyFont="1" applyNumberFormat="1">
      <alignment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0" fillId="9" fontId="25" numFmtId="0" xfId="0" applyAlignment="1" applyFont="1">
      <alignment horizontal="center" readingOrder="0" vertical="bottom"/>
    </xf>
    <xf borderId="0" fillId="8" fontId="3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9" fillId="0" fontId="12" numFmtId="0" xfId="0" applyAlignment="1" applyBorder="1" applyFont="1">
      <alignment horizontal="center" readingOrder="0" shrinkToFit="0" wrapText="0"/>
    </xf>
    <xf borderId="9" fillId="0" fontId="4" numFmtId="0" xfId="0" applyAlignment="1" applyBorder="1" applyFont="1">
      <alignment horizontal="center" readingOrder="0"/>
    </xf>
    <xf borderId="11" fillId="0" fontId="24" numFmtId="0" xfId="0" applyBorder="1" applyFont="1"/>
    <xf borderId="12" fillId="0" fontId="12" numFmtId="0" xfId="0" applyAlignment="1" applyBorder="1" applyFont="1">
      <alignment readingOrder="0" shrinkToFit="0" wrapText="0"/>
    </xf>
    <xf borderId="6" fillId="0" fontId="24" numFmtId="0" xfId="0" applyBorder="1" applyFont="1"/>
    <xf borderId="4" fillId="0" fontId="24" numFmtId="0" xfId="0" applyBorder="1" applyFont="1"/>
    <xf borderId="10" fillId="0" fontId="7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13" fillId="0" fontId="24" numFmtId="0" xfId="0" applyBorder="1" applyFont="1"/>
    <xf borderId="4" fillId="0" fontId="6" numFmtId="2" xfId="0" applyAlignment="1" applyBorder="1" applyFont="1" applyNumberFormat="1">
      <alignment horizontal="center" readingOrder="0" shrinkToFit="0" vertical="bottom" wrapText="0"/>
    </xf>
    <xf borderId="13" fillId="0" fontId="6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8" fontId="4" numFmtId="0" xfId="0" applyAlignment="1" applyFont="1">
      <alignment readingOrder="0" shrinkToFit="0" vertical="bottom" wrapText="0"/>
    </xf>
    <xf borderId="0" fillId="8" fontId="4" numFmtId="0" xfId="0" applyAlignment="1" applyFont="1">
      <alignment shrinkToFit="0" vertical="bottom" wrapText="0"/>
    </xf>
    <xf borderId="1" fillId="9" fontId="25" numFmtId="0" xfId="0" applyAlignment="1" applyBorder="1" applyFont="1">
      <alignment horizontal="center" readingOrder="0" vertical="bottom"/>
    </xf>
    <xf borderId="0" fillId="0" fontId="26" numFmtId="0" xfId="0" applyAlignment="1" applyFont="1">
      <alignment shrinkToFit="0" vertical="bottom" wrapText="0"/>
    </xf>
    <xf borderId="2" fillId="10" fontId="3" numFmtId="0" xfId="0" applyAlignment="1" applyBorder="1" applyFill="1" applyFont="1">
      <alignment horizontal="center" readingOrder="0" shrinkToFit="0" vertical="center" wrapText="1"/>
    </xf>
    <xf borderId="3" fillId="10" fontId="3" numFmtId="0" xfId="0" applyAlignment="1" applyBorder="1" applyFont="1">
      <alignment horizontal="center" readingOrder="0" shrinkToFit="0" vertical="center" wrapText="1"/>
    </xf>
    <xf borderId="1" fillId="10" fontId="3" numFmtId="0" xfId="0" applyAlignment="1" applyBorder="1" applyFont="1">
      <alignment horizontal="center" readingOrder="0" shrinkToFit="0" vertical="center" wrapText="1"/>
    </xf>
    <xf borderId="8" fillId="8" fontId="27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8" fillId="0" fontId="24" numFmtId="0" xfId="0" applyBorder="1" applyFont="1"/>
    <xf borderId="9" fillId="11" fontId="3" numFmtId="0" xfId="0" applyAlignment="1" applyBorder="1" applyFill="1" applyFont="1">
      <alignment horizontal="center" readingOrder="0" shrinkToFit="0" wrapText="0"/>
    </xf>
    <xf borderId="11" fillId="11" fontId="3" numFmtId="0" xfId="0" applyAlignment="1" applyBorder="1" applyFont="1">
      <alignment horizontal="center" readingOrder="0" shrinkToFit="0" wrapText="0"/>
    </xf>
    <xf borderId="1" fillId="0" fontId="28" numFmtId="0" xfId="0" applyAlignment="1" applyBorder="1" applyFont="1">
      <alignment horizontal="right" readingOrder="0" shrinkToFit="0" vertical="bottom" wrapText="0"/>
    </xf>
    <xf borderId="13" fillId="0" fontId="29" numFmtId="0" xfId="0" applyAlignment="1" applyBorder="1" applyFont="1">
      <alignment horizontal="center" readingOrder="0" shrinkToFit="0" wrapText="0"/>
    </xf>
    <xf borderId="3" fillId="0" fontId="29" numFmtId="0" xfId="0" applyAlignment="1" applyBorder="1" applyFont="1">
      <alignment horizontal="center" readingOrder="0" shrinkToFit="0" wrapText="0"/>
    </xf>
    <xf borderId="3" fillId="0" fontId="29" numFmtId="0" xfId="0" applyAlignment="1" applyBorder="1" applyFont="1">
      <alignment horizontal="center"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13" fillId="5" fontId="30" numFmtId="0" xfId="0" applyAlignment="1" applyBorder="1" applyFont="1">
      <alignment horizontal="center" readingOrder="0" shrinkToFit="0" wrapText="0"/>
    </xf>
    <xf borderId="5" fillId="0" fontId="29" numFmtId="0" xfId="0" applyAlignment="1" applyBorder="1" applyFont="1">
      <alignment horizontal="center" readingOrder="0" shrinkToFit="0" wrapText="0"/>
    </xf>
    <xf borderId="2" fillId="12" fontId="13" numFmtId="0" xfId="0" applyAlignment="1" applyBorder="1" applyFill="1" applyFont="1">
      <alignment readingOrder="0"/>
    </xf>
    <xf borderId="1" fillId="0" fontId="13" numFmtId="0" xfId="0" applyBorder="1" applyFont="1"/>
    <xf borderId="0" fillId="0" fontId="31" numFmtId="0" xfId="0" applyAlignment="1" applyFont="1">
      <alignment horizontal="left" readingOrder="0"/>
    </xf>
    <xf borderId="1" fillId="0" fontId="32" numFmtId="4" xfId="0" applyAlignment="1" applyBorder="1" applyFont="1" applyNumberFormat="1">
      <alignment horizontal="right" readingOrder="0" shrinkToFit="0" vertical="bottom" wrapText="0"/>
    </xf>
    <xf borderId="1" fillId="0" fontId="13" numFmtId="2" xfId="0" applyBorder="1" applyFont="1" applyNumberFormat="1"/>
    <xf borderId="0" fillId="0" fontId="6" numFmtId="0" xfId="0" applyAlignment="1" applyFont="1">
      <alignment horizontal="left" readingOrder="0" shrinkToFit="0" vertical="bottom" wrapText="0"/>
    </xf>
    <xf borderId="1" fillId="0" fontId="10" numFmtId="4" xfId="0" applyAlignment="1" applyBorder="1" applyFont="1" applyNumberFormat="1">
      <alignment horizontal="right" readingOrder="0" shrinkToFit="0" vertical="bottom" wrapText="0"/>
    </xf>
    <xf borderId="1" fillId="0" fontId="7" numFmtId="4" xfId="0" applyAlignment="1" applyBorder="1" applyFont="1" applyNumberFormat="1">
      <alignment horizontal="right" readingOrder="0" shrinkToFit="0" vertical="bottom" wrapText="0"/>
    </xf>
    <xf borderId="1" fillId="0" fontId="10" numFmtId="0" xfId="0" applyAlignment="1" applyBorder="1" applyFont="1">
      <alignment readingOrder="0" vertical="bottom"/>
    </xf>
    <xf borderId="0" fillId="0" fontId="4" numFmtId="0" xfId="0" applyAlignment="1" applyFont="1">
      <alignment horizontal="right" readingOrder="0" shrinkToFit="0" vertical="bottom" wrapText="0"/>
    </xf>
    <xf borderId="11" fillId="0" fontId="15" numFmtId="4" xfId="0" applyAlignment="1" applyBorder="1" applyFont="1" applyNumberFormat="1">
      <alignment horizontal="right" readingOrder="0" shrinkToFit="0" vertical="bottom" wrapText="0"/>
    </xf>
    <xf borderId="8" fillId="0" fontId="15" numFmtId="0" xfId="0" applyAlignment="1" applyBorder="1" applyFont="1">
      <alignment horizontal="right" readingOrder="0" shrinkToFit="0" vertical="bottom" wrapText="0"/>
    </xf>
    <xf borderId="1" fillId="0" fontId="11" numFmtId="2" xfId="0" applyAlignment="1" applyBorder="1" applyFont="1" applyNumberFormat="1">
      <alignment readingOrder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9" fillId="8" fontId="13" numFmtId="0" xfId="0" applyAlignment="1" applyBorder="1" applyFont="1">
      <alignment horizontal="center" readingOrder="0" vertical="center"/>
    </xf>
    <xf borderId="14" fillId="0" fontId="24" numFmtId="0" xfId="0" applyBorder="1" applyFont="1"/>
    <xf borderId="10" fillId="0" fontId="24" numFmtId="0" xfId="0" applyBorder="1" applyFont="1"/>
    <xf borderId="1" fillId="0" fontId="13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right" readingOrder="0" shrinkToFit="0" vertical="bottom" wrapText="0"/>
    </xf>
    <xf borderId="4" fillId="13" fontId="6" numFmtId="0" xfId="0" applyAlignment="1" applyBorder="1" applyFill="1" applyFont="1">
      <alignment horizontal="right" readingOrder="0" shrinkToFit="0" vertical="bottom" wrapText="0"/>
    </xf>
    <xf borderId="1" fillId="10" fontId="3" numFmtId="0" xfId="0" applyAlignment="1" applyBorder="1" applyFont="1">
      <alignment readingOrder="0" shrinkToFit="0" vertical="top" wrapText="1"/>
    </xf>
    <xf borderId="2" fillId="5" fontId="10" numFmtId="2" xfId="0" applyAlignment="1" applyBorder="1" applyFont="1" applyNumberFormat="1">
      <alignment horizontal="right" readingOrder="0" shrinkToFit="0" vertical="bottom" wrapText="0"/>
    </xf>
    <xf borderId="1" fillId="0" fontId="10" numFmtId="2" xfId="0" applyAlignment="1" applyBorder="1" applyFont="1" applyNumberFormat="1">
      <alignment horizontal="right" readingOrder="0" shrinkToFit="0" vertical="bottom" wrapText="0"/>
    </xf>
    <xf borderId="1" fillId="5" fontId="10" numFmtId="2" xfId="0" applyAlignment="1" applyBorder="1" applyFont="1" applyNumberFormat="1">
      <alignment horizontal="right" readingOrder="0" shrinkToFit="0" vertical="bottom" wrapText="0"/>
    </xf>
    <xf borderId="4" fillId="0" fontId="9" numFmtId="2" xfId="0" applyAlignment="1" applyBorder="1" applyFont="1" applyNumberFormat="1">
      <alignment horizontal="right" readingOrder="0" shrinkToFit="0" vertical="bottom" wrapText="0"/>
    </xf>
    <xf borderId="15" fillId="0" fontId="33" numFmtId="0" xfId="0" applyAlignment="1" applyBorder="1" applyFont="1">
      <alignment readingOrder="0"/>
    </xf>
    <xf borderId="0" fillId="0" fontId="33" numFmtId="0" xfId="0" applyAlignment="1" applyFont="1">
      <alignment readingOrder="0"/>
    </xf>
    <xf borderId="1" fillId="0" fontId="34" numFmtId="0" xfId="0" applyAlignment="1" applyBorder="1" applyFont="1">
      <alignment horizontal="left" readingOrder="0"/>
    </xf>
    <xf borderId="3" fillId="0" fontId="34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left" readingOrder="0"/>
    </xf>
    <xf borderId="5" fillId="0" fontId="5" numFmtId="4" xfId="0" applyAlignment="1" applyBorder="1" applyFont="1" applyNumberFormat="1">
      <alignment horizontal="center" readingOrder="0"/>
    </xf>
    <xf borderId="5" fillId="0" fontId="6" numFmtId="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left" readingOrder="0"/>
    </xf>
    <xf borderId="0" fillId="0" fontId="6" numFmtId="0" xfId="0" applyAlignment="1" applyFont="1">
      <alignment horizontal="center" vertical="top"/>
    </xf>
    <xf borderId="3" fillId="0" fontId="5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 vertical="top"/>
    </xf>
    <xf borderId="5" fillId="0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Saldo comercial (en termes absoluts) vs. 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Italia!$G$31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Italia!$A$32:$A$35</c:f>
            </c:strRef>
          </c:cat>
          <c:val>
            <c:numRef>
              <c:f>Italia!$G$32:$G$35</c:f>
              <c:numCache/>
            </c:numRef>
          </c:val>
          <c:smooth val="1"/>
        </c:ser>
        <c:axId val="2006973454"/>
        <c:axId val="1944621168"/>
      </c:lineChart>
      <c:catAx>
        <c:axId val="2006973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621168"/>
      </c:catAx>
      <c:valAx>
        <c:axId val="1944621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Saldo comercial (en termes absoluts)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973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212529"/>
                </a:solidFill>
                <a:latin typeface="+mn-lt"/>
              </a:defRPr>
            </a:pPr>
            <a:r>
              <a:rPr b="1">
                <a:solidFill>
                  <a:srgbClr val="212529"/>
                </a:solidFill>
                <a:latin typeface="+mn-lt"/>
              </a:rPr>
              <a:t>Saldo Pressupostari (%) s/ PIB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Italia!$F$31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Italia!$A$32:$A$35</c:f>
            </c:strRef>
          </c:cat>
          <c:val>
            <c:numRef>
              <c:f>Italia!$F$32:$F$35</c:f>
              <c:numCache/>
            </c:numRef>
          </c:val>
        </c:ser>
        <c:axId val="400899854"/>
        <c:axId val="1906850168"/>
      </c:barChart>
      <c:catAx>
        <c:axId val="400899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06850168"/>
      </c:catAx>
      <c:valAx>
        <c:axId val="1906850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00899854"/>
      </c:valAx>
    </c:plotArea>
    <c:plotVisOnly val="1"/>
  </c:chart>
  <c:spPr>
    <a:solidFill>
      <a:srgbClr val="D9EAD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Saldo comercial (termes absoluts)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Italia!$G$31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Italia!$A$32:$A$35</c:f>
            </c:strRef>
          </c:cat>
          <c:val>
            <c:numRef>
              <c:f>Italia!$G$32:$G$35</c:f>
              <c:numCache/>
            </c:numRef>
          </c:val>
        </c:ser>
        <c:axId val="536006367"/>
        <c:axId val="718637649"/>
      </c:barChart>
      <c:catAx>
        <c:axId val="53600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18637649"/>
      </c:catAx>
      <c:valAx>
        <c:axId val="718637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36006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46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257175</xdr:colOff>
      <xdr:row>46</xdr:row>
      <xdr:rowOff>66675</xdr:rowOff>
    </xdr:from>
    <xdr:ext cx="35623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47625</xdr:colOff>
      <xdr:row>27</xdr:row>
      <xdr:rowOff>104775</xdr:rowOff>
    </xdr:from>
    <xdr:ext cx="38671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9.25"/>
    <col customWidth="1" min="3" max="3" width="17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5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7</v>
      </c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8</v>
      </c>
      <c r="B10" s="8">
        <v>672802.2</v>
      </c>
      <c r="C10" s="9">
        <f t="shared" ref="C10:C13" si="1">(B10/$B$13)*100</f>
        <v>39.71014991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9</v>
      </c>
      <c r="B11" s="8">
        <v>791468.5</v>
      </c>
      <c r="C11" s="9">
        <f t="shared" si="1"/>
        <v>46.71407552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10</v>
      </c>
      <c r="B12" s="8">
        <v>230012.0</v>
      </c>
      <c r="C12" s="9">
        <f t="shared" si="1"/>
        <v>13.57577457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11</v>
      </c>
      <c r="B13" s="8">
        <f>B10+B11+B12</f>
        <v>1694282.7</v>
      </c>
      <c r="C13" s="9">
        <f t="shared" si="1"/>
        <v>100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12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13</v>
      </c>
      <c r="B16" s="8">
        <v>1302936.2</v>
      </c>
      <c r="C16" s="9">
        <f t="shared" ref="C16:C20" si="2">B16/$B$20*100</f>
        <v>78.634104</v>
      </c>
      <c r="D16" s="2"/>
      <c r="E16" s="11" t="s">
        <v>14</v>
      </c>
      <c r="F16" s="12">
        <f>B16+B17</f>
        <v>1596276.5</v>
      </c>
      <c r="G16" s="9">
        <f>F16/B20*100</f>
        <v>96.33761984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15</v>
      </c>
      <c r="B17" s="8">
        <v>293340.3</v>
      </c>
      <c r="C17" s="9">
        <f t="shared" si="2"/>
        <v>17.70351584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16</v>
      </c>
      <c r="B18" s="8">
        <v>489342.1</v>
      </c>
      <c r="C18" s="9">
        <f t="shared" si="2"/>
        <v>29.53251094</v>
      </c>
      <c r="E18" s="11" t="s">
        <v>17</v>
      </c>
      <c r="F18" s="12">
        <f>B18-B19</f>
        <v>60684.2</v>
      </c>
      <c r="G18" s="9">
        <f>F18/$B$20*100</f>
        <v>3.662380164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18</v>
      </c>
      <c r="B19" s="8">
        <v>428657.9</v>
      </c>
      <c r="C19" s="9">
        <f t="shared" si="2"/>
        <v>25.87013078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11</v>
      </c>
      <c r="B20" s="13">
        <f>(B16+B17+B18)-B19</f>
        <v>1656960.7</v>
      </c>
      <c r="C20" s="9">
        <f t="shared" si="2"/>
        <v>100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19</v>
      </c>
      <c r="B22" s="14" t="s">
        <v>20</v>
      </c>
      <c r="C22" s="14" t="s">
        <v>21</v>
      </c>
      <c r="D22" s="15" t="s">
        <v>22</v>
      </c>
      <c r="E22" s="15" t="s">
        <v>23</v>
      </c>
      <c r="F22" s="15" t="s">
        <v>24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6" t="s">
        <v>25</v>
      </c>
      <c r="C23" s="16">
        <v>2020.0</v>
      </c>
      <c r="D23" s="17">
        <v>2020.0</v>
      </c>
      <c r="E23" s="18" t="s">
        <v>25</v>
      </c>
      <c r="F23" s="19" t="s">
        <v>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0" t="s">
        <v>26</v>
      </c>
      <c r="B24" s="21">
        <v>15.0</v>
      </c>
      <c r="C24" s="22">
        <v>1.205</v>
      </c>
      <c r="D24" s="23">
        <v>2.2</v>
      </c>
      <c r="E24" s="24">
        <v>-2.81</v>
      </c>
      <c r="F24" s="24">
        <v>-0.06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5" t="s">
        <v>27</v>
      </c>
      <c r="B25" s="26">
        <v>12.43</v>
      </c>
      <c r="C25" s="22">
        <v>0.999</v>
      </c>
      <c r="D25" s="23">
        <v>19.5</v>
      </c>
      <c r="E25" s="24">
        <v>-7.93</v>
      </c>
      <c r="F25" s="24">
        <v>-1.56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5" t="s">
        <v>28</v>
      </c>
      <c r="B26" s="26">
        <v>9.86</v>
      </c>
      <c r="C26" s="22">
        <v>0.792</v>
      </c>
      <c r="D26" s="23">
        <v>4.4</v>
      </c>
      <c r="E26" s="24">
        <v>-5.18</v>
      </c>
      <c r="F26" s="24">
        <v>-0.22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5" t="s">
        <v>29</v>
      </c>
      <c r="B27" s="26">
        <v>12.59</v>
      </c>
      <c r="C27" s="22">
        <v>1.011</v>
      </c>
      <c r="D27" s="23">
        <v>73.9</v>
      </c>
      <c r="E27" s="24">
        <v>-6.99</v>
      </c>
      <c r="F27" s="24">
        <v>-5.16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7" t="s">
        <v>30</v>
      </c>
      <c r="B28" s="28">
        <v>15.0</v>
      </c>
      <c r="C28" s="10"/>
      <c r="D28" s="29" t="s">
        <v>31</v>
      </c>
      <c r="E28" s="30"/>
      <c r="F28" s="2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31"/>
      <c r="C30" s="2"/>
      <c r="D30" s="31"/>
      <c r="E30" s="2"/>
      <c r="F30" s="3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2019.0</v>
      </c>
      <c r="B31" s="32" t="s">
        <v>32</v>
      </c>
      <c r="C31" s="33" t="s">
        <v>33</v>
      </c>
      <c r="D31" s="33" t="s">
        <v>34</v>
      </c>
      <c r="E31" s="33" t="s">
        <v>35</v>
      </c>
      <c r="F31" s="33" t="s">
        <v>36</v>
      </c>
      <c r="G31" s="33" t="s">
        <v>37</v>
      </c>
      <c r="H31" s="33" t="s">
        <v>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4" t="s">
        <v>39</v>
      </c>
      <c r="B32" s="35">
        <v>0.5</v>
      </c>
      <c r="C32" s="36">
        <v>115.6</v>
      </c>
      <c r="D32" s="36">
        <v>10.2</v>
      </c>
      <c r="E32" s="36">
        <v>1.3414</v>
      </c>
      <c r="F32" s="37">
        <v>-1.55</v>
      </c>
      <c r="G32" s="38">
        <v>60743.3</v>
      </c>
      <c r="H32" s="36">
        <v>115.3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4" t="s">
        <v>40</v>
      </c>
      <c r="B33" s="35">
        <v>4.04</v>
      </c>
      <c r="C33" s="36">
        <v>151.47</v>
      </c>
      <c r="D33" s="36">
        <v>4.28</v>
      </c>
      <c r="E33" s="36">
        <v>0.2</v>
      </c>
      <c r="F33" s="37">
        <v>2.12</v>
      </c>
      <c r="G33" s="38">
        <v>-2907.2</v>
      </c>
      <c r="H33" s="36">
        <v>90.92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4" t="s">
        <v>41</v>
      </c>
      <c r="B34" s="35">
        <v>3.48</v>
      </c>
      <c r="C34" s="36">
        <v>130.63</v>
      </c>
      <c r="D34" s="36">
        <v>6.71</v>
      </c>
      <c r="E34" s="36">
        <v>0.7092</v>
      </c>
      <c r="F34" s="37">
        <v>0.29</v>
      </c>
      <c r="G34" s="38">
        <v>-10445.3</v>
      </c>
      <c r="H34" s="36">
        <v>55.18</v>
      </c>
      <c r="I34" s="3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4" t="s">
        <v>42</v>
      </c>
      <c r="B35" s="35">
        <v>4.57</v>
      </c>
      <c r="C35" s="36">
        <v>174.06</v>
      </c>
      <c r="D35" s="36">
        <v>6.48</v>
      </c>
      <c r="E35" s="36">
        <v>0.3587</v>
      </c>
      <c r="F35" s="37">
        <v>0.47</v>
      </c>
      <c r="G35" s="38">
        <v>-2349.4</v>
      </c>
      <c r="H35" s="36">
        <v>91.7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1"/>
      <c r="D36" s="3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D37" s="40"/>
      <c r="E37" s="33" t="s">
        <v>34</v>
      </c>
      <c r="F37" s="41">
        <v>2019.0</v>
      </c>
      <c r="G37" s="1">
        <v>2020.0</v>
      </c>
      <c r="J37" s="36"/>
      <c r="K37" s="36"/>
      <c r="L37" s="36"/>
      <c r="M37" s="3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D38" s="42"/>
      <c r="E38" s="6" t="s">
        <v>39</v>
      </c>
      <c r="F38" s="36">
        <v>10.2</v>
      </c>
      <c r="G38" s="39">
        <v>44660.0</v>
      </c>
      <c r="I38" s="1"/>
      <c r="J38" s="39"/>
      <c r="K38" s="40"/>
      <c r="L38" s="42"/>
      <c r="M38" s="3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31"/>
      <c r="E39" s="6" t="s">
        <v>43</v>
      </c>
      <c r="F39" s="36">
        <v>4.28</v>
      </c>
      <c r="G39" s="40">
        <v>5.21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6" t="s">
        <v>44</v>
      </c>
      <c r="F40" s="36">
        <v>6.71</v>
      </c>
      <c r="G40" s="42">
        <v>7.59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6" t="s">
        <v>45</v>
      </c>
      <c r="F41" s="36">
        <v>6.48</v>
      </c>
      <c r="G41" s="31">
        <v>8.81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13.88"/>
    <col customWidth="1" min="3" max="3" width="21.0"/>
    <col customWidth="1" min="4" max="4" width="22.38"/>
    <col customWidth="1" min="5" max="5" width="20.25"/>
    <col customWidth="1" min="6" max="6" width="20.88"/>
  </cols>
  <sheetData>
    <row r="1">
      <c r="B1" s="43" t="s">
        <v>0</v>
      </c>
    </row>
    <row r="3">
      <c r="A3" s="44" t="s">
        <v>46</v>
      </c>
      <c r="B3" s="44">
        <v>2020.0</v>
      </c>
    </row>
    <row r="4">
      <c r="A4" s="45" t="s">
        <v>12</v>
      </c>
      <c r="B4" s="45" t="s">
        <v>44</v>
      </c>
      <c r="C4" s="46" t="s">
        <v>47</v>
      </c>
    </row>
    <row r="5">
      <c r="A5" s="42" t="s">
        <v>8</v>
      </c>
      <c r="B5" s="47">
        <v>25002.1</v>
      </c>
      <c r="C5" s="48">
        <f t="shared" ref="C5:C7" si="1">B5/B$8*100</f>
        <v>49.81530038</v>
      </c>
    </row>
    <row r="6">
      <c r="A6" s="42" t="s">
        <v>9</v>
      </c>
      <c r="B6" s="47">
        <v>18067.4</v>
      </c>
      <c r="C6" s="48">
        <f t="shared" si="1"/>
        <v>35.99829447</v>
      </c>
    </row>
    <row r="7">
      <c r="A7" s="42" t="s">
        <v>10</v>
      </c>
      <c r="B7" s="47">
        <v>7120.1</v>
      </c>
      <c r="C7" s="48">
        <f t="shared" si="1"/>
        <v>14.18640515</v>
      </c>
    </row>
    <row r="8">
      <c r="A8" s="44" t="s">
        <v>48</v>
      </c>
      <c r="B8" s="49">
        <v>50189.6</v>
      </c>
    </row>
    <row r="10">
      <c r="A10" s="44" t="s">
        <v>46</v>
      </c>
      <c r="B10" s="44">
        <v>2020.0</v>
      </c>
    </row>
    <row r="11">
      <c r="A11" s="45" t="s">
        <v>7</v>
      </c>
      <c r="B11" s="45" t="s">
        <v>44</v>
      </c>
      <c r="D11" s="50" t="s">
        <v>46</v>
      </c>
    </row>
    <row r="12">
      <c r="A12" s="42" t="s">
        <v>13</v>
      </c>
      <c r="B12" s="47">
        <v>41581.6</v>
      </c>
      <c r="D12" s="51" t="s">
        <v>49</v>
      </c>
      <c r="E12" s="52" t="s">
        <v>44</v>
      </c>
    </row>
    <row r="13">
      <c r="A13" s="42" t="s">
        <v>15</v>
      </c>
      <c r="B13" s="47">
        <v>11999.7</v>
      </c>
      <c r="D13" s="53" t="s">
        <v>50</v>
      </c>
      <c r="E13" s="54">
        <v>53581.3</v>
      </c>
      <c r="F13" s="55">
        <f>E13/E15*100</f>
        <v>106.7579872</v>
      </c>
    </row>
    <row r="14">
      <c r="A14" s="42" t="s">
        <v>16</v>
      </c>
      <c r="B14" s="47">
        <v>21092.1</v>
      </c>
      <c r="D14" s="53" t="s">
        <v>51</v>
      </c>
      <c r="E14" s="54">
        <v>-3391.8</v>
      </c>
      <c r="F14" s="55">
        <f>E14/E15*100</f>
        <v>-6.757987228</v>
      </c>
    </row>
    <row r="15">
      <c r="A15" s="42" t="s">
        <v>18</v>
      </c>
      <c r="B15" s="47">
        <v>24483.9</v>
      </c>
      <c r="C15" s="56" t="s">
        <v>52</v>
      </c>
      <c r="D15" s="57"/>
      <c r="E15" s="58">
        <v>50189.5</v>
      </c>
    </row>
    <row r="16">
      <c r="A16" s="44" t="s">
        <v>48</v>
      </c>
      <c r="B16" s="49">
        <v>50189.5</v>
      </c>
      <c r="C16" s="59" t="str">
        <f>SUMA</f>
        <v>#NAME?</v>
      </c>
    </row>
    <row r="17">
      <c r="B17" s="60"/>
      <c r="C17" s="61"/>
      <c r="D17" s="62"/>
      <c r="E17" s="62"/>
      <c r="F17" s="62"/>
    </row>
    <row r="18">
      <c r="B18" s="63" t="s">
        <v>1</v>
      </c>
      <c r="C18" s="61"/>
      <c r="D18" s="62"/>
      <c r="E18" s="62"/>
      <c r="F18" s="62"/>
    </row>
    <row r="19">
      <c r="B19" s="64"/>
      <c r="C19" s="61"/>
      <c r="D19" s="62"/>
      <c r="E19" s="62"/>
      <c r="F19" s="62"/>
    </row>
    <row r="20">
      <c r="B20" s="65" t="s">
        <v>20</v>
      </c>
      <c r="C20" s="65" t="s">
        <v>21</v>
      </c>
      <c r="D20" s="15" t="s">
        <v>22</v>
      </c>
      <c r="E20" s="15" t="s">
        <v>23</v>
      </c>
      <c r="F20" s="15" t="s">
        <v>24</v>
      </c>
    </row>
    <row r="21">
      <c r="B21" s="16" t="s">
        <v>25</v>
      </c>
      <c r="C21" s="16">
        <v>2020.0</v>
      </c>
      <c r="D21" s="17">
        <v>2020.0</v>
      </c>
      <c r="E21" s="18" t="s">
        <v>25</v>
      </c>
      <c r="F21" s="19" t="s">
        <v>25</v>
      </c>
    </row>
    <row r="22">
      <c r="A22" s="20" t="s">
        <v>26</v>
      </c>
      <c r="B22" s="21">
        <v>0.73</v>
      </c>
      <c r="C22" s="66">
        <v>2.09</v>
      </c>
      <c r="D22" s="67">
        <v>3.84</v>
      </c>
      <c r="E22" s="68">
        <v>1.3</v>
      </c>
      <c r="F22" s="23">
        <v>0.04</v>
      </c>
    </row>
    <row r="23">
      <c r="A23" s="25" t="s">
        <v>27</v>
      </c>
      <c r="B23" s="21">
        <v>0.34</v>
      </c>
      <c r="C23" s="66">
        <v>0.98</v>
      </c>
      <c r="D23" s="67">
        <v>19.19</v>
      </c>
      <c r="E23" s="68">
        <v>-6.7</v>
      </c>
      <c r="F23" s="23">
        <v>-1.26</v>
      </c>
    </row>
    <row r="24">
      <c r="A24" s="25" t="s">
        <v>28</v>
      </c>
      <c r="B24" s="21">
        <v>0.38</v>
      </c>
      <c r="C24" s="66">
        <v>1.1</v>
      </c>
      <c r="D24" s="67">
        <v>6.08</v>
      </c>
      <c r="E24" s="68">
        <v>4.2</v>
      </c>
      <c r="F24" s="23">
        <v>0.23</v>
      </c>
    </row>
    <row r="25">
      <c r="A25" s="25" t="s">
        <v>29</v>
      </c>
      <c r="B25" s="21">
        <v>0.34</v>
      </c>
      <c r="C25" s="66">
        <v>0.97</v>
      </c>
      <c r="D25" s="67">
        <v>70.89</v>
      </c>
      <c r="E25" s="68">
        <v>-9.9</v>
      </c>
      <c r="F25" s="23">
        <v>-7.18</v>
      </c>
    </row>
    <row r="26">
      <c r="A26" s="27" t="s">
        <v>30</v>
      </c>
      <c r="B26" s="21">
        <v>0.35</v>
      </c>
      <c r="C26" s="69"/>
      <c r="D26" s="70">
        <v>100.0</v>
      </c>
      <c r="E26" s="30"/>
      <c r="F26" s="24"/>
    </row>
    <row r="28">
      <c r="B28" s="63" t="s">
        <v>2</v>
      </c>
    </row>
    <row r="30">
      <c r="B30" s="71" t="s">
        <v>53</v>
      </c>
      <c r="C30" s="71" t="s">
        <v>54</v>
      </c>
      <c r="D30" s="71" t="s">
        <v>34</v>
      </c>
      <c r="E30" s="71" t="s">
        <v>35</v>
      </c>
      <c r="F30" s="71" t="s">
        <v>36</v>
      </c>
      <c r="G30" s="71" t="s">
        <v>37</v>
      </c>
      <c r="H30" s="71" t="s">
        <v>38</v>
      </c>
    </row>
    <row r="31">
      <c r="A31" s="56"/>
      <c r="B31" s="42"/>
      <c r="C31" s="42" t="s">
        <v>55</v>
      </c>
      <c r="D31" s="42"/>
      <c r="E31" s="42"/>
      <c r="F31" s="42"/>
      <c r="G31" s="47"/>
      <c r="H31" s="42"/>
    </row>
    <row r="32">
      <c r="A32" s="42">
        <v>2019.0</v>
      </c>
      <c r="B32" s="42">
        <v>3.48</v>
      </c>
      <c r="C32" s="72">
        <v>19960.0</v>
      </c>
      <c r="D32" s="42">
        <v>6.71</v>
      </c>
      <c r="E32" s="42">
        <v>70.92</v>
      </c>
      <c r="F32" s="42">
        <v>0.29</v>
      </c>
      <c r="G32" s="47">
        <v>-10445.3</v>
      </c>
      <c r="H32" s="42">
        <v>55.18</v>
      </c>
    </row>
    <row r="33">
      <c r="A33" s="42">
        <v>2020.0</v>
      </c>
      <c r="B33" s="42">
        <v>-8.1</v>
      </c>
      <c r="C33" s="73">
        <v>21200.0</v>
      </c>
      <c r="D33" s="42">
        <v>7.59</v>
      </c>
      <c r="E33" s="42">
        <v>87.13</v>
      </c>
      <c r="F33" s="42">
        <v>-7.36</v>
      </c>
      <c r="G33" s="47">
        <v>-8678.9</v>
      </c>
      <c r="H33" s="42">
        <v>58.37</v>
      </c>
    </row>
    <row r="34">
      <c r="C34" s="56" t="s">
        <v>56</v>
      </c>
    </row>
    <row r="35">
      <c r="B35" s="56">
        <v>2019.0</v>
      </c>
      <c r="C35" s="74">
        <v>130.63</v>
      </c>
    </row>
    <row r="36">
      <c r="B36" s="56">
        <v>2020.0</v>
      </c>
      <c r="C36" s="75">
        <v>138.74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5.13"/>
    <col customWidth="1" min="9" max="9" width="27.5"/>
    <col customWidth="1" min="11" max="11" width="23.63"/>
  </cols>
  <sheetData>
    <row r="1">
      <c r="A1" s="76" t="s">
        <v>57</v>
      </c>
      <c r="B1" s="77"/>
      <c r="C1" s="78"/>
      <c r="F1" s="79" t="s">
        <v>58</v>
      </c>
      <c r="H1" s="80" t="s">
        <v>59</v>
      </c>
      <c r="I1" s="81"/>
      <c r="J1" s="81"/>
      <c r="K1" s="81"/>
      <c r="L1" s="81"/>
      <c r="M1" s="81"/>
    </row>
    <row r="2">
      <c r="A2" s="82" t="s">
        <v>60</v>
      </c>
      <c r="B2" s="77"/>
      <c r="C2" s="83">
        <v>49507.2</v>
      </c>
      <c r="D2" s="48">
        <f t="shared" ref="D2:D5" si="1">C2/$C$2*100</f>
        <v>100</v>
      </c>
      <c r="F2" s="84"/>
      <c r="G2" s="85" t="s">
        <v>61</v>
      </c>
      <c r="H2" s="86"/>
      <c r="I2" s="81"/>
      <c r="J2" s="81"/>
      <c r="K2" s="81"/>
      <c r="L2" s="81"/>
      <c r="M2" s="81"/>
    </row>
    <row r="3">
      <c r="A3" s="87" t="s">
        <v>62</v>
      </c>
      <c r="B3" s="77"/>
      <c r="C3" s="67">
        <v>23979.6</v>
      </c>
      <c r="D3" s="48">
        <f t="shared" si="1"/>
        <v>48.43659104</v>
      </c>
      <c r="F3" s="84"/>
      <c r="G3" s="88">
        <v>2020.0</v>
      </c>
      <c r="H3" s="81"/>
      <c r="I3" s="81"/>
      <c r="J3" s="81"/>
      <c r="K3" s="81"/>
      <c r="L3" s="81"/>
      <c r="M3" s="81"/>
    </row>
    <row r="4">
      <c r="A4" s="87" t="s">
        <v>63</v>
      </c>
      <c r="B4" s="77"/>
      <c r="C4" s="67">
        <v>21544.4</v>
      </c>
      <c r="D4" s="48">
        <f t="shared" si="1"/>
        <v>43.51771056</v>
      </c>
      <c r="F4" s="89" t="s">
        <v>26</v>
      </c>
      <c r="G4" s="90">
        <v>0.72</v>
      </c>
      <c r="H4" s="81"/>
      <c r="I4" s="81"/>
      <c r="J4" s="81"/>
      <c r="K4" s="81"/>
      <c r="L4" s="81"/>
      <c r="M4" s="81"/>
    </row>
    <row r="5">
      <c r="A5" s="87" t="s">
        <v>64</v>
      </c>
      <c r="B5" s="77"/>
      <c r="C5" s="67">
        <v>3983.2</v>
      </c>
      <c r="D5" s="48">
        <f t="shared" si="1"/>
        <v>8.045698403</v>
      </c>
      <c r="F5" s="91" t="s">
        <v>27</v>
      </c>
      <c r="G5" s="90">
        <v>0.39</v>
      </c>
      <c r="H5" s="81"/>
      <c r="I5" s="81"/>
      <c r="J5" s="81"/>
      <c r="K5" s="81"/>
      <c r="L5" s="81"/>
      <c r="M5" s="81"/>
    </row>
    <row r="6">
      <c r="A6" s="92"/>
      <c r="B6" s="93"/>
      <c r="C6" s="94"/>
      <c r="D6" s="48"/>
      <c r="F6" s="91" t="s">
        <v>28</v>
      </c>
      <c r="G6" s="90">
        <v>0.49</v>
      </c>
      <c r="H6" s="81"/>
      <c r="I6" s="81"/>
      <c r="J6" s="81"/>
      <c r="K6" s="81"/>
      <c r="L6" s="81"/>
      <c r="M6" s="81"/>
    </row>
    <row r="7">
      <c r="A7" s="82" t="s">
        <v>65</v>
      </c>
      <c r="B7" s="77"/>
      <c r="C7" s="83">
        <v>49507.2</v>
      </c>
      <c r="D7" s="48">
        <f t="shared" ref="D7:D11" si="2">C7/$C$2*100</f>
        <v>100</v>
      </c>
      <c r="F7" s="91" t="s">
        <v>29</v>
      </c>
      <c r="G7" s="90">
        <v>0.35</v>
      </c>
      <c r="H7" s="81"/>
      <c r="I7" s="81"/>
      <c r="J7" s="81"/>
      <c r="K7" s="81"/>
      <c r="L7" s="81"/>
      <c r="M7" s="81"/>
    </row>
    <row r="8">
      <c r="A8" s="87" t="s">
        <v>66</v>
      </c>
      <c r="B8" s="77"/>
      <c r="C8" s="67">
        <v>38241.4</v>
      </c>
      <c r="D8" s="48">
        <f t="shared" si="2"/>
        <v>77.24411803</v>
      </c>
      <c r="F8" s="95" t="s">
        <v>30</v>
      </c>
      <c r="G8" s="96">
        <v>0.37</v>
      </c>
      <c r="H8" s="81"/>
      <c r="I8" s="81"/>
      <c r="J8" s="81"/>
      <c r="K8" s="81"/>
      <c r="L8" s="81"/>
      <c r="M8" s="81"/>
    </row>
    <row r="9">
      <c r="A9" s="87" t="s">
        <v>67</v>
      </c>
      <c r="B9" s="77"/>
      <c r="C9" s="67">
        <v>6668.7</v>
      </c>
      <c r="D9" s="48">
        <f t="shared" si="2"/>
        <v>13.47016192</v>
      </c>
      <c r="F9" s="81"/>
      <c r="G9" s="81"/>
      <c r="H9" s="81"/>
      <c r="I9" s="81"/>
      <c r="J9" s="81"/>
      <c r="K9" s="81"/>
      <c r="L9" s="81"/>
      <c r="M9" s="81"/>
    </row>
    <row r="10">
      <c r="A10" s="87" t="s">
        <v>16</v>
      </c>
      <c r="B10" s="77"/>
      <c r="C10" s="67">
        <v>36388.5</v>
      </c>
      <c r="D10" s="48">
        <f t="shared" si="2"/>
        <v>73.5014301</v>
      </c>
      <c r="F10" s="81"/>
      <c r="G10" s="81"/>
      <c r="H10" s="81"/>
      <c r="I10" s="81"/>
      <c r="J10" s="81"/>
      <c r="K10" s="81"/>
      <c r="L10" s="81"/>
      <c r="M10" s="81"/>
    </row>
    <row r="11">
      <c r="A11" s="87" t="s">
        <v>18</v>
      </c>
      <c r="B11" s="77"/>
      <c r="C11" s="67">
        <v>31791.4</v>
      </c>
      <c r="D11" s="48">
        <f t="shared" si="2"/>
        <v>64.21571004</v>
      </c>
      <c r="F11" s="79" t="s">
        <v>21</v>
      </c>
      <c r="H11" s="80" t="s">
        <v>68</v>
      </c>
      <c r="I11" s="81"/>
      <c r="J11" s="81"/>
      <c r="K11" s="81"/>
      <c r="L11" s="81"/>
      <c r="M11" s="81"/>
    </row>
    <row r="12">
      <c r="F12" s="84"/>
      <c r="G12" s="85" t="s">
        <v>61</v>
      </c>
      <c r="H12" s="86"/>
      <c r="I12" s="81"/>
      <c r="J12" s="81"/>
      <c r="K12" s="81"/>
      <c r="L12" s="81"/>
      <c r="M12" s="81"/>
    </row>
    <row r="13">
      <c r="F13" s="84"/>
      <c r="G13" s="88">
        <v>2020.0</v>
      </c>
      <c r="H13" s="81"/>
      <c r="I13" s="81"/>
      <c r="J13" s="81"/>
      <c r="K13" s="81"/>
      <c r="L13" s="81"/>
      <c r="M13" s="81"/>
    </row>
    <row r="14">
      <c r="F14" s="89" t="s">
        <v>26</v>
      </c>
      <c r="G14" s="90">
        <v>1.96</v>
      </c>
      <c r="H14" s="81"/>
      <c r="I14" s="81"/>
      <c r="J14" s="81"/>
      <c r="K14" s="81"/>
      <c r="L14" s="81"/>
      <c r="M14" s="81"/>
    </row>
    <row r="15">
      <c r="F15" s="91" t="s">
        <v>27</v>
      </c>
      <c r="G15" s="90">
        <v>1.05</v>
      </c>
      <c r="H15" s="81"/>
      <c r="I15" s="81"/>
      <c r="J15" s="81"/>
      <c r="K15" s="81"/>
      <c r="L15" s="81"/>
      <c r="M15" s="81"/>
    </row>
    <row r="16">
      <c r="F16" s="91" t="s">
        <v>28</v>
      </c>
      <c r="G16" s="90">
        <v>1.32</v>
      </c>
      <c r="H16" s="81"/>
      <c r="I16" s="81"/>
      <c r="J16" s="81"/>
      <c r="K16" s="81"/>
      <c r="L16" s="81"/>
      <c r="M16" s="81"/>
    </row>
    <row r="17">
      <c r="F17" s="91" t="s">
        <v>29</v>
      </c>
      <c r="G17" s="90">
        <v>0.94</v>
      </c>
      <c r="H17" s="81"/>
      <c r="I17" s="81"/>
      <c r="J17" s="81"/>
      <c r="K17" s="81"/>
      <c r="L17" s="81"/>
      <c r="M17" s="81"/>
    </row>
    <row r="18">
      <c r="F18" s="81"/>
      <c r="G18" s="81"/>
      <c r="H18" s="81"/>
      <c r="I18" s="81"/>
      <c r="J18" s="81"/>
      <c r="K18" s="81"/>
      <c r="L18" s="81"/>
      <c r="M18" s="81"/>
    </row>
    <row r="19">
      <c r="F19" s="81"/>
      <c r="G19" s="81"/>
      <c r="H19" s="81"/>
      <c r="I19" s="81"/>
      <c r="J19" s="81"/>
      <c r="K19" s="81"/>
      <c r="L19" s="81"/>
      <c r="M19" s="81"/>
    </row>
    <row r="20">
      <c r="F20" s="81"/>
      <c r="G20" s="81"/>
      <c r="H20" s="81"/>
      <c r="I20" s="81"/>
      <c r="J20" s="81"/>
      <c r="K20" s="81"/>
      <c r="L20" s="97" t="s">
        <v>59</v>
      </c>
      <c r="M20" s="81"/>
    </row>
    <row r="21">
      <c r="F21" s="98" t="s">
        <v>69</v>
      </c>
      <c r="M21" s="81"/>
    </row>
    <row r="22">
      <c r="F22" s="99"/>
      <c r="G22" s="81"/>
      <c r="H22" s="100" t="s">
        <v>70</v>
      </c>
      <c r="I22" s="101" t="s">
        <v>71</v>
      </c>
      <c r="J22" s="102"/>
      <c r="K22" s="103" t="s">
        <v>72</v>
      </c>
      <c r="L22" s="81"/>
      <c r="M22" s="81"/>
    </row>
    <row r="23">
      <c r="F23" s="99"/>
      <c r="G23" s="81"/>
      <c r="H23" s="104"/>
      <c r="I23" s="104"/>
      <c r="J23" s="93"/>
      <c r="K23" s="105"/>
      <c r="L23" s="81"/>
      <c r="M23" s="81"/>
    </row>
    <row r="24">
      <c r="F24" s="99"/>
      <c r="G24" s="81"/>
      <c r="H24" s="88">
        <v>2020.0</v>
      </c>
      <c r="I24" s="106" t="s">
        <v>73</v>
      </c>
      <c r="J24" s="93"/>
      <c r="K24" s="107" t="s">
        <v>73</v>
      </c>
      <c r="L24" s="81"/>
      <c r="M24" s="81"/>
    </row>
    <row r="25">
      <c r="F25" s="108" t="s">
        <v>26</v>
      </c>
      <c r="G25" s="109"/>
      <c r="H25" s="110">
        <v>3.6</v>
      </c>
      <c r="I25" s="111">
        <v>5.59</v>
      </c>
      <c r="J25" s="77"/>
      <c r="K25" s="112">
        <v>0.19</v>
      </c>
      <c r="L25" s="81"/>
      <c r="M25" s="81"/>
    </row>
    <row r="26">
      <c r="F26" s="108" t="s">
        <v>27</v>
      </c>
      <c r="G26" s="109"/>
      <c r="H26" s="110">
        <v>20.5</v>
      </c>
      <c r="I26" s="111">
        <v>-0.05</v>
      </c>
      <c r="J26" s="77"/>
      <c r="K26" s="112">
        <v>-0.01</v>
      </c>
      <c r="L26" s="81"/>
      <c r="M26" s="81"/>
    </row>
    <row r="27">
      <c r="F27" s="108" t="s">
        <v>28</v>
      </c>
      <c r="G27" s="109"/>
      <c r="H27" s="110">
        <v>7.31</v>
      </c>
      <c r="I27" s="111">
        <v>1.06</v>
      </c>
      <c r="J27" s="77"/>
      <c r="K27" s="112">
        <v>0.08</v>
      </c>
      <c r="L27" s="81"/>
      <c r="M27" s="81"/>
    </row>
    <row r="28">
      <c r="F28" s="108" t="s">
        <v>29</v>
      </c>
      <c r="G28" s="109"/>
      <c r="H28" s="110">
        <v>68.59</v>
      </c>
      <c r="I28" s="111">
        <v>1.51</v>
      </c>
      <c r="J28" s="77"/>
      <c r="K28" s="112">
        <v>1.03</v>
      </c>
      <c r="L28" s="81"/>
      <c r="M28" s="81"/>
    </row>
    <row r="29">
      <c r="F29" s="113" t="s">
        <v>30</v>
      </c>
      <c r="G29" s="109"/>
      <c r="H29" s="114">
        <v>100.0</v>
      </c>
      <c r="I29" s="111">
        <v>1.29</v>
      </c>
      <c r="J29" s="77"/>
      <c r="K29" s="112">
        <v>1.29</v>
      </c>
      <c r="L29" s="81"/>
      <c r="M29" s="81"/>
    </row>
    <row r="30">
      <c r="F30" s="115"/>
      <c r="G30" s="115"/>
      <c r="H30" s="81"/>
      <c r="I30" s="81"/>
      <c r="J30" s="81"/>
      <c r="K30" s="81"/>
      <c r="L30" s="81"/>
      <c r="M30" s="81"/>
    </row>
    <row r="33">
      <c r="F33" s="99"/>
      <c r="G33" s="116" t="s">
        <v>74</v>
      </c>
      <c r="K33" s="117"/>
      <c r="L33" s="117"/>
      <c r="M33" s="118" t="s">
        <v>59</v>
      </c>
      <c r="N33" s="99"/>
    </row>
    <row r="34">
      <c r="F34" s="99"/>
      <c r="G34" s="99"/>
      <c r="H34" s="99"/>
      <c r="I34" s="119"/>
      <c r="J34" s="99"/>
      <c r="K34" s="119"/>
      <c r="L34" s="99"/>
      <c r="M34" s="99"/>
      <c r="N34" s="99"/>
    </row>
    <row r="35">
      <c r="F35" s="99"/>
      <c r="G35" s="120" t="s">
        <v>75</v>
      </c>
      <c r="H35" s="77"/>
      <c r="I35" s="121" t="s">
        <v>54</v>
      </c>
      <c r="J35" s="122" t="s">
        <v>34</v>
      </c>
      <c r="K35" s="122" t="s">
        <v>35</v>
      </c>
      <c r="L35" s="122" t="s">
        <v>36</v>
      </c>
      <c r="M35" s="122" t="s">
        <v>37</v>
      </c>
      <c r="N35" s="122" t="s">
        <v>38</v>
      </c>
    </row>
    <row r="36">
      <c r="F36" s="123" t="s">
        <v>76</v>
      </c>
      <c r="G36" s="124"/>
      <c r="H36" s="125"/>
      <c r="I36" s="99"/>
      <c r="J36" s="99"/>
      <c r="K36" s="81"/>
      <c r="L36" s="81"/>
      <c r="M36" s="81"/>
      <c r="N36" s="81"/>
    </row>
    <row r="37">
      <c r="F37" s="126"/>
      <c r="G37" s="127" t="s">
        <v>77</v>
      </c>
      <c r="H37" s="102"/>
      <c r="I37" s="128" t="s">
        <v>77</v>
      </c>
      <c r="J37" s="128" t="s">
        <v>77</v>
      </c>
      <c r="K37" s="128" t="s">
        <v>77</v>
      </c>
      <c r="L37" s="128" t="s">
        <v>77</v>
      </c>
      <c r="M37" s="128" t="s">
        <v>77</v>
      </c>
      <c r="N37" s="128" t="s">
        <v>77</v>
      </c>
    </row>
    <row r="38">
      <c r="F38" s="129">
        <v>2019.0</v>
      </c>
      <c r="G38" s="130">
        <v>4.57</v>
      </c>
      <c r="H38" s="77"/>
      <c r="I38" s="131">
        <v>174.06</v>
      </c>
      <c r="J38" s="132">
        <v>6.48</v>
      </c>
      <c r="K38" s="131">
        <v>35.87</v>
      </c>
      <c r="L38" s="131">
        <v>0.47</v>
      </c>
      <c r="M38" s="131">
        <v>-2349.4</v>
      </c>
      <c r="N38" s="131">
        <v>91.7</v>
      </c>
    </row>
    <row r="39">
      <c r="F39" s="133">
        <v>2020.0</v>
      </c>
      <c r="G39" s="134">
        <v>-0.13</v>
      </c>
      <c r="H39" s="77"/>
      <c r="I39" s="135" t="s">
        <v>78</v>
      </c>
      <c r="J39" s="135">
        <v>8.81</v>
      </c>
      <c r="K39" s="135">
        <v>46.58</v>
      </c>
      <c r="L39" s="135">
        <v>-7.21</v>
      </c>
      <c r="M39" s="135">
        <v>-402.1</v>
      </c>
      <c r="N39" s="135">
        <v>98.45</v>
      </c>
    </row>
  </sheetData>
  <mergeCells count="35">
    <mergeCell ref="A1:B1"/>
    <mergeCell ref="F1:G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F11:G11"/>
    <mergeCell ref="L20:L21"/>
    <mergeCell ref="I25:J25"/>
    <mergeCell ref="I26:J26"/>
    <mergeCell ref="F21:K21"/>
    <mergeCell ref="H22:H23"/>
    <mergeCell ref="I22:J23"/>
    <mergeCell ref="K22:K23"/>
    <mergeCell ref="I24:J24"/>
    <mergeCell ref="F25:G25"/>
    <mergeCell ref="F26:G26"/>
    <mergeCell ref="G35:H35"/>
    <mergeCell ref="F36:F37"/>
    <mergeCell ref="G37:H37"/>
    <mergeCell ref="G38:H38"/>
    <mergeCell ref="G39:H39"/>
    <mergeCell ref="F27:G27"/>
    <mergeCell ref="I27:J27"/>
    <mergeCell ref="F28:G28"/>
    <mergeCell ref="I28:J28"/>
    <mergeCell ref="F29:G29"/>
    <mergeCell ref="I29:J29"/>
    <mergeCell ref="G33:J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20.88"/>
    <col customWidth="1" min="3" max="3" width="26.63"/>
    <col customWidth="1" min="4" max="4" width="19.88"/>
    <col customWidth="1" min="5" max="5" width="14.5"/>
    <col customWidth="1" min="6" max="6" width="21.38"/>
    <col customWidth="1" min="7" max="7" width="18.38"/>
    <col customWidth="1" min="8" max="8" width="23.75"/>
  </cols>
  <sheetData>
    <row r="1">
      <c r="A1" s="56" t="s">
        <v>0</v>
      </c>
    </row>
    <row r="2">
      <c r="A2" s="56"/>
    </row>
    <row r="3">
      <c r="A3" s="136" t="s">
        <v>43</v>
      </c>
      <c r="B3" s="77"/>
      <c r="E3" s="61"/>
    </row>
    <row r="4">
      <c r="A4" s="42" t="s">
        <v>5</v>
      </c>
      <c r="B4" s="137"/>
      <c r="C4" s="44" t="s">
        <v>47</v>
      </c>
      <c r="E4" s="138"/>
    </row>
    <row r="5">
      <c r="A5" s="44" t="s">
        <v>60</v>
      </c>
      <c r="B5" s="139">
        <v>61331.0</v>
      </c>
      <c r="C5" s="140">
        <f t="shared" ref="C5:C13" si="1">(B5/$B$5)*100</f>
        <v>100</v>
      </c>
      <c r="E5" s="138"/>
      <c r="F5" s="141"/>
    </row>
    <row r="6">
      <c r="A6" s="42" t="s">
        <v>79</v>
      </c>
      <c r="B6" s="142">
        <v>27904.3</v>
      </c>
      <c r="C6" s="48">
        <f t="shared" si="1"/>
        <v>45.4978722</v>
      </c>
      <c r="E6" s="60"/>
      <c r="F6" s="141"/>
    </row>
    <row r="7">
      <c r="A7" s="42" t="s">
        <v>80</v>
      </c>
      <c r="B7" s="142">
        <v>27151.4</v>
      </c>
      <c r="C7" s="48">
        <f t="shared" si="1"/>
        <v>44.27027115</v>
      </c>
      <c r="E7" s="60"/>
      <c r="F7" s="141"/>
    </row>
    <row r="8">
      <c r="A8" s="42" t="s">
        <v>81</v>
      </c>
      <c r="B8" s="142">
        <v>6275.3</v>
      </c>
      <c r="C8" s="48">
        <f t="shared" si="1"/>
        <v>10.23185665</v>
      </c>
      <c r="E8" s="141"/>
    </row>
    <row r="9">
      <c r="A9" s="44" t="s">
        <v>65</v>
      </c>
      <c r="B9" s="143">
        <v>61331.0</v>
      </c>
      <c r="C9" s="140">
        <f t="shared" si="1"/>
        <v>100</v>
      </c>
    </row>
    <row r="10">
      <c r="A10" s="42" t="s">
        <v>66</v>
      </c>
      <c r="B10" s="47">
        <v>47955.4</v>
      </c>
      <c r="C10" s="48">
        <f t="shared" si="1"/>
        <v>78.19112684</v>
      </c>
    </row>
    <row r="11">
      <c r="A11" s="144" t="s">
        <v>67</v>
      </c>
      <c r="B11" s="142">
        <v>12474.6</v>
      </c>
      <c r="C11" s="48">
        <f t="shared" si="1"/>
        <v>20.33979554</v>
      </c>
      <c r="I11" s="145"/>
    </row>
    <row r="12">
      <c r="A12" s="42" t="s">
        <v>16</v>
      </c>
      <c r="B12" s="142">
        <v>33930.3</v>
      </c>
      <c r="C12" s="48">
        <f t="shared" si="1"/>
        <v>55.32324599</v>
      </c>
      <c r="I12" s="145"/>
    </row>
    <row r="13">
      <c r="A13" s="42" t="s">
        <v>18</v>
      </c>
      <c r="B13" s="142">
        <v>33029.3</v>
      </c>
      <c r="C13" s="48">
        <f t="shared" si="1"/>
        <v>53.85416837</v>
      </c>
      <c r="F13" s="146">
        <v>60430.0</v>
      </c>
      <c r="I13" s="145"/>
    </row>
    <row r="14">
      <c r="A14" s="44" t="s">
        <v>82</v>
      </c>
      <c r="B14" s="48">
        <f>B15+B16</f>
        <v>61331</v>
      </c>
      <c r="C14" s="69">
        <f>B14/B14*100</f>
        <v>100</v>
      </c>
      <c r="F14" s="147">
        <v>901.0</v>
      </c>
      <c r="I14" s="145"/>
      <c r="J14" s="145"/>
    </row>
    <row r="15">
      <c r="A15" s="42" t="s">
        <v>83</v>
      </c>
      <c r="B15" s="148">
        <v>60430.0</v>
      </c>
      <c r="C15" s="48">
        <f>B15/B14*100</f>
        <v>98.53092237</v>
      </c>
      <c r="I15" s="145"/>
      <c r="J15" s="145"/>
    </row>
    <row r="16">
      <c r="A16" s="42" t="s">
        <v>84</v>
      </c>
      <c r="B16" s="148">
        <v>901.0</v>
      </c>
      <c r="C16" s="48">
        <f>B16/B14*100</f>
        <v>1.469077628</v>
      </c>
      <c r="I16" s="145"/>
      <c r="J16" s="145"/>
    </row>
    <row r="17">
      <c r="I17" s="145"/>
      <c r="J17" s="145"/>
    </row>
    <row r="18">
      <c r="I18" s="145"/>
      <c r="J18" s="145"/>
    </row>
    <row r="19">
      <c r="I19" s="145"/>
      <c r="J19" s="145"/>
    </row>
    <row r="20">
      <c r="I20" s="145"/>
      <c r="J20" s="145"/>
    </row>
    <row r="21">
      <c r="I21" s="145"/>
      <c r="J21" s="145"/>
    </row>
    <row r="22">
      <c r="A22" s="56" t="s">
        <v>1</v>
      </c>
      <c r="I22" s="145"/>
      <c r="J22" s="145"/>
    </row>
    <row r="23">
      <c r="A23" s="79" t="s">
        <v>58</v>
      </c>
      <c r="D23" s="79" t="s">
        <v>21</v>
      </c>
      <c r="I23" s="145"/>
      <c r="J23" s="145"/>
    </row>
    <row r="24">
      <c r="A24" s="84"/>
      <c r="B24" s="85" t="s">
        <v>61</v>
      </c>
      <c r="D24" s="149"/>
      <c r="E24" s="85" t="s">
        <v>61</v>
      </c>
      <c r="I24" s="145"/>
      <c r="J24" s="145"/>
    </row>
    <row r="25">
      <c r="A25" s="84"/>
      <c r="B25" s="88">
        <v>2020.0</v>
      </c>
      <c r="D25" s="149"/>
      <c r="E25" s="88">
        <v>2020.0</v>
      </c>
      <c r="I25" s="145"/>
      <c r="J25" s="145"/>
    </row>
    <row r="26">
      <c r="A26" s="89" t="s">
        <v>26</v>
      </c>
      <c r="B26" s="26">
        <v>0.97</v>
      </c>
      <c r="D26" s="89" t="s">
        <v>26</v>
      </c>
      <c r="E26" s="26">
        <v>0.46</v>
      </c>
      <c r="I26" s="145"/>
      <c r="J26" s="145"/>
    </row>
    <row r="27">
      <c r="A27" s="91" t="s">
        <v>27</v>
      </c>
      <c r="B27" s="26">
        <v>0.46</v>
      </c>
      <c r="D27" s="91" t="s">
        <v>27</v>
      </c>
      <c r="E27" s="26">
        <v>0.96</v>
      </c>
      <c r="I27" s="145"/>
      <c r="J27" s="145"/>
    </row>
    <row r="28">
      <c r="A28" s="91" t="s">
        <v>28</v>
      </c>
      <c r="B28" s="26">
        <v>0.39</v>
      </c>
      <c r="D28" s="91" t="s">
        <v>28</v>
      </c>
      <c r="E28" s="26">
        <v>1.13</v>
      </c>
      <c r="I28" s="145"/>
      <c r="J28" s="145"/>
    </row>
    <row r="29">
      <c r="A29" s="91" t="s">
        <v>29</v>
      </c>
      <c r="B29" s="26">
        <v>0.43</v>
      </c>
      <c r="D29" s="91" t="s">
        <v>29</v>
      </c>
      <c r="E29" s="26">
        <v>1.03</v>
      </c>
      <c r="I29" s="145"/>
      <c r="J29" s="145"/>
    </row>
    <row r="30">
      <c r="A30" s="95" t="s">
        <v>30</v>
      </c>
      <c r="B30" s="26">
        <v>0.44</v>
      </c>
      <c r="I30" s="145"/>
      <c r="J30" s="145"/>
    </row>
    <row r="31">
      <c r="I31" s="145"/>
    </row>
    <row r="32">
      <c r="I32" s="150"/>
    </row>
    <row r="33">
      <c r="A33" s="151" t="s">
        <v>69</v>
      </c>
      <c r="B33" s="152"/>
      <c r="C33" s="152"/>
      <c r="D33" s="102"/>
    </row>
    <row r="34">
      <c r="A34" s="104"/>
      <c r="B34" s="153"/>
      <c r="C34" s="153"/>
      <c r="D34" s="93"/>
    </row>
    <row r="35">
      <c r="A35" s="42"/>
      <c r="B35" s="44" t="s">
        <v>85</v>
      </c>
      <c r="C35" s="44" t="s">
        <v>71</v>
      </c>
      <c r="D35" s="44" t="s">
        <v>72</v>
      </c>
    </row>
    <row r="36">
      <c r="A36" s="42"/>
      <c r="B36" s="154">
        <v>2020.0</v>
      </c>
      <c r="C36" s="154" t="s">
        <v>73</v>
      </c>
      <c r="D36" s="154" t="s">
        <v>73</v>
      </c>
    </row>
    <row r="37">
      <c r="A37" s="44" t="s">
        <v>86</v>
      </c>
      <c r="B37" s="30">
        <v>4.04</v>
      </c>
      <c r="C37" s="155">
        <v>7.77</v>
      </c>
      <c r="D37" s="155">
        <v>0.29</v>
      </c>
    </row>
    <row r="38">
      <c r="A38" s="44" t="s">
        <v>27</v>
      </c>
      <c r="B38" s="30">
        <v>20.37</v>
      </c>
      <c r="C38" s="155">
        <v>-1.37</v>
      </c>
      <c r="D38" s="155">
        <v>-0.28</v>
      </c>
    </row>
    <row r="39">
      <c r="A39" s="44" t="s">
        <v>87</v>
      </c>
      <c r="B39" s="30">
        <v>4.92</v>
      </c>
      <c r="C39" s="155">
        <v>10.46</v>
      </c>
      <c r="D39" s="155">
        <v>0.47</v>
      </c>
    </row>
    <row r="40">
      <c r="A40" s="44" t="s">
        <v>88</v>
      </c>
      <c r="B40" s="30">
        <v>70.66</v>
      </c>
      <c r="C40" s="155">
        <v>-0.63</v>
      </c>
      <c r="D40" s="155">
        <v>-0.45</v>
      </c>
    </row>
    <row r="41">
      <c r="A41" s="44" t="s">
        <v>89</v>
      </c>
      <c r="B41" s="30">
        <v>100.0</v>
      </c>
      <c r="C41" s="156">
        <v>0.02</v>
      </c>
      <c r="D41" s="156">
        <v>0.02</v>
      </c>
    </row>
    <row r="43">
      <c r="A43" s="56" t="s">
        <v>2</v>
      </c>
    </row>
    <row r="44" ht="44.25" customHeight="1">
      <c r="A44" s="2"/>
      <c r="B44" s="157" t="s">
        <v>32</v>
      </c>
      <c r="C44" s="157" t="s">
        <v>90</v>
      </c>
      <c r="D44" s="157" t="s">
        <v>34</v>
      </c>
      <c r="E44" s="157" t="s">
        <v>35</v>
      </c>
      <c r="F44" s="157" t="s">
        <v>36</v>
      </c>
      <c r="G44" s="157" t="s">
        <v>37</v>
      </c>
      <c r="H44" s="157" t="s">
        <v>91</v>
      </c>
    </row>
    <row r="45">
      <c r="A45" s="1"/>
      <c r="B45" s="35"/>
      <c r="C45" s="36" t="s">
        <v>92</v>
      </c>
      <c r="D45" s="158"/>
      <c r="E45" s="109"/>
      <c r="F45" s="109"/>
      <c r="G45" s="109"/>
      <c r="H45" s="77"/>
    </row>
    <row r="46">
      <c r="A46" s="6">
        <v>2019.0</v>
      </c>
      <c r="B46" s="35">
        <v>4.04</v>
      </c>
      <c r="C46" s="159">
        <v>17010.0</v>
      </c>
      <c r="D46" s="160">
        <v>4.28</v>
      </c>
      <c r="E46" s="161">
        <v>20.0</v>
      </c>
      <c r="F46" s="161">
        <v>2.12</v>
      </c>
      <c r="G46" s="72">
        <v>-2907.2</v>
      </c>
      <c r="H46" s="35">
        <v>90.92</v>
      </c>
    </row>
    <row r="47">
      <c r="A47" s="6">
        <v>2020.0</v>
      </c>
      <c r="B47" s="35">
        <v>-4.39</v>
      </c>
      <c r="C47" s="36"/>
      <c r="D47" s="40">
        <v>5.21</v>
      </c>
      <c r="E47" s="161">
        <v>24.68</v>
      </c>
      <c r="F47" s="161">
        <v>-3.98</v>
      </c>
      <c r="G47" s="72">
        <v>-1934.2</v>
      </c>
      <c r="H47" s="35">
        <v>93.38</v>
      </c>
    </row>
    <row r="48">
      <c r="C48" s="42" t="s">
        <v>93</v>
      </c>
    </row>
    <row r="49">
      <c r="C49" s="74">
        <v>151.47</v>
      </c>
    </row>
    <row r="50">
      <c r="C50" s="69"/>
    </row>
  </sheetData>
  <mergeCells count="11">
    <mergeCell ref="I31:J31"/>
    <mergeCell ref="I32:J32"/>
    <mergeCell ref="A33:D34"/>
    <mergeCell ref="D45:H45"/>
    <mergeCell ref="A3:B3"/>
    <mergeCell ref="E8:F8"/>
    <mergeCell ref="I11:J11"/>
    <mergeCell ref="I12:J12"/>
    <mergeCell ref="I13:J13"/>
    <mergeCell ref="A23:B23"/>
    <mergeCell ref="D23:E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75"/>
    <col customWidth="1" min="4" max="4" width="38.38"/>
  </cols>
  <sheetData>
    <row r="2">
      <c r="B2" s="162" t="s">
        <v>94</v>
      </c>
      <c r="C2" s="162" t="s">
        <v>43</v>
      </c>
      <c r="D2" s="162" t="s">
        <v>95</v>
      </c>
      <c r="E2" s="162" t="s">
        <v>45</v>
      </c>
      <c r="F2" s="162" t="s">
        <v>96</v>
      </c>
    </row>
    <row r="3">
      <c r="B3" s="163" t="s">
        <v>97</v>
      </c>
    </row>
    <row r="4">
      <c r="B4" s="45" t="s">
        <v>65</v>
      </c>
    </row>
    <row r="5">
      <c r="B5" s="42" t="s">
        <v>98</v>
      </c>
    </row>
    <row r="6">
      <c r="B6" s="42" t="s">
        <v>99</v>
      </c>
      <c r="D6" s="164" t="s">
        <v>100</v>
      </c>
      <c r="E6" s="165" t="s">
        <v>43</v>
      </c>
      <c r="F6" s="165" t="s">
        <v>95</v>
      </c>
      <c r="G6" s="165" t="s">
        <v>45</v>
      </c>
      <c r="H6" s="165" t="s">
        <v>96</v>
      </c>
    </row>
    <row r="7">
      <c r="B7" s="42" t="s">
        <v>101</v>
      </c>
      <c r="D7" s="166" t="s">
        <v>102</v>
      </c>
      <c r="E7" s="167">
        <v>61331.0</v>
      </c>
      <c r="F7" s="168">
        <v>50189.6</v>
      </c>
      <c r="G7" s="168">
        <v>49507.2</v>
      </c>
      <c r="H7" s="168">
        <v>1656960.7</v>
      </c>
    </row>
    <row r="8">
      <c r="B8" s="44" t="s">
        <v>48</v>
      </c>
      <c r="D8" s="169" t="s">
        <v>97</v>
      </c>
      <c r="E8" s="170"/>
      <c r="F8" s="170"/>
      <c r="G8" s="170"/>
      <c r="H8" s="170"/>
    </row>
    <row r="9">
      <c r="D9" s="166" t="s">
        <v>98</v>
      </c>
      <c r="E9" s="171">
        <v>45.5</v>
      </c>
      <c r="F9" s="172">
        <v>49.82</v>
      </c>
      <c r="G9" s="172">
        <v>48.44</v>
      </c>
      <c r="H9" s="172">
        <v>39.71</v>
      </c>
    </row>
    <row r="10">
      <c r="B10" s="51" t="s">
        <v>49</v>
      </c>
      <c r="D10" s="166" t="s">
        <v>99</v>
      </c>
      <c r="E10" s="173">
        <v>44.27</v>
      </c>
      <c r="F10" s="174">
        <v>36.0</v>
      </c>
      <c r="G10" s="174">
        <v>43.52</v>
      </c>
      <c r="H10" s="174">
        <v>46.71</v>
      </c>
    </row>
    <row r="11">
      <c r="B11" s="53" t="s">
        <v>50</v>
      </c>
      <c r="D11" s="166" t="s">
        <v>103</v>
      </c>
      <c r="E11" s="173">
        <v>10.23</v>
      </c>
      <c r="F11" s="174">
        <v>14.19</v>
      </c>
      <c r="G11" s="174">
        <v>8.05</v>
      </c>
      <c r="H11" s="174">
        <v>13.58</v>
      </c>
    </row>
    <row r="12">
      <c r="B12" s="53" t="s">
        <v>51</v>
      </c>
      <c r="D12" s="169" t="s">
        <v>104</v>
      </c>
      <c r="E12" s="170"/>
      <c r="F12" s="170"/>
      <c r="G12" s="170"/>
      <c r="H12" s="170"/>
    </row>
    <row r="13">
      <c r="B13" s="57"/>
      <c r="D13" s="166" t="s">
        <v>105</v>
      </c>
      <c r="E13" s="171">
        <v>98.53</v>
      </c>
      <c r="F13" s="171">
        <v>106.76</v>
      </c>
      <c r="G13" s="172">
        <v>90.71</v>
      </c>
      <c r="H13" s="172">
        <v>96.3</v>
      </c>
    </row>
    <row r="14">
      <c r="D14" s="166" t="s">
        <v>106</v>
      </c>
      <c r="E14" s="173">
        <v>1.47</v>
      </c>
      <c r="F14" s="173">
        <v>-6.76</v>
      </c>
      <c r="G14" s="174">
        <v>9.29</v>
      </c>
      <c r="H14" s="174">
        <v>3.66</v>
      </c>
    </row>
    <row r="15">
      <c r="D15" s="81"/>
      <c r="E15" s="81"/>
      <c r="F15" s="81"/>
      <c r="G15" s="81"/>
      <c r="H15" s="81"/>
    </row>
  </sheetData>
  <mergeCells count="1">
    <mergeCell ref="D5:H5"/>
  </mergeCells>
  <drawing r:id="rId1"/>
</worksheet>
</file>