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saac\OneDrive\Área de Trabalho\"/>
    </mc:Choice>
  </mc:AlternateContent>
  <xr:revisionPtr revIDLastSave="0" documentId="13_ncr:1_{182A5815-2BC4-4355-BCC6-89CF276F80FD}" xr6:coauthVersionLast="47" xr6:coauthVersionMax="47" xr10:uidLastSave="{00000000-0000-0000-0000-000000000000}"/>
  <bookViews>
    <workbookView xWindow="3510" yWindow="3510" windowWidth="21600" windowHeight="11835" activeTab="2" xr2:uid="{00000000-000D-0000-FFFF-FFFF00000000}"/>
  </bookViews>
  <sheets>
    <sheet name="ABA 1" sheetId="2" r:id="rId1"/>
    <sheet name="ABA 3" sheetId="4" r:id="rId2"/>
    <sheet name="ABA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4" l="1"/>
  <c r="J10" i="4"/>
  <c r="K10" i="4"/>
  <c r="L10" i="4"/>
  <c r="M10" i="4"/>
  <c r="N10" i="4"/>
  <c r="I11" i="4"/>
  <c r="J11" i="4"/>
  <c r="K11" i="4"/>
  <c r="L11" i="4"/>
  <c r="M11" i="4"/>
  <c r="N11" i="4"/>
  <c r="I12" i="4"/>
  <c r="J12" i="4"/>
  <c r="K12" i="4"/>
  <c r="L12" i="4"/>
  <c r="M12" i="4"/>
  <c r="N12" i="4"/>
  <c r="I13" i="4"/>
  <c r="J13" i="4"/>
  <c r="K13" i="4"/>
  <c r="L13" i="4"/>
  <c r="M13" i="4"/>
  <c r="N13" i="4"/>
  <c r="J9" i="4"/>
  <c r="K9" i="4"/>
  <c r="L9" i="4"/>
  <c r="M9" i="4"/>
  <c r="N9" i="4"/>
  <c r="I9" i="4"/>
  <c r="C68" i="3"/>
  <c r="C69" i="3"/>
  <c r="C75" i="3"/>
  <c r="C76" i="3"/>
  <c r="C77" i="3"/>
  <c r="C78" i="3"/>
  <c r="C74" i="3"/>
  <c r="B75" i="3"/>
  <c r="B76" i="3"/>
  <c r="B77" i="3"/>
  <c r="B78" i="3"/>
  <c r="B74" i="3"/>
  <c r="H10" i="3"/>
  <c r="J11" i="3"/>
  <c r="K11" i="3"/>
  <c r="L11" i="3"/>
  <c r="J12" i="3"/>
  <c r="K12" i="3"/>
  <c r="L12" i="3"/>
  <c r="J13" i="3"/>
  <c r="K13" i="3"/>
  <c r="L13" i="3"/>
  <c r="J14" i="3"/>
  <c r="K14" i="3"/>
  <c r="L14" i="3"/>
  <c r="I11" i="3"/>
  <c r="I12" i="3"/>
  <c r="I13" i="3"/>
  <c r="I14" i="3"/>
  <c r="I10" i="3"/>
  <c r="J10" i="3"/>
  <c r="K10" i="3"/>
  <c r="L10" i="3"/>
  <c r="H11" i="3"/>
  <c r="H12" i="3"/>
  <c r="H13" i="3"/>
  <c r="H14" i="3"/>
</calcChain>
</file>

<file path=xl/sharedStrings.xml><?xml version="1.0" encoding="utf-8"?>
<sst xmlns="http://schemas.openxmlformats.org/spreadsheetml/2006/main" count="47" uniqueCount="22">
  <si>
    <t>Curva de calibração</t>
  </si>
  <si>
    <t>Absorbância (A)</t>
  </si>
  <si>
    <t>glicole [g/L]</t>
  </si>
  <si>
    <t>Tempo [min]</t>
  </si>
  <si>
    <t>abs</t>
  </si>
  <si>
    <t>glicose [g/L]</t>
  </si>
  <si>
    <t>Concentração sacarose [g/L]</t>
  </si>
  <si>
    <t>Sacarose [g/L]</t>
  </si>
  <si>
    <t>V [g/L.min]</t>
  </si>
  <si>
    <t>Método de Hanes</t>
  </si>
  <si>
    <t>a</t>
  </si>
  <si>
    <t>b</t>
  </si>
  <si>
    <t>S</t>
  </si>
  <si>
    <t>S/V</t>
  </si>
  <si>
    <t>Vmáx [ g/L min]</t>
  </si>
  <si>
    <t>Km [ g/L]</t>
  </si>
  <si>
    <t>pH</t>
  </si>
  <si>
    <t>O pH ótimo da enzima é</t>
  </si>
  <si>
    <t>Nomes</t>
  </si>
  <si>
    <t>Isaac Miranda Camargos</t>
  </si>
  <si>
    <t>Nicole Maia Argondizzi</t>
  </si>
  <si>
    <t>Nataly Souza Moura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</si>
</sst>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6" borderId="1" xfId="0" applyFont="1" applyFill="1" applyBorder="1"/>
    <xf numFmtId="0" fontId="2" fillId="6" borderId="1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de</a:t>
            </a:r>
            <a:r>
              <a:rPr lang="pt-BR" baseline="0"/>
              <a:t> calibração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439960629921262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'ABA 1'!$C$7:$C$12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0.9</c:v>
                </c:pt>
              </c:numCache>
            </c:numRef>
          </c:xVal>
          <c:yVal>
            <c:numRef>
              <c:f>'ABA 1'!$D$7:$D$12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4-4E02-8B08-6E2F4B282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00239"/>
        <c:axId val="376208143"/>
      </c:scatterChart>
      <c:valAx>
        <c:axId val="37620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Absorbância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208143"/>
        <c:crosses val="autoZero"/>
        <c:crossBetween val="midCat"/>
      </c:valAx>
      <c:valAx>
        <c:axId val="37620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Glicose</a:t>
                </a:r>
                <a:r>
                  <a:rPr lang="pt-BR" sz="1400" baseline="0"/>
                  <a:t> 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20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Sacarose [30 g/L]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834094614933"/>
                  <c:y val="-8.18094049672907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'ABA 2'!$B$10:$B$14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xVal>
          <c:yVal>
            <c:numRef>
              <c:f>'ABA 2'!$I$10:$I$14</c:f>
              <c:numCache>
                <c:formatCode>General</c:formatCode>
                <c:ptCount val="5"/>
                <c:pt idx="0">
                  <c:v>0.8306496000000001</c:v>
                </c:pt>
                <c:pt idx="1">
                  <c:v>1.8206472</c:v>
                </c:pt>
                <c:pt idx="2">
                  <c:v>2.4652968</c:v>
                </c:pt>
                <c:pt idx="3">
                  <c:v>2.8566911999999998</c:v>
                </c:pt>
                <c:pt idx="4">
                  <c:v>3.4092479999999998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ED-4A1A-9351-BB9BB3533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65439"/>
        <c:axId val="395567103"/>
      </c:scatterChart>
      <c:valAx>
        <c:axId val="3955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Tempo</a:t>
                </a:r>
                <a:r>
                  <a:rPr lang="pt-BR" sz="1400" baseline="0"/>
                  <a:t>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567103"/>
        <c:crosses val="autoZero"/>
        <c:crossBetween val="midCat"/>
      </c:valAx>
      <c:valAx>
        <c:axId val="3955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Glicose 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56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Sacarose [50 g/L]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834094614933"/>
                  <c:y val="-8.18094049672907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'ABA 2'!$B$10:$B$14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xVal>
          <c:yVal>
            <c:numRef>
              <c:f>'ABA 2'!$J$10:$J$14</c:f>
              <c:numCache>
                <c:formatCode>General</c:formatCode>
                <c:ptCount val="5"/>
                <c:pt idx="0">
                  <c:v>1.6748336000000001</c:v>
                </c:pt>
                <c:pt idx="1">
                  <c:v>2.3501808</c:v>
                </c:pt>
                <c:pt idx="2">
                  <c:v>3.3171551999999997</c:v>
                </c:pt>
                <c:pt idx="3">
                  <c:v>4.4299432000000003</c:v>
                </c:pt>
                <c:pt idx="4">
                  <c:v>4.7829655999999998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9-4A6B-8EF7-5FF657B9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65439"/>
        <c:axId val="395567103"/>
      </c:scatterChart>
      <c:valAx>
        <c:axId val="3955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Tempo</a:t>
                </a:r>
                <a:r>
                  <a:rPr lang="pt-BR" sz="1400" baseline="0"/>
                  <a:t>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567103"/>
        <c:crosses val="autoZero"/>
        <c:crossBetween val="midCat"/>
      </c:valAx>
      <c:valAx>
        <c:axId val="3955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Glicose 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56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Sacarose [80 g/L]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834094614933"/>
                  <c:y val="-8.18094049672907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'ABA 2'!$B$10:$B$14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xVal>
          <c:yVal>
            <c:numRef>
              <c:f>'ABA 2'!$K$10:$K$14</c:f>
              <c:numCache>
                <c:formatCode>General</c:formatCode>
                <c:ptCount val="5"/>
                <c:pt idx="0">
                  <c:v>0.85367280000000001</c:v>
                </c:pt>
                <c:pt idx="1">
                  <c:v>1.9127400000000001</c:v>
                </c:pt>
                <c:pt idx="2">
                  <c:v>2.2504136000000003</c:v>
                </c:pt>
                <c:pt idx="3">
                  <c:v>3.0715744000000003</c:v>
                </c:pt>
                <c:pt idx="4">
                  <c:v>4.4299432000000003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0B-4AAB-B64E-093786BD5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65439"/>
        <c:axId val="395567103"/>
      </c:scatterChart>
      <c:valAx>
        <c:axId val="3955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Tempo</a:t>
                </a:r>
                <a:r>
                  <a:rPr lang="pt-BR" sz="1400" baseline="0"/>
                  <a:t>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567103"/>
        <c:crosses val="autoZero"/>
        <c:crossBetween val="midCat"/>
      </c:valAx>
      <c:valAx>
        <c:axId val="3955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Glicose 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56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Sacarose [100 g/L]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834094614933"/>
                  <c:y val="-8.18094049672907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'ABA 2'!$B$10:$B$14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xVal>
          <c:yVal>
            <c:numRef>
              <c:f>'ABA 2'!$L$10:$L$14</c:f>
              <c:numCache>
                <c:formatCode>General</c:formatCode>
                <c:ptCount val="5"/>
                <c:pt idx="0">
                  <c:v>0.52367359999999996</c:v>
                </c:pt>
                <c:pt idx="1">
                  <c:v>1.0685560000000001</c:v>
                </c:pt>
                <c:pt idx="2">
                  <c:v>1.9204144000000001</c:v>
                </c:pt>
                <c:pt idx="3">
                  <c:v>3.1252952000000001</c:v>
                </c:pt>
                <c:pt idx="4">
                  <c:v>3.9387816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8-4419-9D9D-A7F11E521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65439"/>
        <c:axId val="395567103"/>
      </c:scatterChart>
      <c:valAx>
        <c:axId val="3955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Tempo</a:t>
                </a:r>
                <a:r>
                  <a:rPr lang="pt-BR" sz="1400" baseline="0"/>
                  <a:t>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567103"/>
        <c:crosses val="autoZero"/>
        <c:crossBetween val="midCat"/>
      </c:valAx>
      <c:valAx>
        <c:axId val="3955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Glicose 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56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Sacarose</a:t>
            </a:r>
            <a:r>
              <a:rPr lang="pt-BR" baseline="0"/>
              <a:t> x Velocidade Inicial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'ABA 2'!$B$54:$B$58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'ABA 2'!$C$54:$C$58</c:f>
              <c:numCache>
                <c:formatCode>General</c:formatCode>
                <c:ptCount val="5"/>
                <c:pt idx="0">
                  <c:v>0.11260000000000001</c:v>
                </c:pt>
                <c:pt idx="1">
                  <c:v>0.2064</c:v>
                </c:pt>
                <c:pt idx="2">
                  <c:v>0.27650000000000002</c:v>
                </c:pt>
                <c:pt idx="3">
                  <c:v>0.27700000000000002</c:v>
                </c:pt>
                <c:pt idx="4">
                  <c:v>0.29620000000000002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0-47C2-831B-9A5C514C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823183"/>
        <c:axId val="1187824015"/>
      </c:scatterChart>
      <c:valAx>
        <c:axId val="118782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824015"/>
        <c:crosses val="autoZero"/>
        <c:crossBetween val="midCat"/>
      </c:valAx>
      <c:valAx>
        <c:axId val="11878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82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Método de Hanes-Woolf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839471946480836"/>
                  <c:y val="-3.2193145927188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'ABA 2'!$B$74:$B$78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'ABA 2'!$C$74:$C$78</c:f>
              <c:numCache>
                <c:formatCode>General</c:formatCode>
                <c:ptCount val="5"/>
                <c:pt idx="0">
                  <c:v>88.809946714031966</c:v>
                </c:pt>
                <c:pt idx="1">
                  <c:v>145.34883720930233</c:v>
                </c:pt>
                <c:pt idx="2">
                  <c:v>180.83182640144665</c:v>
                </c:pt>
                <c:pt idx="3">
                  <c:v>288.80866425992775</c:v>
                </c:pt>
                <c:pt idx="4">
                  <c:v>337.60972316002699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0-481C-9AEA-821941217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64111"/>
        <c:axId val="1174073679"/>
      </c:scatterChart>
      <c:valAx>
        <c:axId val="117406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073679"/>
        <c:crosses val="autoZero"/>
        <c:crossBetween val="midCat"/>
      </c:valAx>
      <c:valAx>
        <c:axId val="11740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06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pH</a:t>
            </a:r>
            <a:r>
              <a:rPr lang="pt-BR" baseline="0"/>
              <a:t> 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45230798246027"/>
                  <c:y val="-5.6921708066757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'ABA 3'!$B$9:$B$13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xVal>
          <c:yVal>
            <c:numRef>
              <c:f>'ABA 3'!$I$9:$I$13</c:f>
              <c:numCache>
                <c:formatCode>General</c:formatCode>
                <c:ptCount val="5"/>
                <c:pt idx="0">
                  <c:v>2.1046</c:v>
                </c:pt>
                <c:pt idx="1">
                  <c:v>3.4629688000000001</c:v>
                </c:pt>
                <c:pt idx="2">
                  <c:v>4.3378504000000007</c:v>
                </c:pt>
                <c:pt idx="3">
                  <c:v>5.0515696000000005</c:v>
                </c:pt>
                <c:pt idx="4">
                  <c:v>7.2464480000000009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F-402E-BE01-FCB7131DE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928607"/>
        <c:axId val="1596930687"/>
      </c:scatterChart>
      <c:valAx>
        <c:axId val="159692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Tempo</a:t>
                </a:r>
                <a:r>
                  <a:rPr lang="pt-BR" sz="1400" baseline="0"/>
                  <a:t> [min]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6930687"/>
        <c:crosses val="autoZero"/>
        <c:crossBetween val="midCat"/>
      </c:valAx>
      <c:valAx>
        <c:axId val="15969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Glicose</a:t>
                </a:r>
                <a:r>
                  <a:rPr lang="pt-BR" sz="1400" baseline="0"/>
                  <a:t> [g/L]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692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pH</a:t>
            </a:r>
            <a:r>
              <a:rPr lang="pt-BR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45230798246027"/>
                  <c:y val="-5.6921708066757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'ABA 3'!$B$9:$B$13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xVal>
          <c:yVal>
            <c:numRef>
              <c:f>'ABA 3'!$J$9:$J$13</c:f>
              <c:numCache>
                <c:formatCode>General</c:formatCode>
                <c:ptCount val="5"/>
                <c:pt idx="0">
                  <c:v>2.4576224</c:v>
                </c:pt>
                <c:pt idx="1">
                  <c:v>3.5166895999999999</c:v>
                </c:pt>
                <c:pt idx="2">
                  <c:v>5.1436624000000002</c:v>
                </c:pt>
                <c:pt idx="3">
                  <c:v>6.7399376000000002</c:v>
                </c:pt>
                <c:pt idx="4">
                  <c:v>7.3999359999999994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8D-41C8-AB82-1CCB2B651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928607"/>
        <c:axId val="1596930687"/>
      </c:scatterChart>
      <c:valAx>
        <c:axId val="159692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Tempo</a:t>
                </a:r>
                <a:r>
                  <a:rPr lang="pt-BR" sz="1400" baseline="0"/>
                  <a:t> [min]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6930687"/>
        <c:crosses val="autoZero"/>
        <c:crossBetween val="midCat"/>
      </c:valAx>
      <c:valAx>
        <c:axId val="15969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Glicose</a:t>
                </a:r>
                <a:r>
                  <a:rPr lang="pt-BR" sz="1400" baseline="0"/>
                  <a:t> [g/L]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692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pH</a:t>
            </a:r>
            <a:r>
              <a:rPr lang="pt-BR" baseline="0"/>
              <a:t> 4,5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45230798246027"/>
                  <c:y val="-5.6921708066757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'ABA 3'!$B$9:$B$13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xVal>
          <c:yVal>
            <c:numRef>
              <c:f>'ABA 3'!$K$9:$K$13</c:f>
              <c:numCache>
                <c:formatCode>General</c:formatCode>
                <c:ptCount val="5"/>
                <c:pt idx="0">
                  <c:v>2.0739024000000001</c:v>
                </c:pt>
                <c:pt idx="1">
                  <c:v>3.2711088000000004</c:v>
                </c:pt>
                <c:pt idx="2">
                  <c:v>4.2611064000000001</c:v>
                </c:pt>
                <c:pt idx="3">
                  <c:v>5.1436624000000002</c:v>
                </c:pt>
                <c:pt idx="4">
                  <c:v>6.8550535999999997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DB-4ABD-BCB2-9C47194D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928607"/>
        <c:axId val="1596930687"/>
      </c:scatterChart>
      <c:valAx>
        <c:axId val="159692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Tempo</a:t>
                </a:r>
                <a:r>
                  <a:rPr lang="pt-BR" sz="1400" baseline="0"/>
                  <a:t> [min]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6930687"/>
        <c:crosses val="autoZero"/>
        <c:crossBetween val="midCat"/>
      </c:valAx>
      <c:valAx>
        <c:axId val="15969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Glicose</a:t>
                </a:r>
                <a:r>
                  <a:rPr lang="pt-BR" sz="1400" baseline="0"/>
                  <a:t> [g/L]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692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pH</a:t>
            </a:r>
            <a:r>
              <a:rPr lang="pt-BR" baseline="0"/>
              <a:t>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45230798246027"/>
                  <c:y val="-5.6921708066757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'ABA 3'!$B$9:$B$13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xVal>
          <c:yVal>
            <c:numRef>
              <c:f>'ABA 3'!$L$9:$L$13</c:f>
              <c:numCache>
                <c:formatCode>General</c:formatCode>
                <c:ptCount val="5"/>
                <c:pt idx="0">
                  <c:v>1.5520432</c:v>
                </c:pt>
                <c:pt idx="1">
                  <c:v>2.7032032000000004</c:v>
                </c:pt>
                <c:pt idx="2">
                  <c:v>3.8159912</c:v>
                </c:pt>
                <c:pt idx="3">
                  <c:v>4.3838968000000005</c:v>
                </c:pt>
                <c:pt idx="4">
                  <c:v>5.3431968000000003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C-4EBF-8AA8-FF9790FC4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928607"/>
        <c:axId val="1596930687"/>
      </c:scatterChart>
      <c:valAx>
        <c:axId val="159692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Tempo</a:t>
                </a:r>
                <a:r>
                  <a:rPr lang="pt-BR" sz="1400" baseline="0"/>
                  <a:t> [min]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6930687"/>
        <c:crosses val="autoZero"/>
        <c:crossBetween val="midCat"/>
      </c:valAx>
      <c:valAx>
        <c:axId val="15969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Glicose</a:t>
                </a:r>
                <a:r>
                  <a:rPr lang="pt-BR" sz="1400" baseline="0"/>
                  <a:t> [g/L]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692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pH</a:t>
            </a:r>
            <a:r>
              <a:rPr lang="pt-BR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45230798246027"/>
                  <c:y val="-5.6921708066757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'ABA 3'!$B$9:$B$13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xVal>
          <c:yVal>
            <c:numRef>
              <c:f>'ABA 3'!$M$9:$M$13</c:f>
              <c:numCache>
                <c:formatCode>General</c:formatCode>
                <c:ptCount val="5"/>
                <c:pt idx="0">
                  <c:v>1.5980896</c:v>
                </c:pt>
                <c:pt idx="1">
                  <c:v>2.0125071999999999</c:v>
                </c:pt>
                <c:pt idx="2">
                  <c:v>2.8259935999999999</c:v>
                </c:pt>
                <c:pt idx="3">
                  <c:v>3.4015735999999999</c:v>
                </c:pt>
                <c:pt idx="4">
                  <c:v>4.2994784000000008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92-4BD4-B2FD-F842F7D79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928607"/>
        <c:axId val="1596930687"/>
      </c:scatterChart>
      <c:valAx>
        <c:axId val="159692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Tempo</a:t>
                </a:r>
                <a:r>
                  <a:rPr lang="pt-BR" sz="1400" baseline="0"/>
                  <a:t> [min]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6930687"/>
        <c:crosses val="autoZero"/>
        <c:crossBetween val="midCat"/>
      </c:valAx>
      <c:valAx>
        <c:axId val="15969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Glicose</a:t>
                </a:r>
                <a:r>
                  <a:rPr lang="pt-BR" sz="1400" baseline="0"/>
                  <a:t> [g/L]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692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pH</a:t>
            </a:r>
            <a:r>
              <a:rPr lang="pt-BR" baseline="0"/>
              <a:t>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45230798246027"/>
                  <c:y val="-5.6921708066757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'ABA 3'!$B$9:$B$13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xVal>
          <c:yVal>
            <c:numRef>
              <c:f>'ABA 3'!$N$9:$N$13</c:f>
              <c:numCache>
                <c:formatCode>General</c:formatCode>
                <c:ptCount val="5"/>
                <c:pt idx="0">
                  <c:v>0.6004176</c:v>
                </c:pt>
                <c:pt idx="1">
                  <c:v>0.96878880000000001</c:v>
                </c:pt>
                <c:pt idx="2">
                  <c:v>1.2373928000000001</c:v>
                </c:pt>
                <c:pt idx="3">
                  <c:v>1.5750663999999999</c:v>
                </c:pt>
                <c:pt idx="4">
                  <c:v>1.874368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C0-442E-9E17-093DD5D5F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928607"/>
        <c:axId val="1596930687"/>
      </c:scatterChart>
      <c:valAx>
        <c:axId val="159692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Tempo</a:t>
                </a:r>
                <a:r>
                  <a:rPr lang="pt-BR" sz="1400" baseline="0"/>
                  <a:t> [min]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6930687"/>
        <c:crosses val="autoZero"/>
        <c:crossBetween val="midCat"/>
      </c:valAx>
      <c:valAx>
        <c:axId val="15969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Glicose</a:t>
                </a:r>
                <a:r>
                  <a:rPr lang="pt-BR" sz="1400" baseline="0"/>
                  <a:t> [g/L]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692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pH</a:t>
            </a:r>
            <a:r>
              <a:rPr lang="pt-BR" baseline="0"/>
              <a:t> x Velocidade inicial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'ABA 3'!$B$53:$B$58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'ABA 3'!$C$53:$C$58</c:f>
              <c:numCache>
                <c:formatCode>General</c:formatCode>
                <c:ptCount val="6"/>
                <c:pt idx="0">
                  <c:v>0.3957</c:v>
                </c:pt>
                <c:pt idx="1">
                  <c:v>0.43690000000000001</c:v>
                </c:pt>
                <c:pt idx="2">
                  <c:v>0.38119999999999998</c:v>
                </c:pt>
                <c:pt idx="3">
                  <c:v>0.30880000000000002</c:v>
                </c:pt>
                <c:pt idx="4">
                  <c:v>0.22639999999999999</c:v>
                </c:pt>
                <c:pt idx="5">
                  <c:v>0.1051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1-4DDA-ACCF-5385F2ED3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820271"/>
        <c:axId val="1187838159"/>
      </c:scatterChart>
      <c:valAx>
        <c:axId val="11878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838159"/>
        <c:crosses val="autoZero"/>
        <c:crossBetween val="midCat"/>
      </c:valAx>
      <c:valAx>
        <c:axId val="11878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82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Sacarose [10 g/L]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Sacarose [g/L]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43834094614933"/>
                  <c:y val="-8.18094049672907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'ABA 2'!$B$10:$B$14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xVal>
          <c:yVal>
            <c:numRef>
              <c:f>'ABA 2'!$H$10:$H$14</c:f>
              <c:numCache>
                <c:formatCode>General</c:formatCode>
                <c:ptCount val="5"/>
                <c:pt idx="0">
                  <c:v>1.3371599999999999</c:v>
                </c:pt>
                <c:pt idx="1">
                  <c:v>1.7208800000000002</c:v>
                </c:pt>
                <c:pt idx="2">
                  <c:v>2.0278559999999999</c:v>
                </c:pt>
                <c:pt idx="3">
                  <c:v>2.3348320000000005</c:v>
                </c:pt>
                <c:pt idx="4">
                  <c:v>2.7185520000000003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5-4496-BBDF-F21FBD7A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65439"/>
        <c:axId val="395567103"/>
      </c:scatterChart>
      <c:valAx>
        <c:axId val="3955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Tempo</a:t>
                </a:r>
                <a:r>
                  <a:rPr lang="pt-BR" sz="1400" baseline="0"/>
                  <a:t>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567103"/>
        <c:crosses val="autoZero"/>
        <c:crossBetween val="midCat"/>
      </c:valAx>
      <c:valAx>
        <c:axId val="3955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Glicose 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56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1.xml"/><Relationship Id="rId7" Type="http://schemas.openxmlformats.org/officeDocument/2006/relationships/image" Target="../media/image1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13</xdr:row>
      <xdr:rowOff>4762</xdr:rowOff>
    </xdr:from>
    <xdr:to>
      <xdr:col>7</xdr:col>
      <xdr:colOff>295275</xdr:colOff>
      <xdr:row>27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3638EC-54ED-48A5-8957-387089F41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16</xdr:row>
      <xdr:rowOff>52387</xdr:rowOff>
    </xdr:from>
    <xdr:to>
      <xdr:col>5</xdr:col>
      <xdr:colOff>9525</xdr:colOff>
      <xdr:row>25</xdr:row>
      <xdr:rowOff>142875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9223660-C64D-4F37-8D9B-E7742E288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9525</xdr:rowOff>
    </xdr:from>
    <xdr:to>
      <xdr:col>11</xdr:col>
      <xdr:colOff>38100</xdr:colOff>
      <xdr:row>25</xdr:row>
      <xdr:rowOff>100013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AF0CF9F-AA53-4CC9-A313-0D04CB3B9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26</xdr:row>
      <xdr:rowOff>171450</xdr:rowOff>
    </xdr:from>
    <xdr:to>
      <xdr:col>4</xdr:col>
      <xdr:colOff>361950</xdr:colOff>
      <xdr:row>36</xdr:row>
      <xdr:rowOff>71438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DC015A9-584B-46FA-9642-36B440769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26</xdr:row>
      <xdr:rowOff>171450</xdr:rowOff>
    </xdr:from>
    <xdr:to>
      <xdr:col>11</xdr:col>
      <xdr:colOff>57150</xdr:colOff>
      <xdr:row>36</xdr:row>
      <xdr:rowOff>71438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2484904-8E04-499B-90FD-082B9EAB0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133350</xdr:colOff>
      <xdr:row>37</xdr:row>
      <xdr:rowOff>123825</xdr:rowOff>
    </xdr:from>
    <xdr:to>
      <xdr:col>4</xdr:col>
      <xdr:colOff>371475</xdr:colOff>
      <xdr:row>47</xdr:row>
      <xdr:rowOff>23813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44EDD77-3864-4019-BB1C-6C037F2C1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19050</xdr:colOff>
      <xdr:row>37</xdr:row>
      <xdr:rowOff>85725</xdr:rowOff>
    </xdr:from>
    <xdr:to>
      <xdr:col>11</xdr:col>
      <xdr:colOff>57150</xdr:colOff>
      <xdr:row>46</xdr:row>
      <xdr:rowOff>176213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83F4C32-325B-4172-B1B1-EF2F1B217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219075</xdr:colOff>
      <xdr:row>49</xdr:row>
      <xdr:rowOff>138112</xdr:rowOff>
    </xdr:from>
    <xdr:to>
      <xdr:col>11</xdr:col>
      <xdr:colOff>228600</xdr:colOff>
      <xdr:row>58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4E7D61F-8E51-4060-A12E-C358A1748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294448</xdr:colOff>
      <xdr:row>16</xdr:row>
      <xdr:rowOff>184310</xdr:rowOff>
    </xdr:from>
    <xdr:to>
      <xdr:col>4</xdr:col>
      <xdr:colOff>530901</xdr:colOff>
      <xdr:row>26</xdr:row>
      <xdr:rowOff>156148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673AD0-996D-4E32-8B5E-99D8C923A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491950</xdr:colOff>
      <xdr:row>17</xdr:row>
      <xdr:rowOff>10467</xdr:rowOff>
    </xdr:from>
    <xdr:to>
      <xdr:col>9</xdr:col>
      <xdr:colOff>780738</xdr:colOff>
      <xdr:row>26</xdr:row>
      <xdr:rowOff>170712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061197-AF33-4386-8920-C10051393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293076</xdr:colOff>
      <xdr:row>27</xdr:row>
      <xdr:rowOff>188406</xdr:rowOff>
    </xdr:from>
    <xdr:to>
      <xdr:col>4</xdr:col>
      <xdr:colOff>529529</xdr:colOff>
      <xdr:row>37</xdr:row>
      <xdr:rowOff>160244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72E1C1D-BEEC-4E3D-A17D-C0D03D5B9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10468</xdr:colOff>
      <xdr:row>27</xdr:row>
      <xdr:rowOff>167473</xdr:rowOff>
    </xdr:from>
    <xdr:to>
      <xdr:col>9</xdr:col>
      <xdr:colOff>833074</xdr:colOff>
      <xdr:row>37</xdr:row>
      <xdr:rowOff>139311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22C1498-960A-4E9F-839E-A67CBE91C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293077</xdr:colOff>
      <xdr:row>39</xdr:row>
      <xdr:rowOff>10467</xdr:rowOff>
    </xdr:from>
    <xdr:to>
      <xdr:col>4</xdr:col>
      <xdr:colOff>529530</xdr:colOff>
      <xdr:row>48</xdr:row>
      <xdr:rowOff>170712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AE0441A-B24A-4DC6-8A25-EBDF899F4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24456</xdr:colOff>
      <xdr:row>50</xdr:row>
      <xdr:rowOff>185866</xdr:rowOff>
    </xdr:from>
    <xdr:to>
      <xdr:col>8</xdr:col>
      <xdr:colOff>875270</xdr:colOff>
      <xdr:row>62</xdr:row>
      <xdr:rowOff>64358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B340F15-B81C-4755-A877-A99AADD47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283176</xdr:colOff>
      <xdr:row>60</xdr:row>
      <xdr:rowOff>180203</xdr:rowOff>
    </xdr:from>
    <xdr:to>
      <xdr:col>3</xdr:col>
      <xdr:colOff>382765</xdr:colOff>
      <xdr:row>65</xdr:row>
      <xdr:rowOff>12634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49C2FFC6-E28F-49EA-A59E-974043098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3176" y="11764662"/>
          <a:ext cx="3266008" cy="79780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3</xdr:col>
      <xdr:colOff>520014</xdr:colOff>
      <xdr:row>67</xdr:row>
      <xdr:rowOff>115844</xdr:rowOff>
    </xdr:from>
    <xdr:to>
      <xdr:col>8</xdr:col>
      <xdr:colOff>836657</xdr:colOff>
      <xdr:row>78</xdr:row>
      <xdr:rowOff>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A139152-87D6-4481-AF51-AE3996750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57947-4066-49D5-9E5E-50C8734EFF49}">
  <dimension ref="C2:H12"/>
  <sheetViews>
    <sheetView zoomScale="93" workbookViewId="0">
      <selection activeCell="J7" sqref="J7"/>
    </sheetView>
  </sheetViews>
  <sheetFormatPr defaultRowHeight="15" x14ac:dyDescent="0.25"/>
  <cols>
    <col min="3" max="3" width="18.28515625" bestFit="1" customWidth="1"/>
    <col min="4" max="4" width="11.42578125" bestFit="1" customWidth="1"/>
    <col min="7" max="7" width="7.28515625" bestFit="1" customWidth="1"/>
    <col min="8" max="8" width="22.7109375" bestFit="1" customWidth="1"/>
  </cols>
  <sheetData>
    <row r="2" spans="3:8" x14ac:dyDescent="0.25">
      <c r="G2" s="5" t="s">
        <v>18</v>
      </c>
      <c r="H2" s="5" t="s">
        <v>19</v>
      </c>
    </row>
    <row r="3" spans="3:8" x14ac:dyDescent="0.25">
      <c r="G3" s="5" t="s">
        <v>18</v>
      </c>
      <c r="H3" s="5" t="s">
        <v>20</v>
      </c>
    </row>
    <row r="4" spans="3:8" x14ac:dyDescent="0.25">
      <c r="G4" s="5" t="s">
        <v>18</v>
      </c>
      <c r="H4" s="5" t="s">
        <v>21</v>
      </c>
    </row>
    <row r="5" spans="3:8" x14ac:dyDescent="0.25">
      <c r="C5" s="10" t="s">
        <v>0</v>
      </c>
      <c r="D5" s="11"/>
    </row>
    <row r="6" spans="3:8" x14ac:dyDescent="0.25">
      <c r="C6" s="3" t="s">
        <v>1</v>
      </c>
      <c r="D6" s="3" t="s">
        <v>2</v>
      </c>
    </row>
    <row r="7" spans="3:8" x14ac:dyDescent="0.25">
      <c r="C7" s="3">
        <v>0</v>
      </c>
      <c r="D7" s="3">
        <v>0</v>
      </c>
    </row>
    <row r="8" spans="3:8" x14ac:dyDescent="0.25">
      <c r="C8" s="3">
        <v>0.1</v>
      </c>
      <c r="D8" s="3">
        <v>1</v>
      </c>
    </row>
    <row r="9" spans="3:8" x14ac:dyDescent="0.25">
      <c r="C9" s="3">
        <v>0.2</v>
      </c>
      <c r="D9" s="3">
        <v>2</v>
      </c>
    </row>
    <row r="10" spans="3:8" x14ac:dyDescent="0.25">
      <c r="C10" s="3">
        <v>0.4</v>
      </c>
      <c r="D10" s="3">
        <v>3</v>
      </c>
    </row>
    <row r="11" spans="3:8" x14ac:dyDescent="0.25">
      <c r="C11" s="3">
        <v>0.6</v>
      </c>
      <c r="D11" s="3">
        <v>5</v>
      </c>
    </row>
    <row r="12" spans="3:8" x14ac:dyDescent="0.25">
      <c r="C12" s="3">
        <v>0.9</v>
      </c>
      <c r="D12" s="3">
        <v>7</v>
      </c>
    </row>
  </sheetData>
  <mergeCells count="1">
    <mergeCell ref="C5:D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0A83-5285-4307-9993-A8182E8447DA}">
  <dimension ref="B7:N61"/>
  <sheetViews>
    <sheetView topLeftCell="A14" zoomScale="72" workbookViewId="0">
      <selection activeCell="E65" sqref="E65"/>
    </sheetView>
  </sheetViews>
  <sheetFormatPr defaultRowHeight="15" x14ac:dyDescent="0.25"/>
  <cols>
    <col min="2" max="2" width="28" bestFit="1" customWidth="1"/>
    <col min="3" max="3" width="12" bestFit="1" customWidth="1"/>
    <col min="4" max="8" width="6" bestFit="1" customWidth="1"/>
    <col min="9" max="14" width="11.7109375" bestFit="1" customWidth="1"/>
  </cols>
  <sheetData>
    <row r="7" spans="2:14" x14ac:dyDescent="0.25">
      <c r="B7" s="1" t="s">
        <v>16</v>
      </c>
      <c r="C7" s="2">
        <v>3</v>
      </c>
      <c r="D7" s="2">
        <v>4</v>
      </c>
      <c r="E7" s="2">
        <v>4.5</v>
      </c>
      <c r="F7" s="2">
        <v>5</v>
      </c>
      <c r="G7" s="2">
        <v>6</v>
      </c>
      <c r="H7" s="2">
        <v>7</v>
      </c>
      <c r="I7" s="3">
        <v>3</v>
      </c>
      <c r="J7" s="3">
        <v>4</v>
      </c>
      <c r="K7" s="3">
        <v>4.5</v>
      </c>
      <c r="L7" s="3">
        <v>5</v>
      </c>
      <c r="M7" s="3">
        <v>6</v>
      </c>
      <c r="N7" s="3">
        <v>7</v>
      </c>
    </row>
    <row r="8" spans="2:14" x14ac:dyDescent="0.25">
      <c r="B8" s="1" t="s">
        <v>3</v>
      </c>
      <c r="C8" s="2" t="s">
        <v>4</v>
      </c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3" t="s">
        <v>5</v>
      </c>
      <c r="J8" s="3" t="s">
        <v>5</v>
      </c>
      <c r="K8" s="3" t="s">
        <v>5</v>
      </c>
      <c r="L8" s="3" t="s">
        <v>5</v>
      </c>
      <c r="M8" s="3" t="s">
        <v>5</v>
      </c>
      <c r="N8" s="3" t="s">
        <v>5</v>
      </c>
    </row>
    <row r="9" spans="2:14" x14ac:dyDescent="0.25">
      <c r="B9" s="1">
        <v>3</v>
      </c>
      <c r="C9" s="2">
        <v>0.25</v>
      </c>
      <c r="D9" s="2">
        <v>0.29599999999999999</v>
      </c>
      <c r="E9" s="2">
        <v>0.246</v>
      </c>
      <c r="F9" s="2">
        <v>0.17799999999999999</v>
      </c>
      <c r="G9" s="2">
        <v>0.184</v>
      </c>
      <c r="H9" s="2">
        <v>5.3999999999999999E-2</v>
      </c>
      <c r="I9" s="3">
        <f>7.6744*C9+0.186</f>
        <v>2.1046</v>
      </c>
      <c r="J9" s="3">
        <f t="shared" ref="J9:N9" si="0">7.6744*D9+0.186</f>
        <v>2.4576224</v>
      </c>
      <c r="K9" s="3">
        <f t="shared" si="0"/>
        <v>2.0739024000000001</v>
      </c>
      <c r="L9" s="3">
        <f t="shared" si="0"/>
        <v>1.5520432</v>
      </c>
      <c r="M9" s="3">
        <f t="shared" si="0"/>
        <v>1.5980896</v>
      </c>
      <c r="N9" s="3">
        <f t="shared" si="0"/>
        <v>0.6004176</v>
      </c>
    </row>
    <row r="10" spans="2:14" x14ac:dyDescent="0.25">
      <c r="B10" s="1">
        <v>6</v>
      </c>
      <c r="C10" s="2">
        <v>0.42699999999999999</v>
      </c>
      <c r="D10" s="2">
        <v>0.434</v>
      </c>
      <c r="E10" s="2">
        <v>0.40200000000000002</v>
      </c>
      <c r="F10" s="2">
        <v>0.32800000000000001</v>
      </c>
      <c r="G10" s="2">
        <v>0.23799999999999999</v>
      </c>
      <c r="H10" s="2">
        <v>0.10199999999999999</v>
      </c>
      <c r="I10" s="3">
        <f t="shared" ref="I10:I13" si="1">7.6744*C10+0.186</f>
        <v>3.4629688000000001</v>
      </c>
      <c r="J10" s="3">
        <f t="shared" ref="J10:J13" si="2">7.6744*D10+0.186</f>
        <v>3.5166895999999999</v>
      </c>
      <c r="K10" s="3">
        <f t="shared" ref="K10:K13" si="3">7.6744*E10+0.186</f>
        <v>3.2711088000000004</v>
      </c>
      <c r="L10" s="3">
        <f t="shared" ref="L10:L13" si="4">7.6744*F10+0.186</f>
        <v>2.7032032000000004</v>
      </c>
      <c r="M10" s="3">
        <f t="shared" ref="M10:M13" si="5">7.6744*G10+0.186</f>
        <v>2.0125071999999999</v>
      </c>
      <c r="N10" s="3">
        <f t="shared" ref="N10:N13" si="6">7.6744*H10+0.186</f>
        <v>0.96878880000000001</v>
      </c>
    </row>
    <row r="11" spans="2:14" x14ac:dyDescent="0.25">
      <c r="B11" s="1">
        <v>9</v>
      </c>
      <c r="C11" s="2">
        <v>0.54100000000000004</v>
      </c>
      <c r="D11" s="2">
        <v>0.64600000000000002</v>
      </c>
      <c r="E11" s="2">
        <v>0.53100000000000003</v>
      </c>
      <c r="F11" s="2">
        <v>0.47299999999999998</v>
      </c>
      <c r="G11" s="2">
        <v>0.34399999999999997</v>
      </c>
      <c r="H11" s="2">
        <v>0.13700000000000001</v>
      </c>
      <c r="I11" s="3">
        <f t="shared" si="1"/>
        <v>4.3378504000000007</v>
      </c>
      <c r="J11" s="3">
        <f t="shared" si="2"/>
        <v>5.1436624000000002</v>
      </c>
      <c r="K11" s="3">
        <f t="shared" si="3"/>
        <v>4.2611064000000001</v>
      </c>
      <c r="L11" s="3">
        <f t="shared" si="4"/>
        <v>3.8159912</v>
      </c>
      <c r="M11" s="3">
        <f t="shared" si="5"/>
        <v>2.8259935999999999</v>
      </c>
      <c r="N11" s="3">
        <f t="shared" si="6"/>
        <v>1.2373928000000001</v>
      </c>
    </row>
    <row r="12" spans="2:14" x14ac:dyDescent="0.25">
      <c r="B12" s="1">
        <v>12</v>
      </c>
      <c r="C12" s="2">
        <v>0.63400000000000001</v>
      </c>
      <c r="D12" s="2">
        <v>0.85399999999999998</v>
      </c>
      <c r="E12" s="2">
        <v>0.64600000000000002</v>
      </c>
      <c r="F12" s="2">
        <v>0.54700000000000004</v>
      </c>
      <c r="G12" s="2">
        <v>0.41899999999999998</v>
      </c>
      <c r="H12" s="2">
        <v>0.18099999999999999</v>
      </c>
      <c r="I12" s="3">
        <f t="shared" si="1"/>
        <v>5.0515696000000005</v>
      </c>
      <c r="J12" s="3">
        <f t="shared" si="2"/>
        <v>6.7399376000000002</v>
      </c>
      <c r="K12" s="3">
        <f t="shared" si="3"/>
        <v>5.1436624000000002</v>
      </c>
      <c r="L12" s="3">
        <f t="shared" si="4"/>
        <v>4.3838968000000005</v>
      </c>
      <c r="M12" s="3">
        <f t="shared" si="5"/>
        <v>3.4015735999999999</v>
      </c>
      <c r="N12" s="3">
        <f t="shared" si="6"/>
        <v>1.5750663999999999</v>
      </c>
    </row>
    <row r="13" spans="2:14" x14ac:dyDescent="0.25">
      <c r="B13" s="1">
        <v>15</v>
      </c>
      <c r="C13" s="2">
        <v>0.92</v>
      </c>
      <c r="D13" s="2">
        <v>0.94</v>
      </c>
      <c r="E13" s="2">
        <v>0.86899999999999999</v>
      </c>
      <c r="F13" s="2">
        <v>0.67200000000000004</v>
      </c>
      <c r="G13" s="2">
        <v>0.53600000000000003</v>
      </c>
      <c r="H13" s="2">
        <v>0.22</v>
      </c>
      <c r="I13" s="3">
        <f t="shared" si="1"/>
        <v>7.2464480000000009</v>
      </c>
      <c r="J13" s="3">
        <f t="shared" si="2"/>
        <v>7.3999359999999994</v>
      </c>
      <c r="K13" s="3">
        <f t="shared" si="3"/>
        <v>6.8550535999999997</v>
      </c>
      <c r="L13" s="3">
        <f t="shared" si="4"/>
        <v>5.3431968000000003</v>
      </c>
      <c r="M13" s="3">
        <f t="shared" si="5"/>
        <v>4.2994784000000008</v>
      </c>
      <c r="N13" s="3">
        <f t="shared" si="6"/>
        <v>1.874368</v>
      </c>
    </row>
    <row r="52" spans="2:3" x14ac:dyDescent="0.25">
      <c r="B52" s="4" t="s">
        <v>16</v>
      </c>
      <c r="C52" s="4" t="s">
        <v>8</v>
      </c>
    </row>
    <row r="53" spans="2:3" x14ac:dyDescent="0.25">
      <c r="B53" s="4">
        <v>3</v>
      </c>
      <c r="C53" s="4">
        <v>0.3957</v>
      </c>
    </row>
    <row r="54" spans="2:3" x14ac:dyDescent="0.25">
      <c r="B54" s="4">
        <v>4</v>
      </c>
      <c r="C54" s="4">
        <v>0.43690000000000001</v>
      </c>
    </row>
    <row r="55" spans="2:3" x14ac:dyDescent="0.25">
      <c r="B55" s="4">
        <v>4.5</v>
      </c>
      <c r="C55" s="4">
        <v>0.38119999999999998</v>
      </c>
    </row>
    <row r="56" spans="2:3" x14ac:dyDescent="0.25">
      <c r="B56" s="4">
        <v>5</v>
      </c>
      <c r="C56" s="4">
        <v>0.30880000000000002</v>
      </c>
    </row>
    <row r="57" spans="2:3" x14ac:dyDescent="0.25">
      <c r="B57" s="4">
        <v>6</v>
      </c>
      <c r="C57" s="4">
        <v>0.22639999999999999</v>
      </c>
    </row>
    <row r="58" spans="2:3" x14ac:dyDescent="0.25">
      <c r="B58" s="4">
        <v>7</v>
      </c>
      <c r="C58" s="4">
        <v>0.1051</v>
      </c>
    </row>
    <row r="61" spans="2:3" ht="18.75" x14ac:dyDescent="0.3">
      <c r="B61" s="9" t="s">
        <v>17</v>
      </c>
      <c r="C61" s="9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519B-047C-4B39-B187-4251B43FFAC5}">
  <dimension ref="B8:L78"/>
  <sheetViews>
    <sheetView tabSelected="1" topLeftCell="A62" zoomScale="114" workbookViewId="0">
      <selection activeCell="E67" sqref="E67"/>
    </sheetView>
  </sheetViews>
  <sheetFormatPr defaultRowHeight="15" x14ac:dyDescent="0.25"/>
  <cols>
    <col min="2" max="2" width="27.5703125" bestFit="1" customWidth="1"/>
    <col min="3" max="3" width="10.85546875" bestFit="1" customWidth="1"/>
    <col min="4" max="7" width="8" bestFit="1" customWidth="1"/>
    <col min="8" max="12" width="13.42578125" bestFit="1" customWidth="1"/>
  </cols>
  <sheetData>
    <row r="8" spans="2:12" x14ac:dyDescent="0.25">
      <c r="B8" s="1" t="s">
        <v>6</v>
      </c>
      <c r="C8" s="2">
        <v>10</v>
      </c>
      <c r="D8" s="2">
        <v>30</v>
      </c>
      <c r="E8" s="2">
        <v>50</v>
      </c>
      <c r="F8" s="2">
        <v>80</v>
      </c>
      <c r="G8" s="2">
        <v>100</v>
      </c>
      <c r="H8" s="3">
        <v>10</v>
      </c>
      <c r="I8" s="3">
        <v>30</v>
      </c>
      <c r="J8" s="3">
        <v>50</v>
      </c>
      <c r="K8" s="3">
        <v>80</v>
      </c>
      <c r="L8" s="3">
        <v>100</v>
      </c>
    </row>
    <row r="9" spans="2:12" x14ac:dyDescent="0.25">
      <c r="B9" s="1" t="s">
        <v>3</v>
      </c>
      <c r="C9" s="2" t="s">
        <v>4</v>
      </c>
      <c r="D9" s="2" t="s">
        <v>4</v>
      </c>
      <c r="E9" s="2" t="s">
        <v>4</v>
      </c>
      <c r="F9" s="2" t="s">
        <v>4</v>
      </c>
      <c r="G9" s="2" t="s">
        <v>4</v>
      </c>
      <c r="H9" s="3" t="s">
        <v>5</v>
      </c>
      <c r="I9" s="3" t="s">
        <v>5</v>
      </c>
      <c r="J9" s="3" t="s">
        <v>5</v>
      </c>
      <c r="K9" s="3" t="s">
        <v>5</v>
      </c>
      <c r="L9" s="3" t="s">
        <v>5</v>
      </c>
    </row>
    <row r="10" spans="2:12" x14ac:dyDescent="0.25">
      <c r="B10" s="1">
        <v>3</v>
      </c>
      <c r="C10" s="2">
        <v>0.15</v>
      </c>
      <c r="D10" s="2">
        <v>8.4000000000000005E-2</v>
      </c>
      <c r="E10" s="2">
        <v>0.19400000000000001</v>
      </c>
      <c r="F10" s="2">
        <v>8.6999999999999994E-2</v>
      </c>
      <c r="G10" s="2">
        <v>4.3999999999999997E-2</v>
      </c>
      <c r="H10" s="3">
        <f>7.6744*C10+0.186</f>
        <v>1.3371599999999999</v>
      </c>
      <c r="I10" s="3">
        <f t="shared" ref="I10:L14" si="0">7.6744*D10+0.186</f>
        <v>0.8306496000000001</v>
      </c>
      <c r="J10" s="3">
        <f t="shared" si="0"/>
        <v>1.6748336000000001</v>
      </c>
      <c r="K10" s="3">
        <f t="shared" si="0"/>
        <v>0.85367280000000001</v>
      </c>
      <c r="L10" s="3">
        <f t="shared" si="0"/>
        <v>0.52367359999999996</v>
      </c>
    </row>
    <row r="11" spans="2:12" x14ac:dyDescent="0.25">
      <c r="B11" s="1">
        <v>6</v>
      </c>
      <c r="C11" s="2">
        <v>0.2</v>
      </c>
      <c r="D11" s="2">
        <v>0.21299999999999999</v>
      </c>
      <c r="E11" s="2">
        <v>0.28199999999999997</v>
      </c>
      <c r="F11" s="2">
        <v>0.22500000000000001</v>
      </c>
      <c r="G11" s="2">
        <v>0.115</v>
      </c>
      <c r="H11" s="3">
        <f t="shared" ref="H11:H14" si="1">7.6744*C11+0.186</f>
        <v>1.7208800000000002</v>
      </c>
      <c r="I11" s="3">
        <f t="shared" si="0"/>
        <v>1.8206472</v>
      </c>
      <c r="J11" s="3">
        <f t="shared" ref="J11:J14" si="2">7.6744*E11+0.186</f>
        <v>2.3501808</v>
      </c>
      <c r="K11" s="3">
        <f t="shared" ref="K11:K14" si="3">7.6744*F11+0.186</f>
        <v>1.9127400000000001</v>
      </c>
      <c r="L11" s="3">
        <f t="shared" ref="L11:L14" si="4">7.6744*G11+0.186</f>
        <v>1.0685560000000001</v>
      </c>
    </row>
    <row r="12" spans="2:12" x14ac:dyDescent="0.25">
      <c r="B12" s="1">
        <v>9</v>
      </c>
      <c r="C12" s="2">
        <v>0.24</v>
      </c>
      <c r="D12" s="2">
        <v>0.29699999999999999</v>
      </c>
      <c r="E12" s="2">
        <v>0.40799999999999997</v>
      </c>
      <c r="F12" s="2">
        <v>0.26900000000000002</v>
      </c>
      <c r="G12" s="2">
        <v>0.22600000000000001</v>
      </c>
      <c r="H12" s="3">
        <f t="shared" si="1"/>
        <v>2.0278559999999999</v>
      </c>
      <c r="I12" s="3">
        <f t="shared" si="0"/>
        <v>2.4652968</v>
      </c>
      <c r="J12" s="3">
        <f t="shared" si="2"/>
        <v>3.3171551999999997</v>
      </c>
      <c r="K12" s="3">
        <f t="shared" si="3"/>
        <v>2.2504136000000003</v>
      </c>
      <c r="L12" s="3">
        <f t="shared" si="4"/>
        <v>1.9204144000000001</v>
      </c>
    </row>
    <row r="13" spans="2:12" x14ac:dyDescent="0.25">
      <c r="B13" s="1">
        <v>12</v>
      </c>
      <c r="C13" s="2">
        <v>0.28000000000000003</v>
      </c>
      <c r="D13" s="2">
        <v>0.34799999999999998</v>
      </c>
      <c r="E13" s="2">
        <v>0.55300000000000005</v>
      </c>
      <c r="F13" s="2">
        <v>0.376</v>
      </c>
      <c r="G13" s="2">
        <v>0.38300000000000001</v>
      </c>
      <c r="H13" s="3">
        <f t="shared" si="1"/>
        <v>2.3348320000000005</v>
      </c>
      <c r="I13" s="3">
        <f t="shared" si="0"/>
        <v>2.8566911999999998</v>
      </c>
      <c r="J13" s="3">
        <f t="shared" si="2"/>
        <v>4.4299432000000003</v>
      </c>
      <c r="K13" s="3">
        <f t="shared" si="3"/>
        <v>3.0715744000000003</v>
      </c>
      <c r="L13" s="3">
        <f t="shared" si="4"/>
        <v>3.1252952000000001</v>
      </c>
    </row>
    <row r="14" spans="2:12" x14ac:dyDescent="0.25">
      <c r="B14" s="1">
        <v>15</v>
      </c>
      <c r="C14" s="2">
        <v>0.33</v>
      </c>
      <c r="D14" s="2">
        <v>0.42</v>
      </c>
      <c r="E14" s="2">
        <v>0.59899999999999998</v>
      </c>
      <c r="F14" s="2">
        <v>0.55300000000000005</v>
      </c>
      <c r="G14" s="2">
        <v>0.48899999999999999</v>
      </c>
      <c r="H14" s="3">
        <f t="shared" si="1"/>
        <v>2.7185520000000003</v>
      </c>
      <c r="I14" s="3">
        <f t="shared" si="0"/>
        <v>3.4092479999999998</v>
      </c>
      <c r="J14" s="3">
        <f t="shared" si="2"/>
        <v>4.7829655999999998</v>
      </c>
      <c r="K14" s="3">
        <f t="shared" si="3"/>
        <v>4.4299432000000003</v>
      </c>
      <c r="L14" s="3">
        <f t="shared" si="4"/>
        <v>3.9387816</v>
      </c>
    </row>
    <row r="53" spans="2:3" x14ac:dyDescent="0.25">
      <c r="B53" s="4" t="s">
        <v>7</v>
      </c>
      <c r="C53" s="4" t="s">
        <v>8</v>
      </c>
    </row>
    <row r="54" spans="2:3" x14ac:dyDescent="0.25">
      <c r="B54" s="4">
        <v>10</v>
      </c>
      <c r="C54" s="4">
        <v>0.11260000000000001</v>
      </c>
    </row>
    <row r="55" spans="2:3" x14ac:dyDescent="0.25">
      <c r="B55" s="4">
        <v>30</v>
      </c>
      <c r="C55" s="4">
        <v>0.2064</v>
      </c>
    </row>
    <row r="56" spans="2:3" x14ac:dyDescent="0.25">
      <c r="B56" s="4">
        <v>50</v>
      </c>
      <c r="C56" s="4">
        <v>0.27650000000000002</v>
      </c>
    </row>
    <row r="57" spans="2:3" x14ac:dyDescent="0.25">
      <c r="B57" s="4">
        <v>80</v>
      </c>
      <c r="C57" s="4">
        <v>0.27700000000000002</v>
      </c>
    </row>
    <row r="58" spans="2:3" x14ac:dyDescent="0.25">
      <c r="B58" s="4">
        <v>100</v>
      </c>
      <c r="C58" s="4">
        <v>0.29620000000000002</v>
      </c>
    </row>
    <row r="67" spans="2:3" x14ac:dyDescent="0.25">
      <c r="B67" s="12" t="s">
        <v>9</v>
      </c>
      <c r="C67" s="12"/>
    </row>
    <row r="68" spans="2:3" ht="15.75" x14ac:dyDescent="0.25">
      <c r="B68" s="8" t="s">
        <v>15</v>
      </c>
      <c r="C68" s="8">
        <f>C69*C71</f>
        <v>20.267783918702087</v>
      </c>
    </row>
    <row r="69" spans="2:3" ht="15.75" x14ac:dyDescent="0.25">
      <c r="B69" s="8" t="s">
        <v>14</v>
      </c>
      <c r="C69" s="8">
        <f>1/C70</f>
        <v>0.35656979853806381</v>
      </c>
    </row>
    <row r="70" spans="2:3" x14ac:dyDescent="0.25">
      <c r="B70" s="5" t="s">
        <v>10</v>
      </c>
      <c r="C70" s="5">
        <v>2.8045</v>
      </c>
    </row>
    <row r="71" spans="2:3" x14ac:dyDescent="0.25">
      <c r="B71" s="5" t="s">
        <v>11</v>
      </c>
      <c r="C71" s="5">
        <v>56.841000000000001</v>
      </c>
    </row>
    <row r="73" spans="2:3" x14ac:dyDescent="0.25">
      <c r="B73" s="6" t="s">
        <v>12</v>
      </c>
      <c r="C73" s="6" t="s">
        <v>13</v>
      </c>
    </row>
    <row r="74" spans="2:3" x14ac:dyDescent="0.25">
      <c r="B74" s="7">
        <f>B54</f>
        <v>10</v>
      </c>
      <c r="C74" s="7">
        <f>B54/C54</f>
        <v>88.809946714031966</v>
      </c>
    </row>
    <row r="75" spans="2:3" x14ac:dyDescent="0.25">
      <c r="B75" s="7">
        <f t="shared" ref="B75:B78" si="5">B55</f>
        <v>30</v>
      </c>
      <c r="C75" s="7">
        <f t="shared" ref="C75:C78" si="6">B55/C55</f>
        <v>145.34883720930233</v>
      </c>
    </row>
    <row r="76" spans="2:3" x14ac:dyDescent="0.25">
      <c r="B76" s="7">
        <f t="shared" si="5"/>
        <v>50</v>
      </c>
      <c r="C76" s="7">
        <f t="shared" si="6"/>
        <v>180.83182640144665</v>
      </c>
    </row>
    <row r="77" spans="2:3" x14ac:dyDescent="0.25">
      <c r="B77" s="7">
        <f t="shared" si="5"/>
        <v>80</v>
      </c>
      <c r="C77" s="7">
        <f t="shared" si="6"/>
        <v>288.80866425992775</v>
      </c>
    </row>
    <row r="78" spans="2:3" x14ac:dyDescent="0.25">
      <c r="B78" s="7">
        <f t="shared" si="5"/>
        <v>100</v>
      </c>
      <c r="C78" s="7">
        <f t="shared" si="6"/>
        <v>337.60972316002699</v>
      </c>
    </row>
  </sheetData>
  <mergeCells count="1">
    <mergeCell ref="B67:C6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ABA 1</vt:lpstr>
      <vt:lpstr>ABA 3</vt:lpstr>
      <vt:lpstr>ABA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miranda</dc:creator>
  <cp:lastModifiedBy>isaac miranda</cp:lastModifiedBy>
  <dcterms:created xsi:type="dcterms:W3CDTF">2015-06-05T18:19:34Z</dcterms:created>
  <dcterms:modified xsi:type="dcterms:W3CDTF">2022-12-14T17:09:54Z</dcterms:modified>
</cp:coreProperties>
</file>