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ISI Journals\2019 - Ongoing - Application of three-dimensional weights of evidence in modeling concealed ore deposits\ORGEO (Ore Geology Reviews)\"/>
    </mc:Choice>
  </mc:AlternateContent>
  <xr:revisionPtr revIDLastSave="0" documentId="13_ncr:1_{F190B395-E2E4-4E8F-AF0B-915793053330}" xr6:coauthVersionLast="44" xr6:coauthVersionMax="44" xr10:uidLastSave="{00000000-0000-0000-0000-000000000000}"/>
  <bookViews>
    <workbookView xWindow="-108" yWindow="-108" windowWidth="23256" windowHeight="12576" xr2:uid="{602E61C2-E94F-4900-83B7-72CA831884E8}"/>
  </bookViews>
  <sheets>
    <sheet name="Elements" sheetId="1" r:id="rId1"/>
    <sheet name="Lithology" sheetId="2" r:id="rId2"/>
    <sheet name="Alteration" sheetId="3" r:id="rId3"/>
    <sheet name="Orig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D14" i="1"/>
  <c r="C13" i="1"/>
  <c r="D13" i="1"/>
  <c r="C12" i="1"/>
  <c r="D12" i="1"/>
  <c r="C11" i="1"/>
  <c r="D11" i="1"/>
  <c r="C10" i="1"/>
  <c r="D10" i="1"/>
  <c r="C8" i="1"/>
  <c r="D8" i="1"/>
  <c r="C7" i="1"/>
  <c r="D7" i="1"/>
  <c r="C6" i="1"/>
  <c r="D6" i="1"/>
  <c r="C5" i="1"/>
  <c r="D5" i="1"/>
  <c r="C4" i="1"/>
  <c r="D4" i="1"/>
  <c r="C3" i="1"/>
  <c r="D3" i="1"/>
  <c r="C44" i="1" l="1"/>
  <c r="D44" i="1"/>
  <c r="C43" i="1"/>
  <c r="D43" i="1"/>
  <c r="C42" i="1"/>
  <c r="D42" i="1"/>
  <c r="C41" i="1"/>
  <c r="D41" i="1"/>
  <c r="C39" i="1"/>
  <c r="D39" i="1"/>
  <c r="C38" i="1"/>
  <c r="D38" i="1"/>
  <c r="C37" i="1"/>
  <c r="D37" i="1"/>
  <c r="C36" i="1"/>
  <c r="D36" i="1"/>
  <c r="C35" i="1"/>
  <c r="D35" i="1"/>
  <c r="C34" i="1"/>
  <c r="D34" i="1"/>
  <c r="C33" i="1"/>
  <c r="D33" i="1"/>
  <c r="C19" i="1" l="1"/>
  <c r="C20" i="1"/>
  <c r="C21" i="1"/>
  <c r="C22" i="1"/>
  <c r="C23" i="1"/>
  <c r="C24" i="1"/>
  <c r="C26" i="1"/>
  <c r="C27" i="1"/>
  <c r="C28" i="1"/>
  <c r="C29" i="1"/>
  <c r="D19" i="1"/>
  <c r="D20" i="1"/>
  <c r="D21" i="1"/>
  <c r="D22" i="1"/>
  <c r="D23" i="1"/>
  <c r="D24" i="1"/>
  <c r="D26" i="1"/>
  <c r="D27" i="1"/>
  <c r="D28" i="1"/>
  <c r="D29" i="1"/>
  <c r="C2" i="4" l="1"/>
  <c r="C6" i="4"/>
  <c r="C5" i="4"/>
  <c r="C3" i="4"/>
  <c r="C4" i="4"/>
  <c r="D2" i="4"/>
  <c r="D6" i="4"/>
  <c r="D5" i="4"/>
  <c r="D3" i="4"/>
  <c r="D4" i="4"/>
  <c r="C8" i="3" l="1"/>
  <c r="C7" i="3"/>
  <c r="C2" i="3"/>
  <c r="C9" i="3"/>
  <c r="C11" i="3"/>
  <c r="C12" i="3"/>
  <c r="C10" i="3"/>
  <c r="C6" i="3"/>
  <c r="C4" i="3"/>
  <c r="C5" i="3"/>
  <c r="C3" i="3"/>
  <c r="D8" i="3"/>
  <c r="D7" i="3"/>
  <c r="D2" i="3"/>
  <c r="D9" i="3"/>
  <c r="D11" i="3"/>
  <c r="D12" i="3"/>
  <c r="D10" i="3"/>
  <c r="D6" i="3"/>
  <c r="D4" i="3"/>
  <c r="D5" i="3"/>
  <c r="D3" i="3"/>
  <c r="C12" i="2"/>
  <c r="C2" i="2"/>
  <c r="C5" i="2"/>
  <c r="C4" i="2"/>
  <c r="C10" i="2"/>
  <c r="C11" i="2"/>
  <c r="C7" i="2"/>
  <c r="C8" i="2"/>
  <c r="C6" i="2"/>
  <c r="C9" i="2"/>
  <c r="C3" i="2"/>
  <c r="C13" i="2"/>
  <c r="D12" i="2"/>
  <c r="D2" i="2"/>
  <c r="D5" i="2"/>
  <c r="D4" i="2"/>
  <c r="D10" i="2"/>
  <c r="D11" i="2"/>
  <c r="D7" i="2"/>
  <c r="D8" i="2"/>
  <c r="D6" i="2"/>
  <c r="D9" i="2"/>
  <c r="D3" i="2"/>
  <c r="D13" i="2"/>
  <c r="D18" i="1" l="1"/>
  <c r="C18" i="1" l="1"/>
</calcChain>
</file>

<file path=xl/sharedStrings.xml><?xml version="1.0" encoding="utf-8"?>
<sst xmlns="http://schemas.openxmlformats.org/spreadsheetml/2006/main" count="131" uniqueCount="48">
  <si>
    <t>Mo</t>
  </si>
  <si>
    <t>Thresholds</t>
  </si>
  <si>
    <t>Number of Voxels</t>
  </si>
  <si>
    <t>Volume (m3)</t>
  </si>
  <si>
    <t>W+</t>
  </si>
  <si>
    <t>W-</t>
  </si>
  <si>
    <t>Contrast</t>
  </si>
  <si>
    <t>Studentized Contrast</t>
  </si>
  <si>
    <t>Percentage</t>
  </si>
  <si>
    <t>Zn</t>
  </si>
  <si>
    <t>Fe</t>
  </si>
  <si>
    <t>Tuff</t>
  </si>
  <si>
    <t>Rhyodacite</t>
  </si>
  <si>
    <t>Andesite</t>
  </si>
  <si>
    <t>Granodiorite</t>
  </si>
  <si>
    <t>Granite</t>
  </si>
  <si>
    <t>Quartz monzodiorite</t>
  </si>
  <si>
    <t>Quartz monzonite</t>
  </si>
  <si>
    <t>Monzodiorite</t>
  </si>
  <si>
    <t>Monzonite</t>
  </si>
  <si>
    <t>Hornfels</t>
  </si>
  <si>
    <t>Quartz diorite</t>
  </si>
  <si>
    <t>Diorite</t>
  </si>
  <si>
    <t>Null</t>
  </si>
  <si>
    <t>StD (W+)</t>
  </si>
  <si>
    <t>StD (W-)</t>
  </si>
  <si>
    <t>Calcitized</t>
  </si>
  <si>
    <t>Carbonatized</t>
  </si>
  <si>
    <t>Carbonate-Chlorite</t>
  </si>
  <si>
    <t>Chloritic</t>
  </si>
  <si>
    <t>Quartz-Sericite</t>
  </si>
  <si>
    <t>Silicific</t>
  </si>
  <si>
    <t>Sericitic</t>
  </si>
  <si>
    <t>Propylitic</t>
  </si>
  <si>
    <t>Argillic</t>
  </si>
  <si>
    <t>Phyllic</t>
  </si>
  <si>
    <t>Potassic</t>
  </si>
  <si>
    <t>Pyroclastic</t>
  </si>
  <si>
    <t>Plutonic</t>
  </si>
  <si>
    <t>Subvolcanic</t>
  </si>
  <si>
    <t>Volcanic</t>
  </si>
  <si>
    <t>Hydrothermal</t>
  </si>
  <si>
    <t>Var (W+)</t>
  </si>
  <si>
    <t>Var (W-)</t>
  </si>
  <si>
    <t>Less than 1%</t>
  </si>
  <si>
    <t>Lithology</t>
  </si>
  <si>
    <t>Alteration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</si>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</sst>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E811-B701-47D9-9B12-7561A2760678}">
  <dimension ref="A1:M59"/>
  <sheetViews>
    <sheetView tabSelected="1" workbookViewId="0"/>
  </sheetViews>
  <sheetFormatPr defaultRowHeight="14.4" x14ac:dyDescent="0.3"/>
  <cols>
    <col min="1" max="1" width="12" style="8" bestFit="1" customWidth="1"/>
    <col min="2" max="2" width="15.6640625" style="8" bestFit="1" customWidth="1"/>
    <col min="3" max="3" width="11.33203125" style="8" bestFit="1" customWidth="1"/>
    <col min="4" max="7" width="12" style="8" bestFit="1" customWidth="1"/>
    <col min="8" max="8" width="12.6640625" style="8" bestFit="1" customWidth="1"/>
    <col min="9" max="10" width="12" style="8" bestFit="1" customWidth="1"/>
    <col min="11" max="11" width="12" style="8" customWidth="1"/>
    <col min="12" max="12" width="18.109375" style="8" bestFit="1" customWidth="1"/>
    <col min="13" max="13" width="8.5546875" style="1" bestFit="1" customWidth="1"/>
    <col min="14" max="14" width="12" style="1" bestFit="1" customWidth="1"/>
    <col min="15" max="16384" width="8.88671875" style="1"/>
  </cols>
  <sheetData>
    <row r="1" spans="1:12" x14ac:dyDescent="0.3">
      <c r="A1" s="7" t="s">
        <v>10</v>
      </c>
    </row>
    <row r="2" spans="1:12" x14ac:dyDescent="0.3">
      <c r="A2" s="9" t="s">
        <v>1</v>
      </c>
      <c r="B2" s="9" t="s">
        <v>2</v>
      </c>
      <c r="C2" s="9" t="s">
        <v>3</v>
      </c>
      <c r="D2" s="9" t="s">
        <v>8</v>
      </c>
      <c r="E2" s="9" t="s">
        <v>4</v>
      </c>
      <c r="F2" s="9" t="s">
        <v>42</v>
      </c>
      <c r="G2" s="9" t="s">
        <v>24</v>
      </c>
      <c r="H2" s="9" t="s">
        <v>5</v>
      </c>
      <c r="I2" s="9" t="s">
        <v>43</v>
      </c>
      <c r="J2" s="9" t="s">
        <v>25</v>
      </c>
      <c r="K2" s="9" t="s">
        <v>6</v>
      </c>
      <c r="L2" s="9" t="s">
        <v>7</v>
      </c>
    </row>
    <row r="3" spans="1:12" x14ac:dyDescent="0.3">
      <c r="A3" s="10">
        <v>50016.491366302798</v>
      </c>
      <c r="B3" s="10">
        <v>260474</v>
      </c>
      <c r="C3" s="10">
        <f>B3*1000</f>
        <v>260474000</v>
      </c>
      <c r="D3" s="10">
        <f>(B3/499241)*100</f>
        <v>52.174000132200682</v>
      </c>
      <c r="E3" s="8">
        <v>0.231249741278546</v>
      </c>
      <c r="F3" s="8">
        <v>1.4737560837574899E-4</v>
      </c>
      <c r="G3" s="8">
        <v>1.2139835599206001E-2</v>
      </c>
      <c r="H3" s="8">
        <v>-0.32929211590049401</v>
      </c>
      <c r="I3" s="8">
        <v>2.7518323086151E-4</v>
      </c>
      <c r="J3" s="8">
        <v>1.6588647650170599E-2</v>
      </c>
      <c r="K3" s="8">
        <v>0.56054185717904004</v>
      </c>
      <c r="L3" s="8">
        <v>27.2687011708698</v>
      </c>
    </row>
    <row r="4" spans="1:12" x14ac:dyDescent="0.3">
      <c r="A4" s="10">
        <v>57930.762860782401</v>
      </c>
      <c r="B4" s="10">
        <v>144319</v>
      </c>
      <c r="C4" s="10">
        <f>B4*1000</f>
        <v>144319000</v>
      </c>
      <c r="D4" s="10">
        <f t="shared" ref="D4:D14" si="0">(B4/499241)*100</f>
        <v>28.9076818610651</v>
      </c>
      <c r="E4" s="8">
        <v>0.38523190881917102</v>
      </c>
      <c r="F4" s="8">
        <v>2.3006712557788E-4</v>
      </c>
      <c r="G4" s="8">
        <v>1.51679637914217E-2</v>
      </c>
      <c r="H4" s="8">
        <v>-0.20878895323423699</v>
      </c>
      <c r="I4" s="8">
        <v>1.6475831016571899E-4</v>
      </c>
      <c r="J4" s="8">
        <v>1.28358213670072E-2</v>
      </c>
      <c r="K4" s="8">
        <v>0.59402086205340898</v>
      </c>
      <c r="L4" s="8">
        <v>29.895039805776999</v>
      </c>
    </row>
    <row r="5" spans="1:12" x14ac:dyDescent="0.3">
      <c r="A5" s="10">
        <v>65845.034355262003</v>
      </c>
      <c r="B5" s="10">
        <v>60127</v>
      </c>
      <c r="C5" s="10">
        <f>B5*1000</f>
        <v>60127000</v>
      </c>
      <c r="D5" s="10">
        <f t="shared" si="0"/>
        <v>12.043682309746195</v>
      </c>
      <c r="E5" s="8">
        <v>0.84818595272434405</v>
      </c>
      <c r="F5" s="8">
        <v>3.6041468422705602E-4</v>
      </c>
      <c r="G5" s="8">
        <v>1.8984590704754601E-2</v>
      </c>
      <c r="H5" s="8">
        <v>-0.194934238080022</v>
      </c>
      <c r="I5" s="8">
        <v>1.31400437016378E-4</v>
      </c>
      <c r="J5" s="8">
        <v>1.14630029667787E-2</v>
      </c>
      <c r="K5" s="8">
        <v>1.0431201908043599</v>
      </c>
      <c r="L5" s="8">
        <v>47.036328314761498</v>
      </c>
    </row>
    <row r="6" spans="1:12" x14ac:dyDescent="0.3">
      <c r="A6" s="10">
        <v>73759.305849741606</v>
      </c>
      <c r="B6" s="10">
        <v>24294</v>
      </c>
      <c r="C6" s="10">
        <f>B6*1000</f>
        <v>24294000</v>
      </c>
      <c r="D6" s="10">
        <f t="shared" si="0"/>
        <v>4.8661868716711973</v>
      </c>
      <c r="E6" s="8">
        <v>1.29022251216713</v>
      </c>
      <c r="F6" s="8">
        <v>6.0465076341078801E-4</v>
      </c>
      <c r="G6" s="8">
        <v>2.4589647484475799E-2</v>
      </c>
      <c r="H6" s="8">
        <v>-0.136038059255008</v>
      </c>
      <c r="I6" s="8">
        <v>1.14783586577267E-4</v>
      </c>
      <c r="J6" s="8">
        <v>1.0713710215292599E-2</v>
      </c>
      <c r="K6" s="8">
        <v>1.4262605714221399</v>
      </c>
      <c r="L6" s="8">
        <v>53.174484895650799</v>
      </c>
    </row>
    <row r="7" spans="1:12" x14ac:dyDescent="0.3">
      <c r="A7" s="11">
        <v>81673.577344221194</v>
      </c>
      <c r="B7" s="8">
        <v>10399</v>
      </c>
      <c r="C7" s="10">
        <f>B7*1000</f>
        <v>10399000</v>
      </c>
      <c r="D7" s="10">
        <f t="shared" si="0"/>
        <v>2.0829619362191809</v>
      </c>
      <c r="E7" s="8">
        <v>1.7727852715072601</v>
      </c>
      <c r="F7" s="8">
        <v>9.5311331407370401E-4</v>
      </c>
      <c r="G7" s="8">
        <v>3.0872533327760798E-2</v>
      </c>
      <c r="H7" s="8">
        <v>-9.8659987575532904E-2</v>
      </c>
      <c r="I7" s="8">
        <v>1.07582462139783E-4</v>
      </c>
      <c r="J7" s="8">
        <v>1.03721965918402E-2</v>
      </c>
      <c r="K7" s="8">
        <v>1.8714452590827899</v>
      </c>
      <c r="L7" s="11">
        <v>57.4621284380178</v>
      </c>
    </row>
    <row r="8" spans="1:12" x14ac:dyDescent="0.3">
      <c r="A8" s="8">
        <v>89587.848838700796</v>
      </c>
      <c r="B8" s="8">
        <v>5198</v>
      </c>
      <c r="C8" s="10">
        <f>B8*1000</f>
        <v>5198000</v>
      </c>
      <c r="D8" s="10">
        <f t="shared" si="0"/>
        <v>1.0411805120172422</v>
      </c>
      <c r="E8" s="8">
        <v>2.1219025040547801</v>
      </c>
      <c r="F8" s="8">
        <v>1.4758672423627801E-3</v>
      </c>
      <c r="G8" s="8">
        <v>3.8417017614109303E-2</v>
      </c>
      <c r="H8" s="8">
        <v>-6.9050489781399202E-2</v>
      </c>
      <c r="I8" s="8">
        <v>1.0346465381703699E-4</v>
      </c>
      <c r="J8" s="8">
        <v>1.01717576562282E-2</v>
      </c>
      <c r="K8" s="8">
        <v>2.1909529938361798</v>
      </c>
      <c r="L8" s="8">
        <v>55.131061787601901</v>
      </c>
    </row>
    <row r="9" spans="1:12" x14ac:dyDescent="0.3">
      <c r="C9" s="10"/>
      <c r="D9" s="12" t="s">
        <v>44</v>
      </c>
    </row>
    <row r="10" spans="1:12" x14ac:dyDescent="0.3">
      <c r="A10" s="8">
        <v>97502.120333180297</v>
      </c>
      <c r="B10" s="8">
        <v>3002</v>
      </c>
      <c r="C10" s="10">
        <f>B10*1000</f>
        <v>3002000</v>
      </c>
      <c r="D10" s="10">
        <f t="shared" si="0"/>
        <v>0.60131279281950001</v>
      </c>
      <c r="E10" s="8">
        <v>2.3143186038849799</v>
      </c>
      <c r="F10" s="8">
        <v>2.2482900039468602E-3</v>
      </c>
      <c r="G10" s="8">
        <v>4.7416136535433397E-2</v>
      </c>
      <c r="H10" s="8">
        <v>-4.7220459868684297E-2</v>
      </c>
      <c r="I10" s="8">
        <v>1.0087133872220599E-4</v>
      </c>
      <c r="J10" s="8">
        <v>1.0043472443443301E-2</v>
      </c>
      <c r="K10" s="8">
        <v>2.3615390637536602</v>
      </c>
      <c r="L10" s="8">
        <v>48.723526175737703</v>
      </c>
    </row>
    <row r="11" spans="1:12" x14ac:dyDescent="0.3">
      <c r="A11" s="8">
        <v>105416.391827659</v>
      </c>
      <c r="B11" s="8">
        <v>1814</v>
      </c>
      <c r="C11" s="10">
        <f>B11*1000</f>
        <v>1814000</v>
      </c>
      <c r="D11" s="10">
        <f t="shared" si="0"/>
        <v>0.36335156767973786</v>
      </c>
      <c r="E11" s="8">
        <v>2.6800022180503902</v>
      </c>
      <c r="F11" s="8">
        <v>3.00984920887756E-3</v>
      </c>
      <c r="G11" s="8">
        <v>5.4862092640342801E-2</v>
      </c>
      <c r="H11" s="8">
        <v>-3.9123793381469499E-2</v>
      </c>
      <c r="I11" s="8">
        <v>9.9852047732589696E-5</v>
      </c>
      <c r="J11" s="8">
        <v>9.9925996483692693E-3</v>
      </c>
      <c r="K11" s="8">
        <v>2.7191260114318601</v>
      </c>
      <c r="L11" s="8">
        <v>48.760707655142198</v>
      </c>
    </row>
    <row r="12" spans="1:12" x14ac:dyDescent="0.3">
      <c r="A12" s="8">
        <v>113330.66332213899</v>
      </c>
      <c r="B12" s="8">
        <v>1170</v>
      </c>
      <c r="C12" s="10">
        <f>B12*1000</f>
        <v>1170000</v>
      </c>
      <c r="D12" s="10">
        <f t="shared" si="0"/>
        <v>0.23435575203158396</v>
      </c>
      <c r="E12" s="8">
        <v>2.8649434823533402</v>
      </c>
      <c r="F12" s="8">
        <v>4.26845285001313E-3</v>
      </c>
      <c r="G12" s="8">
        <v>6.5333397661633402E-2</v>
      </c>
      <c r="H12" s="8">
        <v>-2.9123595898733999E-2</v>
      </c>
      <c r="I12" s="8">
        <v>9.8771459231906293E-5</v>
      </c>
      <c r="J12" s="8">
        <v>9.9383831296597901E-3</v>
      </c>
      <c r="K12" s="8">
        <v>2.8940670782520699</v>
      </c>
      <c r="L12" s="8">
        <v>43.793115598947601</v>
      </c>
    </row>
    <row r="13" spans="1:12" x14ac:dyDescent="0.3">
      <c r="A13" s="8">
        <v>121244.934816619</v>
      </c>
      <c r="B13" s="8">
        <v>816</v>
      </c>
      <c r="C13" s="10">
        <f>B13*1000</f>
        <v>816000</v>
      </c>
      <c r="D13" s="10">
        <f t="shared" si="0"/>
        <v>0.1634481142374124</v>
      </c>
      <c r="E13" s="8">
        <v>3.0589821479394899</v>
      </c>
      <c r="F13" s="8">
        <v>5.6563359974491001E-3</v>
      </c>
      <c r="G13" s="8">
        <v>7.5208616510670498E-2</v>
      </c>
      <c r="H13" s="8">
        <v>-2.3448763960504999E-2</v>
      </c>
      <c r="I13" s="8">
        <v>9.8165970273521595E-5</v>
      </c>
      <c r="J13" s="8">
        <v>9.9078741551112508E-3</v>
      </c>
      <c r="K13" s="8">
        <v>3.0824309118999902</v>
      </c>
      <c r="L13" s="8">
        <v>40.6339909803187</v>
      </c>
    </row>
    <row r="14" spans="1:12" x14ac:dyDescent="0.3">
      <c r="A14" s="8">
        <v>129159.20631109799</v>
      </c>
      <c r="B14" s="8">
        <v>562</v>
      </c>
      <c r="C14" s="10">
        <f>B14*1000</f>
        <v>562000</v>
      </c>
      <c r="D14" s="10">
        <f t="shared" si="0"/>
        <v>0.11257088259978647</v>
      </c>
      <c r="E14" s="8">
        <v>3.2158324892250301</v>
      </c>
      <c r="F14" s="8">
        <v>7.7977577977577902E-3</v>
      </c>
      <c r="G14" s="8">
        <v>8.8304913780365493E-2</v>
      </c>
      <c r="H14" s="8">
        <v>-1.7998152254302398E-2</v>
      </c>
      <c r="I14" s="8">
        <v>9.76048994015456E-5</v>
      </c>
      <c r="J14" s="8">
        <v>9.8795191887837107E-3</v>
      </c>
      <c r="K14" s="8">
        <v>3.2338306414793299</v>
      </c>
      <c r="L14" s="8">
        <v>36.394120532639803</v>
      </c>
    </row>
    <row r="16" spans="1:12" x14ac:dyDescent="0.3">
      <c r="A16" s="7" t="s">
        <v>0</v>
      </c>
    </row>
    <row r="17" spans="1:13" x14ac:dyDescent="0.3">
      <c r="A17" s="9" t="s">
        <v>1</v>
      </c>
      <c r="B17" s="9" t="s">
        <v>2</v>
      </c>
      <c r="C17" s="9" t="s">
        <v>3</v>
      </c>
      <c r="D17" s="9" t="s">
        <v>8</v>
      </c>
      <c r="E17" s="9" t="s">
        <v>4</v>
      </c>
      <c r="F17" s="9" t="s">
        <v>42</v>
      </c>
      <c r="G17" s="9" t="s">
        <v>24</v>
      </c>
      <c r="H17" s="9" t="s">
        <v>5</v>
      </c>
      <c r="I17" s="9" t="s">
        <v>43</v>
      </c>
      <c r="J17" s="9" t="s">
        <v>25</v>
      </c>
      <c r="K17" s="9" t="s">
        <v>6</v>
      </c>
      <c r="L17" s="9" t="s">
        <v>7</v>
      </c>
    </row>
    <row r="18" spans="1:13" x14ac:dyDescent="0.3">
      <c r="A18" s="10">
        <v>189.41151715764499</v>
      </c>
      <c r="B18" s="10">
        <v>211183</v>
      </c>
      <c r="C18" s="10">
        <f>B18*1000</f>
        <v>211183000</v>
      </c>
      <c r="D18" s="10">
        <f>(B18/499241)*100</f>
        <v>42.30081263357777</v>
      </c>
      <c r="E18" s="8">
        <v>0.205369055171222</v>
      </c>
      <c r="F18" s="8">
        <v>1.86284485418851E-4</v>
      </c>
      <c r="G18" s="8">
        <v>1.36486074534675E-2</v>
      </c>
      <c r="H18" s="8">
        <v>-0.181208024976412</v>
      </c>
      <c r="I18" s="8">
        <v>1.97671791259373E-4</v>
      </c>
      <c r="J18" s="8">
        <v>1.40595800527388E-2</v>
      </c>
      <c r="K18" s="8">
        <v>0.38657708014763398</v>
      </c>
      <c r="L18" s="8">
        <v>19.7285522190884</v>
      </c>
      <c r="M18" s="4"/>
    </row>
    <row r="19" spans="1:13" x14ac:dyDescent="0.3">
      <c r="A19" s="11">
        <v>259.93600979394802</v>
      </c>
      <c r="B19" s="10">
        <v>118906</v>
      </c>
      <c r="C19" s="10">
        <f>B19*1000</f>
        <v>118906000</v>
      </c>
      <c r="D19" s="10">
        <f t="shared" ref="D19:D29" si="1">(B19/499241)*100</f>
        <v>23.817354744502154</v>
      </c>
      <c r="E19" s="8">
        <v>0.30791662371515399</v>
      </c>
      <c r="F19" s="8">
        <v>3.0028994599708099E-4</v>
      </c>
      <c r="G19" s="8">
        <v>1.7328876074260501E-2</v>
      </c>
      <c r="H19" s="8">
        <v>-0.11833770077295799</v>
      </c>
      <c r="I19" s="8">
        <v>1.40916346670202E-4</v>
      </c>
      <c r="J19" s="8">
        <v>1.18708191238095E-2</v>
      </c>
      <c r="K19" s="8">
        <v>0.42625432448811301</v>
      </c>
      <c r="L19" s="11">
        <v>20.293079143463501</v>
      </c>
    </row>
    <row r="20" spans="1:13" x14ac:dyDescent="0.3">
      <c r="A20" s="10">
        <v>330.46050243025201</v>
      </c>
      <c r="B20" s="10">
        <v>63859</v>
      </c>
      <c r="C20" s="10">
        <f>B20*1000</f>
        <v>63859000</v>
      </c>
      <c r="D20" s="10">
        <f t="shared" si="1"/>
        <v>12.791217067508478</v>
      </c>
      <c r="E20" s="8">
        <v>0.416492295367691</v>
      </c>
      <c r="F20" s="8">
        <v>5.0493637994544695E-4</v>
      </c>
      <c r="G20" s="8">
        <v>2.2470789482024099E-2</v>
      </c>
      <c r="H20" s="8">
        <v>-7.7777188016842497E-2</v>
      </c>
      <c r="I20" s="8">
        <v>1.1839287922177101E-4</v>
      </c>
      <c r="J20" s="8">
        <v>1.08808491958013E-2</v>
      </c>
      <c r="K20" s="8">
        <v>0.49426948338453303</v>
      </c>
      <c r="L20" s="8">
        <v>19.7972579124962</v>
      </c>
    </row>
    <row r="21" spans="1:13" x14ac:dyDescent="0.3">
      <c r="A21" s="10">
        <v>400.984995066556</v>
      </c>
      <c r="B21" s="10">
        <v>33723</v>
      </c>
      <c r="C21" s="10">
        <f>B21*1000</f>
        <v>33723000</v>
      </c>
      <c r="D21" s="10">
        <f t="shared" si="1"/>
        <v>6.7548538681718853</v>
      </c>
      <c r="E21" s="8">
        <v>0.56245759384205396</v>
      </c>
      <c r="F21" s="8">
        <v>8.34647646181272E-4</v>
      </c>
      <c r="G21" s="8">
        <v>2.88902690569207E-2</v>
      </c>
      <c r="H21" s="8">
        <v>-5.5261639205688197E-2</v>
      </c>
      <c r="I21" s="8">
        <v>1.08360889506976E-4</v>
      </c>
      <c r="J21" s="8">
        <v>1.04096536689256E-2</v>
      </c>
      <c r="K21" s="8">
        <v>0.61771923304774201</v>
      </c>
      <c r="L21" s="8">
        <v>20.115614849612399</v>
      </c>
    </row>
    <row r="22" spans="1:13" x14ac:dyDescent="0.3">
      <c r="A22" s="10">
        <v>471.50948770285902</v>
      </c>
      <c r="B22" s="10">
        <v>18528</v>
      </c>
      <c r="C22" s="10">
        <f>B22*1000</f>
        <v>18528000</v>
      </c>
      <c r="D22" s="10">
        <f t="shared" si="1"/>
        <v>3.7112336526847756</v>
      </c>
      <c r="E22" s="8">
        <v>0.61512145741227897</v>
      </c>
      <c r="F22" s="8">
        <v>1.44697196827626E-3</v>
      </c>
      <c r="G22" s="8">
        <v>3.8039084745512201E-2</v>
      </c>
      <c r="H22" s="8">
        <v>-3.2678847472988097E-2</v>
      </c>
      <c r="I22" s="8">
        <v>1.02687337708301E-4</v>
      </c>
      <c r="J22" s="8">
        <v>1.0133476092057499E-2</v>
      </c>
      <c r="K22" s="8">
        <v>0.64780030488526696</v>
      </c>
      <c r="L22" s="8">
        <v>16.455952828160299</v>
      </c>
    </row>
    <row r="23" spans="1:13" x14ac:dyDescent="0.3">
      <c r="A23" s="10">
        <v>542.03398033916301</v>
      </c>
      <c r="B23" s="10">
        <v>10870</v>
      </c>
      <c r="C23" s="10">
        <f>B23*1000</f>
        <v>10870000</v>
      </c>
      <c r="D23" s="10">
        <f t="shared" si="1"/>
        <v>2.1773051492165107</v>
      </c>
      <c r="E23" s="8">
        <v>0.67783832311306302</v>
      </c>
      <c r="F23" s="8">
        <v>2.3280937302957998E-3</v>
      </c>
      <c r="G23" s="8">
        <v>4.8250323628922898E-2</v>
      </c>
      <c r="H23" s="8">
        <v>-2.1360484643482201E-2</v>
      </c>
      <c r="I23" s="8">
        <v>9.9986619751076103E-5</v>
      </c>
      <c r="J23" s="8">
        <v>9.9993309651734193E-3</v>
      </c>
      <c r="K23" s="8">
        <v>0.69919880775654497</v>
      </c>
      <c r="L23" s="8">
        <v>14.1895672917471</v>
      </c>
    </row>
    <row r="24" spans="1:13" x14ac:dyDescent="0.3">
      <c r="A24" s="10">
        <v>612.55847297546597</v>
      </c>
      <c r="B24" s="10">
        <v>6809</v>
      </c>
      <c r="C24" s="10">
        <f>B24*1000</f>
        <v>6809000</v>
      </c>
      <c r="D24" s="10">
        <f t="shared" si="1"/>
        <v>1.3638703551991922</v>
      </c>
      <c r="E24" s="8">
        <v>0.93326187603569699</v>
      </c>
      <c r="F24" s="8">
        <v>2.9483108157844799E-3</v>
      </c>
      <c r="G24" s="8">
        <v>5.4298350028195899E-2</v>
      </c>
      <c r="H24" s="8">
        <v>-2.0859024311916E-2</v>
      </c>
      <c r="I24" s="8">
        <v>9.9114414003070094E-5</v>
      </c>
      <c r="J24" s="8">
        <v>9.9556222308337002E-3</v>
      </c>
      <c r="K24" s="8">
        <v>0.95412090034761299</v>
      </c>
      <c r="L24" s="8">
        <v>17.2837063855855</v>
      </c>
    </row>
    <row r="25" spans="1:13" x14ac:dyDescent="0.3">
      <c r="A25" s="10"/>
      <c r="B25" s="10"/>
      <c r="C25" s="10"/>
      <c r="D25" s="12" t="s">
        <v>44</v>
      </c>
    </row>
    <row r="26" spans="1:13" x14ac:dyDescent="0.3">
      <c r="A26" s="10">
        <v>683.08296561176996</v>
      </c>
      <c r="B26" s="10">
        <v>4402</v>
      </c>
      <c r="C26" s="10">
        <f>B26*1000</f>
        <v>4402000</v>
      </c>
      <c r="D26" s="10">
        <f t="shared" si="1"/>
        <v>0.88173847901113889</v>
      </c>
      <c r="E26" s="8">
        <v>1.12005649825319</v>
      </c>
      <c r="F26" s="8">
        <v>3.8655538929517298E-3</v>
      </c>
      <c r="G26" s="8">
        <v>6.2173578736885698E-2</v>
      </c>
      <c r="H26" s="8">
        <v>-1.77440048026016E-2</v>
      </c>
      <c r="I26" s="8">
        <v>9.83383768796872E-5</v>
      </c>
      <c r="J26" s="8">
        <v>9.9165708226022897E-3</v>
      </c>
      <c r="K26" s="8">
        <v>1.1378005030557901</v>
      </c>
      <c r="L26" s="8">
        <v>18.0719576448639</v>
      </c>
    </row>
    <row r="27" spans="1:13" x14ac:dyDescent="0.3">
      <c r="A27" s="10">
        <v>753.60745824807304</v>
      </c>
      <c r="B27" s="10">
        <v>3017</v>
      </c>
      <c r="C27" s="10">
        <f>B27*1000</f>
        <v>3017000</v>
      </c>
      <c r="D27" s="10">
        <f t="shared" si="1"/>
        <v>0.60431735374298179</v>
      </c>
      <c r="E27" s="8">
        <v>1.31587246883322</v>
      </c>
      <c r="F27" s="8">
        <v>4.7637092826804299E-3</v>
      </c>
      <c r="G27" s="8">
        <v>6.9019629690983103E-2</v>
      </c>
      <c r="H27" s="8">
        <v>-1.5791621298003398E-2</v>
      </c>
      <c r="I27" s="8">
        <v>9.7880665202100805E-5</v>
      </c>
      <c r="J27" s="8">
        <v>9.8934657831369101E-3</v>
      </c>
      <c r="K27" s="8">
        <v>1.33166409013123</v>
      </c>
      <c r="L27" s="8">
        <v>19.098775597004298</v>
      </c>
    </row>
    <row r="28" spans="1:13" x14ac:dyDescent="0.3">
      <c r="A28" s="10">
        <v>824.13195088437703</v>
      </c>
      <c r="B28" s="10">
        <v>2163</v>
      </c>
      <c r="C28" s="10">
        <f>B28*1000</f>
        <v>2163000</v>
      </c>
      <c r="D28" s="10">
        <f t="shared" si="1"/>
        <v>0.4332576851660821</v>
      </c>
      <c r="E28" s="8">
        <v>1.47864912123345</v>
      </c>
      <c r="F28" s="8">
        <v>5.7975909039738802E-3</v>
      </c>
      <c r="G28" s="8">
        <v>7.6141912925627706E-2</v>
      </c>
      <c r="H28" s="8">
        <v>-1.38353285952526E-2</v>
      </c>
      <c r="I28" s="8">
        <v>9.7529567450884398E-5</v>
      </c>
      <c r="J28" s="8">
        <v>9.8757059216485494E-3</v>
      </c>
      <c r="K28" s="8">
        <v>1.4924844498287</v>
      </c>
      <c r="L28" s="8">
        <v>19.438532390249598</v>
      </c>
    </row>
    <row r="29" spans="1:13" x14ac:dyDescent="0.3">
      <c r="A29" s="10">
        <v>894.65644352068</v>
      </c>
      <c r="B29" s="10">
        <v>1558</v>
      </c>
      <c r="C29" s="10">
        <f>B29*1000</f>
        <v>1558000</v>
      </c>
      <c r="D29" s="10">
        <f t="shared" si="1"/>
        <v>0.31207372791898103</v>
      </c>
      <c r="E29" s="8">
        <v>1.69144982628801</v>
      </c>
      <c r="F29" s="8">
        <v>6.77848115034044E-3</v>
      </c>
      <c r="G29" s="8">
        <v>8.2331531932428204E-2</v>
      </c>
      <c r="H29" s="8">
        <v>-1.27398387470353E-2</v>
      </c>
      <c r="I29" s="8">
        <v>9.7308847635736405E-5</v>
      </c>
      <c r="J29" s="8">
        <v>9.8645247039954396E-3</v>
      </c>
      <c r="K29" s="8">
        <v>1.7041896650350401</v>
      </c>
      <c r="L29" s="8">
        <v>20.552119917046198</v>
      </c>
    </row>
    <row r="30" spans="1:13" x14ac:dyDescent="0.3">
      <c r="K30" s="10"/>
    </row>
    <row r="31" spans="1:13" x14ac:dyDescent="0.3">
      <c r="A31" s="7" t="s">
        <v>9</v>
      </c>
    </row>
    <row r="32" spans="1:13" x14ac:dyDescent="0.3">
      <c r="A32" s="9" t="s">
        <v>1</v>
      </c>
      <c r="B32" s="9" t="s">
        <v>2</v>
      </c>
      <c r="C32" s="9" t="s">
        <v>3</v>
      </c>
      <c r="D32" s="9" t="s">
        <v>8</v>
      </c>
      <c r="E32" s="9" t="s">
        <v>4</v>
      </c>
      <c r="F32" s="9" t="s">
        <v>42</v>
      </c>
      <c r="G32" s="9" t="s">
        <v>24</v>
      </c>
      <c r="H32" s="9" t="s">
        <v>5</v>
      </c>
      <c r="I32" s="9" t="s">
        <v>43</v>
      </c>
      <c r="J32" s="9" t="s">
        <v>25</v>
      </c>
      <c r="K32" s="9" t="s">
        <v>6</v>
      </c>
      <c r="L32" s="9" t="s">
        <v>7</v>
      </c>
    </row>
    <row r="33" spans="1:12" x14ac:dyDescent="0.3">
      <c r="A33" s="8">
        <v>336.39679485158399</v>
      </c>
      <c r="B33" s="8">
        <v>118812</v>
      </c>
      <c r="C33" s="10">
        <f>B33*1000</f>
        <v>118812000</v>
      </c>
      <c r="D33" s="10">
        <f>(B33/499241)*100</f>
        <v>23.798526162715</v>
      </c>
      <c r="E33" s="8">
        <v>5.69532554294866E-2</v>
      </c>
      <c r="F33" s="8">
        <v>3.8132822121833099E-4</v>
      </c>
      <c r="G33" s="8">
        <v>1.9527627127183901E-2</v>
      </c>
      <c r="H33" s="8">
        <v>-1.8442378065574201E-2</v>
      </c>
      <c r="I33" s="8">
        <v>1.27998214567749E-4</v>
      </c>
      <c r="J33" s="8">
        <v>1.1313629593006301E-2</v>
      </c>
      <c r="K33" s="8">
        <v>7.5395633495060801E-2</v>
      </c>
      <c r="L33" s="8">
        <v>3.3407816040485399</v>
      </c>
    </row>
    <row r="34" spans="1:12" x14ac:dyDescent="0.3">
      <c r="A34" s="8">
        <v>699.16176697629203</v>
      </c>
      <c r="B34" s="8">
        <v>50070</v>
      </c>
      <c r="C34" s="10">
        <f>B34*1000</f>
        <v>50070000</v>
      </c>
      <c r="D34" s="10">
        <f t="shared" ref="D34:D44" si="2">(B34/499241)*100</f>
        <v>10.029224362582401</v>
      </c>
      <c r="E34" s="8">
        <v>8.7560772442446005E-2</v>
      </c>
      <c r="F34" s="8">
        <v>8.7881690568514801E-4</v>
      </c>
      <c r="G34" s="8">
        <v>2.9644846190951101E-2</v>
      </c>
      <c r="H34" s="8">
        <v>-1.02306925034483E-2</v>
      </c>
      <c r="I34" s="8">
        <v>1.0755974080446E-4</v>
      </c>
      <c r="J34" s="8">
        <v>1.0371101233931699E-2</v>
      </c>
      <c r="K34" s="8">
        <v>9.7791464945894399E-2</v>
      </c>
      <c r="L34" s="8">
        <v>3.1137200368703999</v>
      </c>
    </row>
    <row r="35" spans="1:12" x14ac:dyDescent="0.3">
      <c r="A35" s="8">
        <v>1061.9267391010001</v>
      </c>
      <c r="B35" s="8">
        <v>28432</v>
      </c>
      <c r="C35" s="10">
        <f>B35*1000</f>
        <v>28432000</v>
      </c>
      <c r="D35" s="10">
        <f t="shared" si="2"/>
        <v>5.6950450784290556</v>
      </c>
      <c r="E35" s="8">
        <v>0.145457401148261</v>
      </c>
      <c r="F35" s="8">
        <v>1.4646308545053601E-3</v>
      </c>
      <c r="G35" s="8">
        <v>3.82704958748298E-2</v>
      </c>
      <c r="H35" s="8">
        <v>-9.4663735582904002E-3</v>
      </c>
      <c r="I35" s="8">
        <v>1.02541296357495E-4</v>
      </c>
      <c r="J35" s="8">
        <v>1.0126267642003899E-2</v>
      </c>
      <c r="K35" s="8">
        <v>0.154923774706552</v>
      </c>
      <c r="L35" s="8">
        <v>3.9134493493444902</v>
      </c>
    </row>
    <row r="36" spans="1:12" x14ac:dyDescent="0.3">
      <c r="A36" s="10">
        <v>1424.6917112256999</v>
      </c>
      <c r="B36" s="8">
        <v>17507</v>
      </c>
      <c r="C36" s="10">
        <f>B36*1000</f>
        <v>17507000</v>
      </c>
      <c r="D36" s="10">
        <f t="shared" si="2"/>
        <v>3.5067232058264444</v>
      </c>
      <c r="E36" s="8">
        <v>0.34230103345519203</v>
      </c>
      <c r="F36" s="8">
        <v>1.9745842906237899E-3</v>
      </c>
      <c r="G36" s="8">
        <v>4.4436294744541797E-2</v>
      </c>
      <c r="H36" s="8">
        <v>-1.4810386668596199E-2</v>
      </c>
      <c r="I36" s="8">
        <v>1.00730077101583E-4</v>
      </c>
      <c r="J36" s="8">
        <v>1.0036437470615899E-2</v>
      </c>
      <c r="K36" s="8">
        <v>0.35711142012378899</v>
      </c>
      <c r="L36" s="8">
        <v>7.8390203595778898</v>
      </c>
    </row>
    <row r="37" spans="1:12" x14ac:dyDescent="0.3">
      <c r="A37" s="8">
        <v>1787.45668335041</v>
      </c>
      <c r="B37" s="8">
        <v>11507</v>
      </c>
      <c r="C37" s="10">
        <f>B37*1000</f>
        <v>11507000</v>
      </c>
      <c r="D37" s="10">
        <f t="shared" si="2"/>
        <v>2.3048988364337064</v>
      </c>
      <c r="E37" s="8">
        <v>0.52391429132419298</v>
      </c>
      <c r="F37" s="8">
        <v>2.5350941005251701E-3</v>
      </c>
      <c r="G37" s="8">
        <v>5.0349717978606101E-2</v>
      </c>
      <c r="H37" s="8">
        <v>-1.6135074698090199E-2</v>
      </c>
      <c r="I37" s="8">
        <v>9.9617246443967303E-5</v>
      </c>
      <c r="J37" s="8">
        <v>9.9808439745327805E-3</v>
      </c>
      <c r="K37" s="8">
        <v>0.54004936602228404</v>
      </c>
      <c r="L37" s="8">
        <v>10.5212402970943</v>
      </c>
    </row>
    <row r="38" spans="1:12" x14ac:dyDescent="0.3">
      <c r="A38" s="8">
        <v>2150.2216554751199</v>
      </c>
      <c r="B38" s="8">
        <v>7880</v>
      </c>
      <c r="C38" s="10">
        <f>B38*1000</f>
        <v>7880000</v>
      </c>
      <c r="D38" s="10">
        <f t="shared" si="2"/>
        <v>1.5783960051357964</v>
      </c>
      <c r="E38" s="8">
        <v>0.642692506882517</v>
      </c>
      <c r="F38" s="8">
        <v>3.3168836110591899E-3</v>
      </c>
      <c r="G38" s="8">
        <v>5.7592391954660101E-2</v>
      </c>
      <c r="H38" s="8">
        <v>-1.4282994966238E-2</v>
      </c>
      <c r="I38" s="8">
        <v>9.8706643710256498E-5</v>
      </c>
      <c r="J38" s="8">
        <v>9.9351217259908992E-3</v>
      </c>
      <c r="K38" s="8">
        <v>0.65697550184875497</v>
      </c>
      <c r="L38" s="8">
        <v>11.2412936409031</v>
      </c>
    </row>
    <row r="39" spans="1:12" x14ac:dyDescent="0.3">
      <c r="A39" s="11">
        <v>2512.9866275998302</v>
      </c>
      <c r="B39" s="8">
        <v>5595</v>
      </c>
      <c r="C39" s="10">
        <f>B39*1000</f>
        <v>5595000</v>
      </c>
      <c r="D39" s="10">
        <f t="shared" si="2"/>
        <v>1.1207012244587284</v>
      </c>
      <c r="E39" s="8">
        <v>0.83907493939519995</v>
      </c>
      <c r="F39" s="8">
        <v>3.90523028643939E-3</v>
      </c>
      <c r="G39" s="8">
        <v>6.2491841759059898E-2</v>
      </c>
      <c r="H39" s="8">
        <v>-1.45902139709815E-2</v>
      </c>
      <c r="I39" s="8">
        <v>9.8278665281764204E-5</v>
      </c>
      <c r="J39" s="8">
        <v>9.9135596675343704E-3</v>
      </c>
      <c r="K39" s="8">
        <v>0.85366515336618098</v>
      </c>
      <c r="L39" s="11">
        <v>13.491714794032999</v>
      </c>
    </row>
    <row r="40" spans="1:12" x14ac:dyDescent="0.3">
      <c r="C40" s="10"/>
      <c r="D40" s="12" t="s">
        <v>44</v>
      </c>
    </row>
    <row r="41" spans="1:12" x14ac:dyDescent="0.3">
      <c r="A41" s="8">
        <v>2875.75159972454</v>
      </c>
      <c r="B41" s="8">
        <v>4278</v>
      </c>
      <c r="C41" s="10">
        <f>B41*1000</f>
        <v>4278000</v>
      </c>
      <c r="D41" s="10">
        <f t="shared" si="2"/>
        <v>0.85690077537702236</v>
      </c>
      <c r="E41" s="8">
        <v>1.04089873744059</v>
      </c>
      <c r="F41" s="8">
        <v>4.2642648030693101E-3</v>
      </c>
      <c r="G41" s="8">
        <v>6.5301338447763105E-2</v>
      </c>
      <c r="H41" s="8">
        <v>-1.5348180499974899E-2</v>
      </c>
      <c r="I41" s="8">
        <v>9.8088357060943895E-5</v>
      </c>
      <c r="J41" s="8">
        <v>9.90395663666516E-3</v>
      </c>
      <c r="K41" s="8">
        <v>1.05624691794057</v>
      </c>
      <c r="L41" s="8">
        <v>15.992083324219699</v>
      </c>
    </row>
    <row r="42" spans="1:12" x14ac:dyDescent="0.3">
      <c r="A42" s="8">
        <v>3238.5165718492499</v>
      </c>
      <c r="B42" s="8">
        <v>3397</v>
      </c>
      <c r="C42" s="10">
        <f>B42*1000</f>
        <v>3397000</v>
      </c>
      <c r="D42" s="10">
        <f t="shared" si="2"/>
        <v>0.68043289713785526</v>
      </c>
      <c r="E42" s="8">
        <v>1.2389791990366199</v>
      </c>
      <c r="F42" s="8">
        <v>4.51823654438033E-3</v>
      </c>
      <c r="G42" s="8">
        <v>6.7217829066255397E-2</v>
      </c>
      <c r="H42" s="8">
        <v>-1.6086341649197301E-2</v>
      </c>
      <c r="I42" s="8">
        <v>9.7983337325286194E-5</v>
      </c>
      <c r="J42" s="8">
        <v>9.8986533086721507E-3</v>
      </c>
      <c r="K42" s="8">
        <v>1.25506554068582</v>
      </c>
      <c r="L42" s="8">
        <v>18.472393105613001</v>
      </c>
    </row>
    <row r="43" spans="1:12" x14ac:dyDescent="0.3">
      <c r="A43" s="8">
        <v>3601.2815439739502</v>
      </c>
      <c r="B43" s="8">
        <v>2788</v>
      </c>
      <c r="C43" s="10">
        <f>B43*1000</f>
        <v>2788000</v>
      </c>
      <c r="D43" s="10">
        <f t="shared" si="2"/>
        <v>0.55844772364449236</v>
      </c>
      <c r="E43" s="8">
        <v>1.41581765295164</v>
      </c>
      <c r="F43" s="8">
        <v>4.7387565013427601E-3</v>
      </c>
      <c r="G43" s="8">
        <v>6.8838626521327106E-2</v>
      </c>
      <c r="H43" s="8">
        <v>-1.6556589664066399E-2</v>
      </c>
      <c r="I43" s="8">
        <v>9.79072361551613E-5</v>
      </c>
      <c r="J43" s="8">
        <v>9.8948085456547E-3</v>
      </c>
      <c r="K43" s="8">
        <v>1.43237424261571</v>
      </c>
      <c r="L43" s="8">
        <v>20.5960318827367</v>
      </c>
    </row>
    <row r="44" spans="1:12" x14ac:dyDescent="0.3">
      <c r="A44" s="8">
        <v>3964.04651609866</v>
      </c>
      <c r="B44" s="8">
        <v>2293</v>
      </c>
      <c r="C44" s="10">
        <f>B44*1000</f>
        <v>2293000</v>
      </c>
      <c r="D44" s="10">
        <f t="shared" si="2"/>
        <v>0.45929721316959143</v>
      </c>
      <c r="E44" s="8">
        <v>1.6064824927433301</v>
      </c>
      <c r="F44" s="8">
        <v>4.92800343864173E-3</v>
      </c>
      <c r="G44" s="8">
        <v>7.0199739590982302E-2</v>
      </c>
      <c r="H44" s="8">
        <v>-1.7085137010932901E-2</v>
      </c>
      <c r="I44" s="8">
        <v>9.7859250038741095E-5</v>
      </c>
      <c r="J44" s="8">
        <v>9.8923834356913695E-3</v>
      </c>
      <c r="K44" s="8">
        <v>1.62356762975427</v>
      </c>
      <c r="L44" s="8">
        <v>22.901560415927701</v>
      </c>
    </row>
    <row r="46" spans="1:12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4AA1-2EE5-433D-88C9-AFE6694F254F}">
  <dimension ref="A1:L13"/>
  <sheetViews>
    <sheetView workbookViewId="0"/>
  </sheetViews>
  <sheetFormatPr defaultRowHeight="14.4" x14ac:dyDescent="0.3"/>
  <cols>
    <col min="1" max="1" width="18" style="1" bestFit="1" customWidth="1"/>
    <col min="2" max="2" width="15.6640625" style="1" bestFit="1" customWidth="1"/>
    <col min="3" max="3" width="11.33203125" style="1" bestFit="1" customWidth="1"/>
    <col min="4" max="4" width="12" style="1" bestFit="1" customWidth="1"/>
    <col min="5" max="5" width="12.6640625" style="1" bestFit="1" customWidth="1"/>
    <col min="6" max="7" width="12" style="1" bestFit="1" customWidth="1"/>
    <col min="8" max="8" width="12.6640625" style="1" bestFit="1" customWidth="1"/>
    <col min="9" max="10" width="12" style="1" bestFit="1" customWidth="1"/>
    <col min="11" max="11" width="12.6640625" style="1" bestFit="1" customWidth="1"/>
    <col min="12" max="12" width="18.109375" style="1" bestFit="1" customWidth="1"/>
    <col min="13" max="16384" width="8.88671875" style="1"/>
  </cols>
  <sheetData>
    <row r="1" spans="1:12" x14ac:dyDescent="0.3">
      <c r="A1" s="1" t="s">
        <v>45</v>
      </c>
      <c r="B1" s="3" t="s">
        <v>2</v>
      </c>
      <c r="C1" s="3" t="s">
        <v>3</v>
      </c>
      <c r="D1" s="3" t="s">
        <v>8</v>
      </c>
      <c r="E1" s="3" t="s">
        <v>4</v>
      </c>
      <c r="F1" s="3" t="s">
        <v>42</v>
      </c>
      <c r="G1" s="3" t="s">
        <v>24</v>
      </c>
      <c r="H1" s="3" t="s">
        <v>5</v>
      </c>
      <c r="I1" s="3" t="s">
        <v>43</v>
      </c>
      <c r="J1" s="3" t="s">
        <v>25</v>
      </c>
      <c r="K1" s="3" t="s">
        <v>6</v>
      </c>
      <c r="L1" s="3" t="s">
        <v>7</v>
      </c>
    </row>
    <row r="2" spans="1:12" x14ac:dyDescent="0.3">
      <c r="A2" s="2" t="s">
        <v>13</v>
      </c>
      <c r="B2" s="1">
        <v>300898</v>
      </c>
      <c r="C2" s="1">
        <f>B2*1000</f>
        <v>300898000</v>
      </c>
      <c r="D2" s="1">
        <f>(B2/499241)*100</f>
        <v>60.271091516922695</v>
      </c>
      <c r="E2" s="1">
        <v>-0.224015220161391</v>
      </c>
      <c r="F2" s="1">
        <v>1.9721737464686699E-4</v>
      </c>
      <c r="G2" s="1">
        <v>1.40434103638278E-2</v>
      </c>
      <c r="H2" s="1">
        <v>0.268338782920436</v>
      </c>
      <c r="I2" s="1">
        <v>1.8687171953420099E-4</v>
      </c>
      <c r="J2" s="1">
        <v>1.36701031281479E-2</v>
      </c>
      <c r="K2" s="1">
        <v>-0.49235400308182697</v>
      </c>
      <c r="L2" s="1">
        <v>-25.122420773675199</v>
      </c>
    </row>
    <row r="3" spans="1:12" x14ac:dyDescent="0.3">
      <c r="A3" s="2" t="s">
        <v>22</v>
      </c>
      <c r="B3" s="1">
        <v>4309</v>
      </c>
      <c r="C3" s="1">
        <f>B3*1000</f>
        <v>4309000</v>
      </c>
      <c r="D3" s="1">
        <f>(B3/499241)*100</f>
        <v>0.86311020128555149</v>
      </c>
      <c r="E3" s="1" t="s">
        <v>23</v>
      </c>
      <c r="F3" s="1" t="s">
        <v>23</v>
      </c>
      <c r="G3" s="1" t="s">
        <v>23</v>
      </c>
      <c r="H3" s="1">
        <v>8.8585937540313197E-3</v>
      </c>
      <c r="I3" s="4">
        <v>9.5847205668160297E-5</v>
      </c>
      <c r="J3" s="1">
        <v>9.7901586130236008E-3</v>
      </c>
      <c r="K3" s="1" t="s">
        <v>23</v>
      </c>
      <c r="L3" s="1" t="s">
        <v>23</v>
      </c>
    </row>
    <row r="4" spans="1:12" x14ac:dyDescent="0.3">
      <c r="A4" s="2" t="s">
        <v>15</v>
      </c>
      <c r="B4" s="1">
        <v>4570</v>
      </c>
      <c r="C4" s="1">
        <f>B4*1000</f>
        <v>4570000</v>
      </c>
      <c r="D4" s="1">
        <f>(B4/499241)*100</f>
        <v>0.91538956135413552</v>
      </c>
      <c r="E4" s="1">
        <v>0.30956214526106901</v>
      </c>
      <c r="F4" s="1">
        <v>7.8010842995070101E-3</v>
      </c>
      <c r="G4" s="1">
        <v>8.8323747087105706E-2</v>
      </c>
      <c r="H4" s="1">
        <v>-3.3315065227716499E-3</v>
      </c>
      <c r="I4" s="4">
        <v>9.7023262042533203E-5</v>
      </c>
      <c r="J4" s="1">
        <v>9.8500386822861392E-3</v>
      </c>
      <c r="K4" s="1">
        <v>0.31289365178384099</v>
      </c>
      <c r="L4" s="5">
        <v>3.5207503406554799</v>
      </c>
    </row>
    <row r="5" spans="1:12" x14ac:dyDescent="0.3">
      <c r="A5" s="2" t="s">
        <v>14</v>
      </c>
      <c r="B5" s="1">
        <v>41028</v>
      </c>
      <c r="C5" s="1">
        <f>B5*1000</f>
        <v>41028000</v>
      </c>
      <c r="D5" s="1">
        <f>(B5/499241)*100</f>
        <v>8.2180750379075427</v>
      </c>
      <c r="E5" s="1">
        <v>-0.25998143651759298</v>
      </c>
      <c r="F5" s="1">
        <v>1.4975378117529799E-3</v>
      </c>
      <c r="G5" s="1">
        <v>3.8698033693625601E-2</v>
      </c>
      <c r="H5" s="1">
        <v>2.0398875263174601E-2</v>
      </c>
      <c r="I5" s="1">
        <v>1.0239125886659E-4</v>
      </c>
      <c r="J5" s="1">
        <v>1.0118856598775801E-2</v>
      </c>
      <c r="K5" s="1">
        <v>-0.280380311780768</v>
      </c>
      <c r="L5" s="1">
        <v>-7.0096631684491602</v>
      </c>
    </row>
    <row r="6" spans="1:12" x14ac:dyDescent="0.3">
      <c r="A6" s="2" t="s">
        <v>20</v>
      </c>
      <c r="B6" s="1">
        <v>116</v>
      </c>
      <c r="C6" s="1">
        <f>B6*1000</f>
        <v>116000</v>
      </c>
      <c r="D6" s="1">
        <f>(B6/499241)*100</f>
        <v>2.3235271141592937E-2</v>
      </c>
      <c r="E6" s="1" t="s">
        <v>23</v>
      </c>
      <c r="F6" s="1" t="s">
        <v>23</v>
      </c>
      <c r="G6" s="1" t="s">
        <v>23</v>
      </c>
      <c r="H6" s="1">
        <v>2.3745189663687601E-4</v>
      </c>
      <c r="I6" s="4">
        <v>9.58294798042763E-5</v>
      </c>
      <c r="J6" s="1">
        <v>9.7892532812404193E-3</v>
      </c>
      <c r="K6" s="1" t="s">
        <v>23</v>
      </c>
      <c r="L6" s="1" t="s">
        <v>23</v>
      </c>
    </row>
    <row r="7" spans="1:12" x14ac:dyDescent="0.3">
      <c r="A7" s="2" t="s">
        <v>18</v>
      </c>
      <c r="B7" s="1">
        <v>16382</v>
      </c>
      <c r="C7" s="1">
        <f>B7*1000</f>
        <v>16382000</v>
      </c>
      <c r="D7" s="1">
        <f>(B7/499241)*100</f>
        <v>3.2813811365653063</v>
      </c>
      <c r="E7" s="1">
        <v>1.10843539887808</v>
      </c>
      <c r="F7" s="1">
        <v>1.04933071378572E-3</v>
      </c>
      <c r="G7" s="1">
        <v>3.2393374535323198E-2</v>
      </c>
      <c r="H7" s="1">
        <v>-6.8177178683164794E-2</v>
      </c>
      <c r="I7" s="1">
        <v>1.05772386407877E-4</v>
      </c>
      <c r="J7" s="1">
        <v>1.0284570307401099E-2</v>
      </c>
      <c r="K7" s="6">
        <v>1.1766125775612499</v>
      </c>
      <c r="L7" s="5">
        <v>34.6196849861551</v>
      </c>
    </row>
    <row r="8" spans="1:12" x14ac:dyDescent="0.3">
      <c r="A8" s="2" t="s">
        <v>19</v>
      </c>
      <c r="B8" s="1">
        <v>105457</v>
      </c>
      <c r="C8" s="1">
        <f>B8*1000</f>
        <v>105457000</v>
      </c>
      <c r="D8" s="1">
        <f>(B8/499241)*100</f>
        <v>21.123465420508332</v>
      </c>
      <c r="E8" s="1">
        <v>0.266431393145319</v>
      </c>
      <c r="F8" s="1">
        <v>3.5210118301616901E-4</v>
      </c>
      <c r="G8" s="1">
        <v>1.8764359381981802E-2</v>
      </c>
      <c r="H8" s="1">
        <v>-8.4566793513098898E-2</v>
      </c>
      <c r="I8" s="1">
        <v>1.3175598200578301E-4</v>
      </c>
      <c r="J8" s="1">
        <v>1.14785008605559E-2</v>
      </c>
      <c r="K8" s="6">
        <v>0.35099818665841798</v>
      </c>
      <c r="L8" s="5">
        <v>15.956817740559901</v>
      </c>
    </row>
    <row r="9" spans="1:12" x14ac:dyDescent="0.3">
      <c r="A9" s="2" t="s">
        <v>21</v>
      </c>
      <c r="B9" s="1">
        <v>2546</v>
      </c>
      <c r="C9" s="1">
        <f>B9*1000</f>
        <v>2546000</v>
      </c>
      <c r="D9" s="1">
        <f>(B9/499241)*100</f>
        <v>0.50997414074565184</v>
      </c>
      <c r="E9" s="1">
        <v>-1.0139407031892</v>
      </c>
      <c r="F9" s="1">
        <v>5.0395882818685601E-2</v>
      </c>
      <c r="G9" s="1">
        <v>0.22449027332756599</v>
      </c>
      <c r="H9" s="1">
        <v>3.3061111645295901E-3</v>
      </c>
      <c r="I9" s="4">
        <v>9.6015863392238598E-5</v>
      </c>
      <c r="J9" s="1">
        <v>9.7987684630385392E-3</v>
      </c>
      <c r="K9" s="1">
        <v>-1.0172468143537301</v>
      </c>
      <c r="L9" s="1">
        <v>-4.5270520457182304</v>
      </c>
    </row>
    <row r="10" spans="1:12" x14ac:dyDescent="0.3">
      <c r="A10" s="2" t="s">
        <v>16</v>
      </c>
      <c r="B10" s="1">
        <v>943</v>
      </c>
      <c r="C10" s="1">
        <f>B10*1000</f>
        <v>943000</v>
      </c>
      <c r="D10" s="1">
        <f>(B10/499241)*100</f>
        <v>0.18888673005622536</v>
      </c>
      <c r="E10" s="1">
        <v>-3.0232859484091201</v>
      </c>
      <c r="F10" s="1">
        <v>1.00106157112526</v>
      </c>
      <c r="G10" s="1">
        <v>1.0005306447706901</v>
      </c>
      <c r="H10" s="1">
        <v>1.83611867704219E-3</v>
      </c>
      <c r="I10" s="4">
        <v>9.5841743532976704E-5</v>
      </c>
      <c r="J10" s="1">
        <v>9.7898796485440306E-3</v>
      </c>
      <c r="K10" s="1">
        <v>-3.0251220670861598</v>
      </c>
      <c r="L10" s="1">
        <v>-3.02337292769207</v>
      </c>
    </row>
    <row r="11" spans="1:12" x14ac:dyDescent="0.3">
      <c r="A11" s="2" t="s">
        <v>17</v>
      </c>
      <c r="B11" s="1">
        <v>130</v>
      </c>
      <c r="C11" s="1">
        <f>B11*1000</f>
        <v>130000</v>
      </c>
      <c r="D11" s="1">
        <f>(B11/499241)*100</f>
        <v>2.6039528003509328E-2</v>
      </c>
      <c r="E11" s="1" t="s">
        <v>23</v>
      </c>
      <c r="F11" s="1" t="s">
        <v>23</v>
      </c>
      <c r="G11" s="1" t="s">
        <v>23</v>
      </c>
      <c r="H11" s="1">
        <v>2.6611369762367601E-4</v>
      </c>
      <c r="I11" s="4">
        <v>9.5829538482764597E-5</v>
      </c>
      <c r="J11" s="1">
        <v>9.789256278327E-3</v>
      </c>
      <c r="K11" s="1" t="s">
        <v>23</v>
      </c>
      <c r="L11" s="1" t="s">
        <v>23</v>
      </c>
    </row>
    <row r="12" spans="1:12" x14ac:dyDescent="0.3">
      <c r="A12" s="2" t="s">
        <v>12</v>
      </c>
      <c r="B12" s="1">
        <v>98</v>
      </c>
      <c r="C12" s="1">
        <f>B12*1000</f>
        <v>98000</v>
      </c>
      <c r="D12" s="1">
        <f>(B12/499241)*100</f>
        <v>1.9629798033414723E-2</v>
      </c>
      <c r="E12" s="1">
        <v>-0.74999165233614395</v>
      </c>
      <c r="F12" s="1">
        <v>1.0103092783505101</v>
      </c>
      <c r="G12" s="1">
        <v>1.00514142206483</v>
      </c>
      <c r="H12" s="1">
        <v>1.04768416613946E-4</v>
      </c>
      <c r="I12" s="4">
        <v>9.5838196107564703E-5</v>
      </c>
      <c r="J12" s="1">
        <v>9.7896984686743401E-3</v>
      </c>
      <c r="K12" s="1">
        <v>-0.75009642075275795</v>
      </c>
      <c r="L12" s="1">
        <v>-0.746224192585632</v>
      </c>
    </row>
    <row r="13" spans="1:12" x14ac:dyDescent="0.3">
      <c r="A13" s="2" t="s">
        <v>11</v>
      </c>
      <c r="B13" s="1">
        <v>15864</v>
      </c>
      <c r="C13" s="1">
        <f>B13*1000</f>
        <v>15864000</v>
      </c>
      <c r="D13" s="1">
        <f>(B13/499241)*100</f>
        <v>3.1776236326744001</v>
      </c>
      <c r="E13" s="1">
        <v>2.4352630030613401E-2</v>
      </c>
      <c r="F13" s="1">
        <v>2.9462898273326299E-3</v>
      </c>
      <c r="G13" s="1">
        <v>5.4279736802352201E-2</v>
      </c>
      <c r="H13" s="1">
        <v>-8.0893004964351296E-4</v>
      </c>
      <c r="I13" s="4">
        <v>9.9050689496952502E-5</v>
      </c>
      <c r="J13" s="1">
        <v>9.9524212881565901E-3</v>
      </c>
      <c r="K13" s="1">
        <v>2.5161560080256998E-2</v>
      </c>
      <c r="L13" s="5">
        <v>0.45595253501724797</v>
      </c>
    </row>
  </sheetData>
  <sortState ref="A2:L1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2E5B-B34E-44D3-863F-4CCA6587A098}">
  <dimension ref="A1:L12"/>
  <sheetViews>
    <sheetView workbookViewId="0"/>
  </sheetViews>
  <sheetFormatPr defaultRowHeight="14.4" x14ac:dyDescent="0.3"/>
  <cols>
    <col min="1" max="1" width="16.77734375" style="1" bestFit="1" customWidth="1"/>
    <col min="2" max="2" width="15.6640625" style="1" bestFit="1" customWidth="1"/>
    <col min="3" max="3" width="11.33203125" style="1" bestFit="1" customWidth="1"/>
    <col min="4" max="4" width="12" style="1" bestFit="1" customWidth="1"/>
    <col min="5" max="5" width="12.6640625" style="1" bestFit="1" customWidth="1"/>
    <col min="6" max="7" width="12" style="1" bestFit="1" customWidth="1"/>
    <col min="8" max="8" width="12.6640625" style="1" bestFit="1" customWidth="1"/>
    <col min="9" max="10" width="12" style="1" bestFit="1" customWidth="1"/>
    <col min="11" max="11" width="12.6640625" style="1" bestFit="1" customWidth="1"/>
    <col min="12" max="12" width="18.109375" style="1" bestFit="1" customWidth="1"/>
    <col min="13" max="16384" width="8.88671875" style="1"/>
  </cols>
  <sheetData>
    <row r="1" spans="1:12" x14ac:dyDescent="0.3">
      <c r="A1" s="1" t="s">
        <v>46</v>
      </c>
      <c r="B1" s="3" t="s">
        <v>2</v>
      </c>
      <c r="C1" s="3" t="s">
        <v>3</v>
      </c>
      <c r="D1" s="3" t="s">
        <v>8</v>
      </c>
      <c r="E1" s="3" t="s">
        <v>4</v>
      </c>
      <c r="F1" s="3" t="s">
        <v>42</v>
      </c>
      <c r="G1" s="3" t="s">
        <v>24</v>
      </c>
      <c r="H1" s="3" t="s">
        <v>5</v>
      </c>
      <c r="I1" s="3" t="s">
        <v>43</v>
      </c>
      <c r="J1" s="3" t="s">
        <v>25</v>
      </c>
      <c r="K1" s="3" t="s">
        <v>6</v>
      </c>
      <c r="L1" s="3" t="s">
        <v>7</v>
      </c>
    </row>
    <row r="2" spans="1:12" x14ac:dyDescent="0.3">
      <c r="A2" s="2" t="s">
        <v>34</v>
      </c>
      <c r="B2" s="1">
        <v>7889</v>
      </c>
      <c r="C2" s="1">
        <f>B2*1000</f>
        <v>7889000</v>
      </c>
      <c r="D2" s="1">
        <f>(B2/499241)*100</f>
        <v>1.5801987416898853</v>
      </c>
      <c r="E2" s="1">
        <v>0.14425143895758599</v>
      </c>
      <c r="F2" s="1">
        <v>5.2845936911771604E-3</v>
      </c>
      <c r="G2" s="1">
        <v>7.2695210923259299E-2</v>
      </c>
      <c r="H2" s="1">
        <v>-2.48616176962578E-3</v>
      </c>
      <c r="I2" s="4">
        <v>9.7599614887769104E-5</v>
      </c>
      <c r="J2" s="1">
        <v>9.8792517372404808E-3</v>
      </c>
      <c r="K2" s="1">
        <v>0.14673760072721201</v>
      </c>
      <c r="L2" s="5">
        <v>2.0001463217459299</v>
      </c>
    </row>
    <row r="3" spans="1:12" x14ac:dyDescent="0.3">
      <c r="A3" s="2" t="s">
        <v>26</v>
      </c>
      <c r="B3" s="1">
        <v>4483</v>
      </c>
      <c r="C3" s="1">
        <f>B3*1000</f>
        <v>4483000</v>
      </c>
      <c r="D3" s="1">
        <f>(B3/499241)*100</f>
        <v>0.89796310799794088</v>
      </c>
      <c r="E3" s="1">
        <v>0.36768909117898801</v>
      </c>
      <c r="F3" s="1">
        <v>7.5293667135817397E-3</v>
      </c>
      <c r="G3" s="1">
        <v>8.6771923532798001E-2</v>
      </c>
      <c r="H3" s="1">
        <v>-3.9964176146169402E-3</v>
      </c>
      <c r="I3" s="4">
        <v>9.7067975892966695E-5</v>
      </c>
      <c r="J3" s="1">
        <v>9.8523081505283196E-3</v>
      </c>
      <c r="K3" s="1">
        <v>0.37168550879360501</v>
      </c>
      <c r="L3" s="5">
        <v>4.2561296751489204</v>
      </c>
    </row>
    <row r="4" spans="1:12" x14ac:dyDescent="0.3">
      <c r="A4" s="2" t="s">
        <v>28</v>
      </c>
      <c r="B4" s="1">
        <v>19516</v>
      </c>
      <c r="C4" s="1">
        <f>B4*1000</f>
        <v>19516000</v>
      </c>
      <c r="D4" s="1">
        <f>(B4/499241)*100</f>
        <v>3.9091340655114464</v>
      </c>
      <c r="E4" s="1">
        <v>-0.181154080900787</v>
      </c>
      <c r="F4" s="1">
        <v>2.9175025185808399E-3</v>
      </c>
      <c r="G4" s="1">
        <v>5.40139104174178E-2</v>
      </c>
      <c r="H4" s="1">
        <v>6.7428044823756696E-3</v>
      </c>
      <c r="I4" s="4">
        <v>9.9085923622790802E-5</v>
      </c>
      <c r="J4" s="1">
        <v>9.9541912591024108E-3</v>
      </c>
      <c r="K4" s="1">
        <v>-0.18789688538316299</v>
      </c>
      <c r="L4" s="1">
        <v>-3.4210667645266999</v>
      </c>
    </row>
    <row r="5" spans="1:12" x14ac:dyDescent="0.3">
      <c r="A5" s="2" t="s">
        <v>27</v>
      </c>
      <c r="B5" s="1">
        <v>2291</v>
      </c>
      <c r="C5" s="1">
        <f>B5*1000</f>
        <v>2291000</v>
      </c>
      <c r="D5" s="1">
        <f>(B5/499241)*100</f>
        <v>0.45889660504646057</v>
      </c>
      <c r="E5" s="1">
        <v>-0.68217629055251205</v>
      </c>
      <c r="F5" s="1">
        <v>4.0441306266548897E-2</v>
      </c>
      <c r="G5" s="1">
        <v>0.201100239349805</v>
      </c>
      <c r="H5" s="1">
        <v>2.3014292562265901E-3</v>
      </c>
      <c r="I5" s="4">
        <v>9.6058925153037994E-5</v>
      </c>
      <c r="J5" s="1">
        <v>9.8009655214697095E-3</v>
      </c>
      <c r="K5" s="1">
        <v>-0.68447771980873895</v>
      </c>
      <c r="L5" s="1">
        <v>-3.3996292517334901</v>
      </c>
    </row>
    <row r="6" spans="1:12" x14ac:dyDescent="0.3">
      <c r="A6" s="2" t="s">
        <v>29</v>
      </c>
      <c r="B6" s="1">
        <v>2268</v>
      </c>
      <c r="C6" s="1">
        <f>B6*1000</f>
        <v>2268000</v>
      </c>
      <c r="D6" s="1">
        <f>(B6/499241)*100</f>
        <v>0.45428961163045506</v>
      </c>
      <c r="E6" s="1">
        <v>-2.5138747520359401</v>
      </c>
      <c r="F6" s="1">
        <v>0.25044169611307399</v>
      </c>
      <c r="G6" s="1">
        <v>0.50044150118977304</v>
      </c>
      <c r="H6" s="1">
        <v>4.2694260653981702E-3</v>
      </c>
      <c r="I6" s="4">
        <v>9.5873715901423898E-5</v>
      </c>
      <c r="J6" s="1">
        <v>9.7915124419787093E-3</v>
      </c>
      <c r="K6" s="1">
        <v>-2.5181441781013398</v>
      </c>
      <c r="L6" s="1">
        <v>-5.0308823596034999</v>
      </c>
    </row>
    <row r="7" spans="1:12" x14ac:dyDescent="0.3">
      <c r="A7" s="2" t="s">
        <v>35</v>
      </c>
      <c r="B7" s="1">
        <v>45858</v>
      </c>
      <c r="C7" s="1">
        <f>B7*1000</f>
        <v>45858000</v>
      </c>
      <c r="D7" s="1">
        <f>(B7/499241)*100</f>
        <v>9.1855436552686971</v>
      </c>
      <c r="E7" s="1">
        <v>0.142701726718795</v>
      </c>
      <c r="F7" s="1">
        <v>9.1045482795584299E-4</v>
      </c>
      <c r="G7" s="1">
        <v>3.0173744016211201E-2</v>
      </c>
      <c r="H7" s="1">
        <v>-1.55793586560841E-2</v>
      </c>
      <c r="I7" s="1">
        <v>1.0710780984494299E-4</v>
      </c>
      <c r="J7" s="1">
        <v>1.03492903063419E-2</v>
      </c>
      <c r="K7" s="1">
        <v>0.158281085374879</v>
      </c>
      <c r="L7" s="5">
        <v>4.9619049814683596</v>
      </c>
    </row>
    <row r="8" spans="1:12" x14ac:dyDescent="0.3">
      <c r="A8" s="2" t="s">
        <v>36</v>
      </c>
      <c r="B8" s="1">
        <v>328661</v>
      </c>
      <c r="C8" s="1">
        <f>B8*1000</f>
        <v>328661000</v>
      </c>
      <c r="D8" s="1">
        <f>(B8/499241)*100</f>
        <v>65.832133178164455</v>
      </c>
      <c r="E8" s="1">
        <v>7.0677335005399994E-2</v>
      </c>
      <c r="F8" s="1">
        <v>1.3605728252982999E-4</v>
      </c>
      <c r="G8" s="1">
        <v>1.1664359499339401E-2</v>
      </c>
      <c r="H8" s="1">
        <v>-0.151358559107581</v>
      </c>
      <c r="I8" s="1">
        <v>3.24342270126537E-4</v>
      </c>
      <c r="J8" s="1">
        <v>1.8009504993934101E-2</v>
      </c>
      <c r="K8" s="1">
        <v>0.222035894112981</v>
      </c>
      <c r="L8" s="5">
        <v>10.3479838268074</v>
      </c>
    </row>
    <row r="9" spans="1:12" x14ac:dyDescent="0.3">
      <c r="A9" s="2" t="s">
        <v>33</v>
      </c>
      <c r="B9" s="1">
        <v>17141</v>
      </c>
      <c r="C9" s="1">
        <f>B9*1000</f>
        <v>17141000</v>
      </c>
      <c r="D9" s="1">
        <f>(B9/499241)*100</f>
        <v>3.4334119192934871</v>
      </c>
      <c r="E9" s="1">
        <v>-1.08887629341053</v>
      </c>
      <c r="F9" s="1">
        <v>8.0587682181476206E-3</v>
      </c>
      <c r="G9" s="1">
        <v>8.9770642295505604E-2</v>
      </c>
      <c r="H9" s="1">
        <v>2.3656509297564E-2</v>
      </c>
      <c r="I9" s="4">
        <v>9.7015278843495798E-5</v>
      </c>
      <c r="J9" s="1">
        <v>9.8496334370115398E-3</v>
      </c>
      <c r="K9" s="1">
        <v>-1.1125328027080901</v>
      </c>
      <c r="L9" s="1">
        <v>-12.319128366584099</v>
      </c>
    </row>
    <row r="10" spans="1:12" x14ac:dyDescent="0.3">
      <c r="A10" s="2" t="s">
        <v>30</v>
      </c>
      <c r="B10" s="1">
        <v>52885</v>
      </c>
      <c r="C10" s="1">
        <f>B10*1000</f>
        <v>52885000</v>
      </c>
      <c r="D10" s="1">
        <f>(B10/499241)*100</f>
        <v>10.593080295889159</v>
      </c>
      <c r="E10" s="1">
        <v>-1.39326289228991</v>
      </c>
      <c r="F10" s="1">
        <v>3.52778333666866E-3</v>
      </c>
      <c r="G10" s="1">
        <v>5.9395145733205E-2</v>
      </c>
      <c r="H10" s="1">
        <v>8.6815723752432003E-2</v>
      </c>
      <c r="I10" s="4">
        <v>9.8651373425563002E-5</v>
      </c>
      <c r="J10" s="1">
        <v>9.9323397759824399E-3</v>
      </c>
      <c r="K10" s="1">
        <v>-1.48007861604234</v>
      </c>
      <c r="L10" s="1">
        <v>-24.577904511981199</v>
      </c>
    </row>
    <row r="11" spans="1:12" x14ac:dyDescent="0.3">
      <c r="A11" s="2" t="s">
        <v>32</v>
      </c>
      <c r="B11" s="1">
        <v>6024</v>
      </c>
      <c r="C11" s="1">
        <f>B11*1000</f>
        <v>6024000</v>
      </c>
      <c r="D11" s="1">
        <f>(B11/499241)*100</f>
        <v>1.2066316668703092</v>
      </c>
      <c r="E11" s="1">
        <v>-2.0427480646267</v>
      </c>
      <c r="F11" s="1">
        <v>5.8990001860574397E-2</v>
      </c>
      <c r="G11" s="1">
        <v>0.24287857431353299</v>
      </c>
      <c r="H11" s="1">
        <v>1.07755007052334E-2</v>
      </c>
      <c r="I11" s="4">
        <v>9.6004227167240406E-5</v>
      </c>
      <c r="J11" s="1">
        <v>9.7981746854830208E-3</v>
      </c>
      <c r="K11" s="1">
        <v>-2.0535235653319401</v>
      </c>
      <c r="L11" s="1">
        <v>-8.4480674676237104</v>
      </c>
    </row>
    <row r="12" spans="1:12" x14ac:dyDescent="0.3">
      <c r="A12" s="2" t="s">
        <v>31</v>
      </c>
      <c r="B12" s="1">
        <v>4231</v>
      </c>
      <c r="C12" s="1">
        <f>B12*1000</f>
        <v>4231000</v>
      </c>
      <c r="D12" s="1">
        <f>(B12/499241)*100</f>
        <v>0.84748648448344577</v>
      </c>
      <c r="E12" s="1">
        <v>1.2661159729954501</v>
      </c>
      <c r="F12" s="1">
        <v>3.5441209976813598E-3</v>
      </c>
      <c r="G12" s="1">
        <v>5.95325205050262E-2</v>
      </c>
      <c r="H12" s="1">
        <v>-2.0854011037966799E-2</v>
      </c>
      <c r="I12" s="4">
        <v>9.8597754943122507E-5</v>
      </c>
      <c r="J12" s="1">
        <v>9.9296402222397995E-3</v>
      </c>
      <c r="K12" s="1">
        <v>1.2869699840334099</v>
      </c>
      <c r="L12" s="5">
        <v>21.323357943755401</v>
      </c>
    </row>
  </sheetData>
  <sortState ref="A2:L12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C9DD-F52E-4F06-B1B3-37ADD0992EE8}">
  <dimension ref="A1:L6"/>
  <sheetViews>
    <sheetView workbookViewId="0"/>
  </sheetViews>
  <sheetFormatPr defaultRowHeight="14.4" x14ac:dyDescent="0.3"/>
  <cols>
    <col min="1" max="1" width="12.21875" style="1" bestFit="1" customWidth="1"/>
    <col min="2" max="2" width="15.6640625" style="1" bestFit="1" customWidth="1"/>
    <col min="3" max="3" width="11.33203125" style="1" bestFit="1" customWidth="1"/>
    <col min="4" max="4" width="12" style="1" bestFit="1" customWidth="1"/>
    <col min="5" max="5" width="12.6640625" style="1" bestFit="1" customWidth="1"/>
    <col min="6" max="7" width="12" style="1" bestFit="1" customWidth="1"/>
    <col min="8" max="8" width="12.6640625" style="1" bestFit="1" customWidth="1"/>
    <col min="9" max="10" width="12" style="1" bestFit="1" customWidth="1"/>
    <col min="11" max="11" width="12.6640625" style="1" bestFit="1" customWidth="1"/>
    <col min="12" max="12" width="18.109375" style="1" bestFit="1" customWidth="1"/>
    <col min="13" max="16384" width="8.88671875" style="1"/>
  </cols>
  <sheetData>
    <row r="1" spans="1:12" x14ac:dyDescent="0.3">
      <c r="A1" s="1" t="s">
        <v>47</v>
      </c>
      <c r="B1" s="3" t="s">
        <v>2</v>
      </c>
      <c r="C1" s="3" t="s">
        <v>3</v>
      </c>
      <c r="D1" s="3" t="s">
        <v>8</v>
      </c>
      <c r="E1" s="3" t="s">
        <v>4</v>
      </c>
      <c r="F1" s="3" t="s">
        <v>42</v>
      </c>
      <c r="G1" s="3" t="s">
        <v>24</v>
      </c>
      <c r="H1" s="3" t="s">
        <v>5</v>
      </c>
      <c r="I1" s="3" t="s">
        <v>43</v>
      </c>
      <c r="J1" s="3" t="s">
        <v>25</v>
      </c>
      <c r="K1" s="3" t="s">
        <v>6</v>
      </c>
      <c r="L1" s="3" t="s">
        <v>7</v>
      </c>
    </row>
    <row r="2" spans="1:12" x14ac:dyDescent="0.3">
      <c r="A2" s="2" t="s">
        <v>41</v>
      </c>
      <c r="B2" s="1">
        <v>80</v>
      </c>
      <c r="C2" s="1">
        <f>B2*1000</f>
        <v>80000</v>
      </c>
      <c r="D2" s="1">
        <f>(B2/499241)*100</f>
        <v>1.6024324925236512E-2</v>
      </c>
      <c r="E2" s="1" t="s">
        <v>23</v>
      </c>
      <c r="F2" s="1" t="s">
        <v>23</v>
      </c>
      <c r="G2" s="1" t="s">
        <v>23</v>
      </c>
      <c r="H2" s="1">
        <v>1.63753894638354E-4</v>
      </c>
      <c r="I2" s="4">
        <v>9.5829328932179095E-5</v>
      </c>
      <c r="J2" s="1">
        <v>9.7892455752309603E-3</v>
      </c>
      <c r="K2" s="1" t="s">
        <v>23</v>
      </c>
      <c r="L2" s="1" t="s">
        <v>23</v>
      </c>
    </row>
    <row r="3" spans="1:12" x14ac:dyDescent="0.3">
      <c r="A3" s="2" t="s">
        <v>38</v>
      </c>
      <c r="B3" s="1">
        <v>39740</v>
      </c>
      <c r="C3" s="1">
        <f>B3*1000</f>
        <v>39740000</v>
      </c>
      <c r="D3" s="1">
        <f>(B3/499241)*100</f>
        <v>7.9600834066112363</v>
      </c>
      <c r="E3" s="1">
        <v>-1.21769326060601</v>
      </c>
      <c r="F3" s="1">
        <v>3.9468947006433301E-3</v>
      </c>
      <c r="G3" s="1">
        <v>6.2824316157387095E-2</v>
      </c>
      <c r="H3" s="1">
        <v>6.0064074134237901E-2</v>
      </c>
      <c r="I3" s="4">
        <v>9.8306648789337999E-5</v>
      </c>
      <c r="J3" s="1">
        <v>9.9149709424353801E-3</v>
      </c>
      <c r="K3" s="1">
        <v>-1.27775733474025</v>
      </c>
      <c r="L3" s="1">
        <v>-20.089924790274001</v>
      </c>
    </row>
    <row r="4" spans="1:12" x14ac:dyDescent="0.3">
      <c r="A4" s="2" t="s">
        <v>37</v>
      </c>
      <c r="B4" s="1">
        <v>15603</v>
      </c>
      <c r="C4" s="1">
        <f>B4*1000</f>
        <v>15603000</v>
      </c>
      <c r="D4" s="1">
        <f>(B4/499241)*100</f>
        <v>3.1253442726058158</v>
      </c>
      <c r="E4" s="1">
        <v>-0.124436164038534</v>
      </c>
      <c r="F4" s="1">
        <v>3.45515582856864E-3</v>
      </c>
      <c r="G4" s="1">
        <v>5.8780573564474803E-2</v>
      </c>
      <c r="H4" s="1">
        <v>3.7774156192575299E-3</v>
      </c>
      <c r="I4" s="4">
        <v>9.8563576060124798E-5</v>
      </c>
      <c r="J4" s="1">
        <v>9.9279190196196101E-3</v>
      </c>
      <c r="K4" s="1">
        <v>-0.12821357965779201</v>
      </c>
      <c r="L4" s="1">
        <v>-2.15076251551154</v>
      </c>
    </row>
    <row r="5" spans="1:12" x14ac:dyDescent="0.3">
      <c r="A5" s="2" t="s">
        <v>39</v>
      </c>
      <c r="B5" s="1">
        <v>230</v>
      </c>
      <c r="C5" s="1">
        <f>B5*1000</f>
        <v>230000</v>
      </c>
      <c r="D5" s="1">
        <f>(B5/499241)*100</f>
        <v>4.6069934160054962E-2</v>
      </c>
      <c r="E5" s="1" t="s">
        <v>23</v>
      </c>
      <c r="F5" s="1" t="s">
        <v>23</v>
      </c>
      <c r="G5" s="1" t="s">
        <v>23</v>
      </c>
      <c r="H5" s="1">
        <v>4.70864741545507E-4</v>
      </c>
      <c r="I5" s="4">
        <v>9.5829957712665907E-5</v>
      </c>
      <c r="J5" s="1">
        <v>9.7892776910590198E-3</v>
      </c>
      <c r="K5" s="1" t="s">
        <v>23</v>
      </c>
      <c r="L5" s="1" t="s">
        <v>23</v>
      </c>
    </row>
    <row r="6" spans="1:12" x14ac:dyDescent="0.3">
      <c r="A6" s="2" t="s">
        <v>40</v>
      </c>
      <c r="B6" s="1">
        <v>435409</v>
      </c>
      <c r="C6" s="1">
        <f>B6*1000</f>
        <v>435409000</v>
      </c>
      <c r="D6" s="1">
        <f>(B6/499241)*100</f>
        <v>87.21419114215378</v>
      </c>
      <c r="E6" s="1">
        <v>3.9921153182079498E-2</v>
      </c>
      <c r="F6" s="1">
        <v>1.0576147326796799E-4</v>
      </c>
      <c r="G6" s="1">
        <v>1.02840397348497E-2</v>
      </c>
      <c r="H6" s="1">
        <v>-0.32288118859958997</v>
      </c>
      <c r="I6" s="1">
        <v>1.02296302959494E-3</v>
      </c>
      <c r="J6" s="1">
        <v>3.1983793233369702E-2</v>
      </c>
      <c r="K6" s="1">
        <v>0.36280234178166998</v>
      </c>
      <c r="L6" s="5">
        <v>10.798815099915799</v>
      </c>
    </row>
  </sheetData>
  <sortState ref="A2:L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Elements</vt:lpstr>
      <vt:lpstr>Lithology</vt:lpstr>
      <vt:lpstr>Alteration</vt:lpstr>
      <vt:lpstr>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Farahbakhsh</dc:creator>
  <cp:lastModifiedBy>Ehsan Farahbakhsh</cp:lastModifiedBy>
  <cp:lastPrinted>2019-08-21T06:27:58Z</cp:lastPrinted>
  <dcterms:created xsi:type="dcterms:W3CDTF">2019-07-20T07:27:07Z</dcterms:created>
  <dcterms:modified xsi:type="dcterms:W3CDTF">2019-09-20T06:09:02Z</dcterms:modified>
</cp:coreProperties>
</file>