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user\Desktop\Isaac\"/>
    </mc:Choice>
  </mc:AlternateContent>
  <xr:revisionPtr revIDLastSave="0" documentId="8_{52B0A381-6467-484F-A77A-50F8B8F4804E}" xr6:coauthVersionLast="47" xr6:coauthVersionMax="47" xr10:uidLastSave="{00000000-0000-0000-0000-000000000000}"/>
  <bookViews>
    <workbookView xWindow="-110" yWindow="-110" windowWidth="19420" windowHeight="10300" firstSheet="2" activeTab="2" xr2:uid="{467FAD25-3C45-4E60-9C03-DFF264CBE70C}"/>
  </bookViews>
  <sheets>
    <sheet name="Sheet13" sheetId="18" r:id="rId1"/>
    <sheet name="Sheet13 (2)" sheetId="19" r:id="rId2"/>
    <sheet name="DASHBOARD" sheetId="20" r:id="rId3"/>
    <sheet name="Sheet13 (4)" sheetId="21" r:id="rId4"/>
    <sheet name="Excel_jumia (2)" sheetId="8" r:id="rId5"/>
    <sheet name="Discount by rviews" sheetId="4" r:id="rId6"/>
    <sheet name="Excel_jumia (1)13th June 2025" sheetId="5" r:id="rId7"/>
    <sheet name="Excel_jumia (1)" sheetId="1" r:id="rId8"/>
  </sheets>
  <definedNames>
    <definedName name="_xlnm._FilterDatabase" localSheetId="7" hidden="1">'Excel_jumia (1)'!$A$1:$I$116</definedName>
    <definedName name="_xlnm._FilterDatabase" localSheetId="4" hidden="1">'Excel_jumia (2)'!$A$1:$J$116</definedName>
    <definedName name="_xlchart.v1.0" hidden="1">'Excel_jumia (2)'!$F$1</definedName>
    <definedName name="_xlchart.v1.1" hidden="1">'Excel_jumia (2)'!$F$2:$F$120</definedName>
    <definedName name="_xlchart.v1.2" hidden="1">'Excel_jumia (2)'!$H$1</definedName>
    <definedName name="_xlchart.v1.3" hidden="1">'Excel_jumia (2)'!$H$2:$H$120</definedName>
    <definedName name="Slicer_Discount_Categorization">#N/A</definedName>
    <definedName name="Slicer_Discount_Percentage1">#N/A</definedName>
    <definedName name="Slicer_Rating_Categories">#N/A</definedName>
    <definedName name="Slicer_Review">#N/A</definedName>
  </definedNames>
  <calcPr calcId="191029"/>
  <pivotCaches>
    <pivotCache cacheId="0" r:id="rId9"/>
    <pivotCache cacheId="8"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0" i="1" l="1"/>
  <c r="B119" i="1"/>
  <c r="I116" i="1"/>
  <c r="F116" i="1"/>
  <c r="D116" i="1"/>
  <c r="C116" i="1"/>
  <c r="I115" i="1"/>
  <c r="F115" i="1"/>
  <c r="D115" i="1"/>
  <c r="I114" i="1"/>
  <c r="F114" i="1"/>
  <c r="D114" i="1"/>
  <c r="C114" i="1"/>
  <c r="B114" i="1"/>
  <c r="I113" i="1"/>
  <c r="F113" i="1"/>
  <c r="D113" i="1"/>
  <c r="I112" i="1"/>
  <c r="F112" i="1"/>
  <c r="D112" i="1"/>
  <c r="I111" i="1"/>
  <c r="F111" i="1"/>
  <c r="D111" i="1"/>
  <c r="I110" i="1"/>
  <c r="F110" i="1"/>
  <c r="D110" i="1"/>
  <c r="I109" i="1"/>
  <c r="F109" i="1"/>
  <c r="D109" i="1"/>
  <c r="I108" i="1"/>
  <c r="F108" i="1"/>
  <c r="D108" i="1"/>
  <c r="I107" i="1"/>
  <c r="F107" i="1"/>
  <c r="D107" i="1"/>
  <c r="I106" i="1"/>
  <c r="F106" i="1"/>
  <c r="D106" i="1"/>
  <c r="I105" i="1"/>
  <c r="F105" i="1"/>
  <c r="D105" i="1"/>
  <c r="I104" i="1"/>
  <c r="F104" i="1"/>
  <c r="D104" i="1"/>
  <c r="I103" i="1"/>
  <c r="F103" i="1"/>
  <c r="D103" i="1"/>
  <c r="I102" i="1"/>
  <c r="F102" i="1"/>
  <c r="D102" i="1"/>
  <c r="I101" i="1"/>
  <c r="F101" i="1"/>
  <c r="D101" i="1"/>
  <c r="I100" i="1"/>
  <c r="F100" i="1"/>
  <c r="D100" i="1"/>
  <c r="I99" i="1"/>
  <c r="F99" i="1"/>
  <c r="D99" i="1"/>
  <c r="I98" i="1"/>
  <c r="F98" i="1"/>
  <c r="D98" i="1"/>
  <c r="I97" i="1"/>
  <c r="F97" i="1"/>
  <c r="D97" i="1"/>
  <c r="I96" i="1"/>
  <c r="F96" i="1"/>
  <c r="D96" i="1"/>
  <c r="I95" i="1"/>
  <c r="F95" i="1"/>
  <c r="D95" i="1"/>
  <c r="I94" i="1"/>
  <c r="F94" i="1"/>
  <c r="D94" i="1"/>
  <c r="I93" i="1"/>
  <c r="F93" i="1"/>
  <c r="D93" i="1"/>
  <c r="I92" i="1"/>
  <c r="F92" i="1"/>
  <c r="D92" i="1"/>
  <c r="I91" i="1"/>
  <c r="F91" i="1"/>
  <c r="D91" i="1"/>
  <c r="I90" i="1"/>
  <c r="F90" i="1"/>
  <c r="D90" i="1"/>
  <c r="I89" i="1"/>
  <c r="F89" i="1"/>
  <c r="D89" i="1"/>
  <c r="I88" i="1"/>
  <c r="F88" i="1"/>
  <c r="D88" i="1"/>
  <c r="I87" i="1"/>
  <c r="F87" i="1"/>
  <c r="D87" i="1"/>
  <c r="I86" i="1"/>
  <c r="F86" i="1"/>
  <c r="D86" i="1"/>
  <c r="I85" i="1"/>
  <c r="F85" i="1"/>
  <c r="D85" i="1"/>
  <c r="I84" i="1"/>
  <c r="F84" i="1"/>
  <c r="D84" i="1"/>
  <c r="I83" i="1"/>
  <c r="F83" i="1"/>
  <c r="D83" i="1"/>
  <c r="I82" i="1"/>
  <c r="F82" i="1"/>
  <c r="D82" i="1"/>
  <c r="I81" i="1"/>
  <c r="F81" i="1"/>
  <c r="D81" i="1"/>
  <c r="I80" i="1"/>
  <c r="F80" i="1"/>
  <c r="D80" i="1"/>
  <c r="I79" i="1"/>
  <c r="F79" i="1"/>
  <c r="D79" i="1"/>
  <c r="I78" i="1"/>
  <c r="F78" i="1"/>
  <c r="D78" i="1"/>
  <c r="I77" i="1"/>
  <c r="F77" i="1"/>
  <c r="D77" i="1"/>
  <c r="I76" i="1"/>
  <c r="F76" i="1"/>
  <c r="D76" i="1"/>
  <c r="I75" i="1"/>
  <c r="F75" i="1"/>
  <c r="D75" i="1"/>
  <c r="I74" i="1"/>
  <c r="F74" i="1"/>
  <c r="D74" i="1"/>
  <c r="I73" i="1"/>
  <c r="F73" i="1"/>
  <c r="D73" i="1"/>
  <c r="I72" i="1"/>
  <c r="F72" i="1"/>
  <c r="D72" i="1"/>
  <c r="I71" i="1"/>
  <c r="F71" i="1"/>
  <c r="D71" i="1"/>
  <c r="I70" i="1"/>
  <c r="F70" i="1"/>
  <c r="D70" i="1"/>
  <c r="I69" i="1"/>
  <c r="F69" i="1"/>
  <c r="D69" i="1"/>
  <c r="I68" i="1"/>
  <c r="F68" i="1"/>
  <c r="D68" i="1"/>
  <c r="I67" i="1"/>
  <c r="F67" i="1"/>
  <c r="D67" i="1"/>
  <c r="I66" i="1"/>
  <c r="F66" i="1"/>
  <c r="D66" i="1"/>
  <c r="I65" i="1"/>
  <c r="F65" i="1"/>
  <c r="D65" i="1"/>
  <c r="I64" i="1"/>
  <c r="F64" i="1"/>
  <c r="D64" i="1"/>
  <c r="I63" i="1"/>
  <c r="F63" i="1"/>
  <c r="D63" i="1"/>
  <c r="I62" i="1"/>
  <c r="F62" i="1"/>
  <c r="D62" i="1"/>
  <c r="I61" i="1"/>
  <c r="F61" i="1"/>
  <c r="D61" i="1"/>
  <c r="I60" i="1"/>
  <c r="F60" i="1"/>
  <c r="D60" i="1"/>
  <c r="I59" i="1"/>
  <c r="F59" i="1"/>
  <c r="D59" i="1"/>
  <c r="I58" i="1"/>
  <c r="F58" i="1"/>
  <c r="D58" i="1"/>
  <c r="I57" i="1"/>
  <c r="F57" i="1"/>
  <c r="D57" i="1"/>
  <c r="I56" i="1"/>
  <c r="F56" i="1"/>
  <c r="D56" i="1"/>
  <c r="I55" i="1"/>
  <c r="F55" i="1"/>
  <c r="D55" i="1"/>
  <c r="I54" i="1"/>
  <c r="F54" i="1"/>
  <c r="D54" i="1"/>
  <c r="I53" i="1"/>
  <c r="F53" i="1"/>
  <c r="D53" i="1"/>
  <c r="I52" i="1"/>
  <c r="F52" i="1"/>
  <c r="D52" i="1"/>
  <c r="I51" i="1"/>
  <c r="F51" i="1"/>
  <c r="D51" i="1"/>
  <c r="I50" i="1"/>
  <c r="F50" i="1"/>
  <c r="D50" i="1"/>
  <c r="I49" i="1"/>
  <c r="F49" i="1"/>
  <c r="D49" i="1"/>
  <c r="I48" i="1"/>
  <c r="F48" i="1"/>
  <c r="D48" i="1"/>
  <c r="I47" i="1"/>
  <c r="F47" i="1"/>
  <c r="D47" i="1"/>
  <c r="I46" i="1"/>
  <c r="F46" i="1"/>
  <c r="D46" i="1"/>
  <c r="I45" i="1"/>
  <c r="F45" i="1"/>
  <c r="D45" i="1"/>
  <c r="I44" i="1"/>
  <c r="F44" i="1"/>
  <c r="D44" i="1"/>
  <c r="I43" i="1"/>
  <c r="F43" i="1"/>
  <c r="D43" i="1"/>
  <c r="I42" i="1"/>
  <c r="F42" i="1"/>
  <c r="D42" i="1"/>
  <c r="I41" i="1"/>
  <c r="F41" i="1"/>
  <c r="D41" i="1"/>
  <c r="I40" i="1"/>
  <c r="F40" i="1"/>
  <c r="D40" i="1"/>
  <c r="I39" i="1"/>
  <c r="F39" i="1"/>
  <c r="D39" i="1"/>
  <c r="I38" i="1"/>
  <c r="F38" i="1"/>
  <c r="D38" i="1"/>
  <c r="I37" i="1"/>
  <c r="F37" i="1"/>
  <c r="D37" i="1"/>
  <c r="I36" i="1"/>
  <c r="F36" i="1"/>
  <c r="D36" i="1"/>
  <c r="I35" i="1"/>
  <c r="F35" i="1"/>
  <c r="D35" i="1"/>
  <c r="I34" i="1"/>
  <c r="F34" i="1"/>
  <c r="D34" i="1"/>
  <c r="I33" i="1"/>
  <c r="F33" i="1"/>
  <c r="D33" i="1"/>
  <c r="I32" i="1"/>
  <c r="F32" i="1"/>
  <c r="D32" i="1"/>
  <c r="I31" i="1"/>
  <c r="F31" i="1"/>
  <c r="D31" i="1"/>
  <c r="I30" i="1"/>
  <c r="F30" i="1"/>
  <c r="D30" i="1"/>
  <c r="I29" i="1"/>
  <c r="F29" i="1"/>
  <c r="D29" i="1"/>
  <c r="I28" i="1"/>
  <c r="F28" i="1"/>
  <c r="D28" i="1"/>
  <c r="I27" i="1"/>
  <c r="F27" i="1"/>
  <c r="D27" i="1"/>
  <c r="I26" i="1"/>
  <c r="F26" i="1"/>
  <c r="D26" i="1"/>
  <c r="I25" i="1"/>
  <c r="F25" i="1"/>
  <c r="D25" i="1"/>
  <c r="I24" i="1"/>
  <c r="F24" i="1"/>
  <c r="D24" i="1"/>
  <c r="I23" i="1"/>
  <c r="F23" i="1"/>
  <c r="D23" i="1"/>
  <c r="I22" i="1"/>
  <c r="F22" i="1"/>
  <c r="D22" i="1"/>
  <c r="I21" i="1"/>
  <c r="F21" i="1"/>
  <c r="D21" i="1"/>
  <c r="I20" i="1"/>
  <c r="F20" i="1"/>
  <c r="D20" i="1"/>
  <c r="I19" i="1"/>
  <c r="F19" i="1"/>
  <c r="D19" i="1"/>
  <c r="I18" i="1"/>
  <c r="F18" i="1"/>
  <c r="D18" i="1"/>
  <c r="I17" i="1"/>
  <c r="F17" i="1"/>
  <c r="D17" i="1"/>
  <c r="I16" i="1"/>
  <c r="F16" i="1"/>
  <c r="D16" i="1"/>
  <c r="I15" i="1"/>
  <c r="F15" i="1"/>
  <c r="D15" i="1"/>
  <c r="I14" i="1"/>
  <c r="F14" i="1"/>
  <c r="D14" i="1"/>
  <c r="I13" i="1"/>
  <c r="F13" i="1"/>
  <c r="D13" i="1"/>
  <c r="I12" i="1"/>
  <c r="F12" i="1"/>
  <c r="D12" i="1"/>
  <c r="I11" i="1"/>
  <c r="F11" i="1"/>
  <c r="D11" i="1"/>
  <c r="I10" i="1"/>
  <c r="F10" i="1"/>
  <c r="D10" i="1"/>
  <c r="I9" i="1"/>
  <c r="F9" i="1"/>
  <c r="D9" i="1"/>
  <c r="I8" i="1"/>
  <c r="F8" i="1"/>
  <c r="D8" i="1"/>
  <c r="I7" i="1"/>
  <c r="F7" i="1"/>
  <c r="D7" i="1"/>
  <c r="I6" i="1"/>
  <c r="F6" i="1"/>
  <c r="D6" i="1"/>
  <c r="I5" i="1"/>
  <c r="F5" i="1"/>
  <c r="D5" i="1"/>
  <c r="I4" i="1"/>
  <c r="F4" i="1"/>
  <c r="D4" i="1"/>
  <c r="I3" i="1"/>
  <c r="F3" i="1"/>
  <c r="D3" i="1"/>
  <c r="P2" i="1"/>
  <c r="K2" i="1"/>
  <c r="I2" i="1"/>
  <c r="F2" i="1"/>
  <c r="D2" i="1"/>
  <c r="C120" i="8"/>
  <c r="C119" i="8"/>
  <c r="J116" i="8"/>
  <c r="G116" i="8"/>
  <c r="E116" i="8"/>
  <c r="D116" i="8"/>
  <c r="J115" i="8"/>
  <c r="G115" i="8"/>
  <c r="E115" i="8"/>
  <c r="J114" i="8"/>
  <c r="G114" i="8"/>
  <c r="E114" i="8"/>
  <c r="D114" i="8"/>
  <c r="C114" i="8"/>
  <c r="J113" i="8"/>
  <c r="G113" i="8"/>
  <c r="E113" i="8"/>
  <c r="J112" i="8"/>
  <c r="G112" i="8"/>
  <c r="E112" i="8"/>
  <c r="J111" i="8"/>
  <c r="G111" i="8"/>
  <c r="E111" i="8"/>
  <c r="J110" i="8"/>
  <c r="G110" i="8"/>
  <c r="E110" i="8"/>
  <c r="J109" i="8"/>
  <c r="G109" i="8"/>
  <c r="E109" i="8"/>
  <c r="J108" i="8"/>
  <c r="G108" i="8"/>
  <c r="E108" i="8"/>
  <c r="J107" i="8"/>
  <c r="G107" i="8"/>
  <c r="E107" i="8"/>
  <c r="J106" i="8"/>
  <c r="G106" i="8"/>
  <c r="E106" i="8"/>
  <c r="J105" i="8"/>
  <c r="G105" i="8"/>
  <c r="E105" i="8"/>
  <c r="J104" i="8"/>
  <c r="G104" i="8"/>
  <c r="E104" i="8"/>
  <c r="J103" i="8"/>
  <c r="G103" i="8"/>
  <c r="E103" i="8"/>
  <c r="J102" i="8"/>
  <c r="G102" i="8"/>
  <c r="E102" i="8"/>
  <c r="J101" i="8"/>
  <c r="G101" i="8"/>
  <c r="E101" i="8"/>
  <c r="J100" i="8"/>
  <c r="G100" i="8"/>
  <c r="E100" i="8"/>
  <c r="J99" i="8"/>
  <c r="G99" i="8"/>
  <c r="E99" i="8"/>
  <c r="J98" i="8"/>
  <c r="G98" i="8"/>
  <c r="E98" i="8"/>
  <c r="J97" i="8"/>
  <c r="G97" i="8"/>
  <c r="E97" i="8"/>
  <c r="J96" i="8"/>
  <c r="G96" i="8"/>
  <c r="E96" i="8"/>
  <c r="J95" i="8"/>
  <c r="G95" i="8"/>
  <c r="E95" i="8"/>
  <c r="J94" i="8"/>
  <c r="G94" i="8"/>
  <c r="E94" i="8"/>
  <c r="J93" i="8"/>
  <c r="G93" i="8"/>
  <c r="E93" i="8"/>
  <c r="J92" i="8"/>
  <c r="G92" i="8"/>
  <c r="E92" i="8"/>
  <c r="J91" i="8"/>
  <c r="G91" i="8"/>
  <c r="E91" i="8"/>
  <c r="J90" i="8"/>
  <c r="G90" i="8"/>
  <c r="E90" i="8"/>
  <c r="J89" i="8"/>
  <c r="G89" i="8"/>
  <c r="E89" i="8"/>
  <c r="J88" i="8"/>
  <c r="G88" i="8"/>
  <c r="E88" i="8"/>
  <c r="J87" i="8"/>
  <c r="G87" i="8"/>
  <c r="E87" i="8"/>
  <c r="J86" i="8"/>
  <c r="G86" i="8"/>
  <c r="E86" i="8"/>
  <c r="J85" i="8"/>
  <c r="G85" i="8"/>
  <c r="E85" i="8"/>
  <c r="J84" i="8"/>
  <c r="G84" i="8"/>
  <c r="E84" i="8"/>
  <c r="J83" i="8"/>
  <c r="G83" i="8"/>
  <c r="E83" i="8"/>
  <c r="J82" i="8"/>
  <c r="G82" i="8"/>
  <c r="E82" i="8"/>
  <c r="J81" i="8"/>
  <c r="G81" i="8"/>
  <c r="E81" i="8"/>
  <c r="J80" i="8"/>
  <c r="G80" i="8"/>
  <c r="E80" i="8"/>
  <c r="J79" i="8"/>
  <c r="G79" i="8"/>
  <c r="E79" i="8"/>
  <c r="J78" i="8"/>
  <c r="G78" i="8"/>
  <c r="E78" i="8"/>
  <c r="J77" i="8"/>
  <c r="G77" i="8"/>
  <c r="E77" i="8"/>
  <c r="J76" i="8"/>
  <c r="G76" i="8"/>
  <c r="E76" i="8"/>
  <c r="J75" i="8"/>
  <c r="G75" i="8"/>
  <c r="E75" i="8"/>
  <c r="J74" i="8"/>
  <c r="G74" i="8"/>
  <c r="E74" i="8"/>
  <c r="J73" i="8"/>
  <c r="G73" i="8"/>
  <c r="E73" i="8"/>
  <c r="J72" i="8"/>
  <c r="G72" i="8"/>
  <c r="E72" i="8"/>
  <c r="J71" i="8"/>
  <c r="G71" i="8"/>
  <c r="E71" i="8"/>
  <c r="J70" i="8"/>
  <c r="G70" i="8"/>
  <c r="E70" i="8"/>
  <c r="J69" i="8"/>
  <c r="G69" i="8"/>
  <c r="E69" i="8"/>
  <c r="J68" i="8"/>
  <c r="G68" i="8"/>
  <c r="E68" i="8"/>
  <c r="J67" i="8"/>
  <c r="G67" i="8"/>
  <c r="E67" i="8"/>
  <c r="J66" i="8"/>
  <c r="G66" i="8"/>
  <c r="E66" i="8"/>
  <c r="J65" i="8"/>
  <c r="G65" i="8"/>
  <c r="E65" i="8"/>
  <c r="J64" i="8"/>
  <c r="G64" i="8"/>
  <c r="E64" i="8"/>
  <c r="J63" i="8"/>
  <c r="G63" i="8"/>
  <c r="E63" i="8"/>
  <c r="J62" i="8"/>
  <c r="G62" i="8"/>
  <c r="E62" i="8"/>
  <c r="J61" i="8"/>
  <c r="G61" i="8"/>
  <c r="E61" i="8"/>
  <c r="J60" i="8"/>
  <c r="G60" i="8"/>
  <c r="E60" i="8"/>
  <c r="J59" i="8"/>
  <c r="G59" i="8"/>
  <c r="E59" i="8"/>
  <c r="J58" i="8"/>
  <c r="G58" i="8"/>
  <c r="E58" i="8"/>
  <c r="J57" i="8"/>
  <c r="G57" i="8"/>
  <c r="E57" i="8"/>
  <c r="J56" i="8"/>
  <c r="G56" i="8"/>
  <c r="E56" i="8"/>
  <c r="J55" i="8"/>
  <c r="G55" i="8"/>
  <c r="E55" i="8"/>
  <c r="J54" i="8"/>
  <c r="G54" i="8"/>
  <c r="E54" i="8"/>
  <c r="J53" i="8"/>
  <c r="G53" i="8"/>
  <c r="E53" i="8"/>
  <c r="J52" i="8"/>
  <c r="G52" i="8"/>
  <c r="E52" i="8"/>
  <c r="J51" i="8"/>
  <c r="G51" i="8"/>
  <c r="E51" i="8"/>
  <c r="J50" i="8"/>
  <c r="G50" i="8"/>
  <c r="E50" i="8"/>
  <c r="J49" i="8"/>
  <c r="G49" i="8"/>
  <c r="E49" i="8"/>
  <c r="J48" i="8"/>
  <c r="G48" i="8"/>
  <c r="E48" i="8"/>
  <c r="J47" i="8"/>
  <c r="G47" i="8"/>
  <c r="E47" i="8"/>
  <c r="J46" i="8"/>
  <c r="G46" i="8"/>
  <c r="E46" i="8"/>
  <c r="J45" i="8"/>
  <c r="G45" i="8"/>
  <c r="E45" i="8"/>
  <c r="J44" i="8"/>
  <c r="G44" i="8"/>
  <c r="E44" i="8"/>
  <c r="J43" i="8"/>
  <c r="G43" i="8"/>
  <c r="E43" i="8"/>
  <c r="J42" i="8"/>
  <c r="G42" i="8"/>
  <c r="E42" i="8"/>
  <c r="J41" i="8"/>
  <c r="G41" i="8"/>
  <c r="E41" i="8"/>
  <c r="J40" i="8"/>
  <c r="G40" i="8"/>
  <c r="E40" i="8"/>
  <c r="J39" i="8"/>
  <c r="G39" i="8"/>
  <c r="E39" i="8"/>
  <c r="J38" i="8"/>
  <c r="G38" i="8"/>
  <c r="E38" i="8"/>
  <c r="J37" i="8"/>
  <c r="G37" i="8"/>
  <c r="E37" i="8"/>
  <c r="J36" i="8"/>
  <c r="G36" i="8"/>
  <c r="E36" i="8"/>
  <c r="J35" i="8"/>
  <c r="G35" i="8"/>
  <c r="E35" i="8"/>
  <c r="J34" i="8"/>
  <c r="G34" i="8"/>
  <c r="E34" i="8"/>
  <c r="J33" i="8"/>
  <c r="G33" i="8"/>
  <c r="E33" i="8"/>
  <c r="J32" i="8"/>
  <c r="G32" i="8"/>
  <c r="E32" i="8"/>
  <c r="J31" i="8"/>
  <c r="G31" i="8"/>
  <c r="E31" i="8"/>
  <c r="J30" i="8"/>
  <c r="G30" i="8"/>
  <c r="E30" i="8"/>
  <c r="J29" i="8"/>
  <c r="G29" i="8"/>
  <c r="E29" i="8"/>
  <c r="J28" i="8"/>
  <c r="G28" i="8"/>
  <c r="E28" i="8"/>
  <c r="J27" i="8"/>
  <c r="G27" i="8"/>
  <c r="E27" i="8"/>
  <c r="J26" i="8"/>
  <c r="G26" i="8"/>
  <c r="E26" i="8"/>
  <c r="J25" i="8"/>
  <c r="G25" i="8"/>
  <c r="E25" i="8"/>
  <c r="J24" i="8"/>
  <c r="G24" i="8"/>
  <c r="E24" i="8"/>
  <c r="J23" i="8"/>
  <c r="G23" i="8"/>
  <c r="E23" i="8"/>
  <c r="J22" i="8"/>
  <c r="G22" i="8"/>
  <c r="E22" i="8"/>
  <c r="J21" i="8"/>
  <c r="G21" i="8"/>
  <c r="E21" i="8"/>
  <c r="J20" i="8"/>
  <c r="G20" i="8"/>
  <c r="E20" i="8"/>
  <c r="J19" i="8"/>
  <c r="G19" i="8"/>
  <c r="E19" i="8"/>
  <c r="J18" i="8"/>
  <c r="G18" i="8"/>
  <c r="E18" i="8"/>
  <c r="J17" i="8"/>
  <c r="G17" i="8"/>
  <c r="E17" i="8"/>
  <c r="J16" i="8"/>
  <c r="G16" i="8"/>
  <c r="E16" i="8"/>
  <c r="J15" i="8"/>
  <c r="G15" i="8"/>
  <c r="E15" i="8"/>
  <c r="J14" i="8"/>
  <c r="G14" i="8"/>
  <c r="E14" i="8"/>
  <c r="J13" i="8"/>
  <c r="G13" i="8"/>
  <c r="E13" i="8"/>
  <c r="J12" i="8"/>
  <c r="G12" i="8"/>
  <c r="E12" i="8"/>
  <c r="J11" i="8"/>
  <c r="G11" i="8"/>
  <c r="E11" i="8"/>
  <c r="J10" i="8"/>
  <c r="G10" i="8"/>
  <c r="E10" i="8"/>
  <c r="J9" i="8"/>
  <c r="G9" i="8"/>
  <c r="E9" i="8"/>
  <c r="J8" i="8"/>
  <c r="G8" i="8"/>
  <c r="E8" i="8"/>
  <c r="J7" i="8"/>
  <c r="G7" i="8"/>
  <c r="E7" i="8"/>
  <c r="J6" i="8"/>
  <c r="G6" i="8"/>
  <c r="E6" i="8"/>
  <c r="J5" i="8"/>
  <c r="G5" i="8"/>
  <c r="E5" i="8"/>
  <c r="J4" i="8"/>
  <c r="G4" i="8"/>
  <c r="E4" i="8"/>
  <c r="J3" i="8"/>
  <c r="G3" i="8"/>
  <c r="E3" i="8"/>
  <c r="J2" i="8"/>
  <c r="G2" i="8"/>
  <c r="E2" i="8"/>
</calcChain>
</file>

<file path=xl/sharedStrings.xml><?xml version="1.0" encoding="utf-8"?>
<sst xmlns="http://schemas.openxmlformats.org/spreadsheetml/2006/main" count="288" uniqueCount="140">
  <si>
    <t>Product</t>
  </si>
  <si>
    <t>Current price</t>
  </si>
  <si>
    <t>old price</t>
  </si>
  <si>
    <t>Discount</t>
  </si>
  <si>
    <t>Review</t>
  </si>
  <si>
    <t>Ratingd</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</si>
  <si>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</si>
  <si>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</si>
  <si>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</si>
  <si>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</si>
  <si>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</si>
  <si>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</si>
  <si>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</si>
  <si>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</si>
  <si>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</si>
  <si>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</si>
  <si>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</si>
  <si>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</si>
  <si>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</si>
  <si>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</si>
  <si>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</si>
  <si>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</si>
  <si>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</si>
  <si>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</si>
  <si>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</si>
  <si>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</si>
  <si>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</si>
  <si>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</si>
  <si>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</si>
  <si>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</si>
  <si>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</si>
  <si>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</si>
  <si>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</si>
  <si>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</si>
  <si>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</si>
  <si>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</si>
  <si>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</si>
  <si>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</si>
  <si>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</si>
  <si>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</si>
  <si>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</si>
  <si>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</si>
  <si>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</si>
  <si>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</si>
  <si>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</si>
  <si>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</si>
  <si>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</si>
  <si>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</si>
  <si>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</si>
  <si>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</si>
  <si>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</si>
  <si>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</si>
  <si>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</si>
  <si>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</si>
  <si>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</si>
  <si>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</si>
  <si>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</si>
  <si>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</si>
  <si>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</si>
  <si>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</si>
  <si>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</si>
  <si>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</si>
  <si>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</si>
  <si>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</si>
  <si>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</si>
  <si>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</si>
  <si>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</si>
  <si>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</si>
  <si>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</si>
  <si>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</si>
  <si>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</si>
  <si>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</si>
  <si>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</si>
  <si>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</si>
  <si>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</si>
  <si>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</si>
  <si>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</si>
  <si>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</si>
  <si>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</si>
  <si>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</si>
  <si>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</si>
  <si>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</si>
  <si>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</si>
  <si>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</si>
  <si>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</si>
  <si>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</si>
  <si>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</si>
  <si>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</si>
  <si>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</si>
  <si>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</si>
  <si>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</si>
  <si>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</si>
  <si>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</si>
  <si>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</si>
  <si>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</si>
  <si>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</si>
  <si>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</si>
  <si>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</si>
  <si>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</si>
  <si>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</si>
  <si>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</si>
  <si>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</si>
  <si>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</si>
  <si>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</si>
  <si>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</si>
  <si>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</si>
  <si>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</si>
  <si>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</si>
  <si>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</si>
  <si>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</si>
  <si>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</si>
  <si>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</si>
  <si>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</si>
  <si>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</si>
  <si>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</si>
  <si>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Absolute Discount</t>
  </si>
  <si>
    <t>Rating Categories</t>
  </si>
  <si>
    <t>Discount Percentage</t>
  </si>
  <si>
    <t>High Discount</t>
  </si>
  <si>
    <t>Low discount</t>
  </si>
  <si>
    <t>Medium Discount</t>
  </si>
  <si>
    <t>Grand Total</t>
  </si>
  <si>
    <t>Sum of Review</t>
  </si>
  <si>
    <t>Row Labels</t>
  </si>
  <si>
    <t>Average c.price</t>
  </si>
  <si>
    <t>Average o.price</t>
  </si>
  <si>
    <t>Average % discount</t>
  </si>
  <si>
    <t>Total no. of products</t>
  </si>
  <si>
    <t>Average rating</t>
  </si>
  <si>
    <t>Total reviews</t>
  </si>
  <si>
    <t>Highest product price</t>
  </si>
  <si>
    <t>Column1</t>
  </si>
  <si>
    <t>Name_Highest_Product</t>
  </si>
  <si>
    <t>Least product Price</t>
  </si>
  <si>
    <t>Name_Least_Product</t>
  </si>
  <si>
    <t>Column2</t>
  </si>
  <si>
    <t>Sum of Ratingd</t>
  </si>
  <si>
    <t>Discount Categorization</t>
  </si>
  <si>
    <t>product number</t>
  </si>
  <si>
    <t>Sum of Absolute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</si>
</sst>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rgb="FFC00000"/>
      <name val="Calibri"/>
      <family val="2"/>
      <scheme val="minor"/>
    </font>
    <font>
      <b/>
      <sz val="11"/>
      <color theme="9"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9" fontId="0" fillId="0" borderId="0" xfId="0" applyNumberFormat="1"/>
    <xf numFmtId="0" fontId="16" fillId="0" borderId="0" xfId="0" applyFont="1"/>
    <xf numFmtId="0" fontId="18" fillId="0" borderId="0" xfId="0" applyFont="1"/>
    <xf numFmtId="2" fontId="0" fillId="0" borderId="0" xfId="0" applyNumberFormat="1"/>
    <xf numFmtId="2" fontId="18" fillId="0" borderId="0" xfId="1" applyNumberFormat="1" applyFont="1"/>
    <xf numFmtId="2" fontId="0" fillId="0" borderId="0" xfId="1" applyNumberFormat="1" applyFont="1"/>
    <xf numFmtId="2" fontId="16" fillId="0" borderId="0" xfId="0" applyNumberFormat="1" applyFont="1"/>
    <xf numFmtId="2" fontId="19" fillId="0" borderId="0" xfId="1" applyNumberFormat="1" applyFont="1"/>
    <xf numFmtId="0" fontId="19" fillId="0" borderId="0" xfId="0" applyFont="1"/>
    <xf numFmtId="9" fontId="19" fillId="0" borderId="0" xfId="0" applyNumberFormat="1" applyFont="1"/>
    <xf numFmtId="164" fontId="19" fillId="0" borderId="0" xfId="0" applyNumberFormat="1" applyFont="1"/>
    <xf numFmtId="2" fontId="20" fillId="0" borderId="0" xfId="1" applyNumberFormat="1" applyFon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9" fontId="0" fillId="0" borderId="0" xfId="43" applyFont="1"/>
    <xf numFmtId="0" fontId="0" fillId="0" borderId="0" xfId="0" applyNumberFormat="1"/>
    <xf numFmtId="9" fontId="0" fillId="0" borderId="0" xfId="0" pivotButton="1"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27">
    <dxf>
      <numFmt numFmtId="13" formatCode="0%"/>
    </dxf>
    <dxf>
      <numFmt numFmtId="13" formatCode="0%"/>
    </dxf>
    <dxf>
      <numFmt numFmtId="13" formatCode="0%"/>
    </dxf>
    <dxf>
      <numFmt numFmtId="14" formatCode="0.00%"/>
    </dxf>
    <dxf>
      <numFmt numFmtId="13" formatCode="0%"/>
    </dxf>
    <dxf>
      <font>
        <color rgb="FF9C0006"/>
      </font>
      <fill>
        <patternFill>
          <bgColor rgb="FFFFC7CE"/>
        </patternFill>
      </fill>
    </dxf>
    <dxf>
      <font>
        <color rgb="FF9C0006"/>
      </font>
      <fill>
        <patternFill>
          <bgColor rgb="FFFFC7CE"/>
        </patternFill>
      </fill>
    </dxf>
    <dxf>
      <font>
        <color rgb="FFFF0000"/>
      </font>
    </dxf>
    <dxf>
      <font>
        <color rgb="FF00B050"/>
      </font>
      <fill>
        <patternFill>
          <bgColor rgb="FF92D050"/>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FF0000"/>
      </font>
    </dxf>
    <dxf>
      <font>
        <color rgb="FF00B050"/>
      </font>
      <fill>
        <patternFill>
          <bgColor rgb="FF92D050"/>
        </patternFill>
      </fill>
    </dxf>
    <dxf>
      <font>
        <color rgb="FF9C0006"/>
      </font>
      <fill>
        <patternFill>
          <bgColor rgb="FFFFC7CE"/>
        </patternFill>
      </fill>
    </dxf>
    <dxf>
      <font>
        <color rgb="FF9C5700"/>
      </font>
      <fill>
        <patternFill>
          <bgColor rgb="FFFFEB9C"/>
        </patternFill>
      </fill>
    </dxf>
    <dxf>
      <fill>
        <patternFill>
          <bgColor rgb="FF00B0F0"/>
        </patternFill>
      </fill>
    </dxf>
    <dxf>
      <font>
        <color rgb="FF9C0006"/>
      </font>
      <fill>
        <patternFill>
          <bgColor rgb="FFFFC7CE"/>
        </patternFill>
      </fill>
    </dxf>
    <dxf>
      <numFmt numFmtId="13" formatCode="0%"/>
    </dxf>
    <dxf>
      <numFmt numFmtId="2" formatCode="0.00"/>
    </dxf>
    <dxf>
      <font>
        <b/>
        <i val="0"/>
        <strike val="0"/>
        <condense val="0"/>
        <extend val="0"/>
        <outline val="0"/>
        <shadow val="0"/>
        <u val="none"/>
        <vertAlign val="baseline"/>
        <sz val="12"/>
        <color theme="1"/>
        <name val="Calibri"/>
        <family val="2"/>
        <scheme val="minor"/>
      </font>
    </dxf>
    <dxf>
      <numFmt numFmtId="13" formatCode="0%"/>
    </dxf>
    <dxf>
      <numFmt numFmtId="2" formatCode="0.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r>
              <a:rPr lang="en-GB" baseline="0"/>
              <a:t> discount &amp;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Sheet13!$A$4:$A$50</c:f>
              <c:strCache>
                <c:ptCount val="46"/>
                <c:pt idx="0">
                  <c:v>0.01</c:v>
                </c:pt>
                <c:pt idx="1">
                  <c:v>0.02</c:v>
                </c:pt>
                <c:pt idx="2">
                  <c:v>0.03</c:v>
                </c:pt>
                <c:pt idx="3">
                  <c:v>0.04</c:v>
                </c:pt>
                <c:pt idx="4">
                  <c:v>0.08</c:v>
                </c:pt>
                <c:pt idx="5">
                  <c:v>0.09</c:v>
                </c:pt>
                <c:pt idx="6">
                  <c:v>0.11</c:v>
                </c:pt>
                <c:pt idx="7">
                  <c:v>0.13</c:v>
                </c:pt>
                <c:pt idx="8">
                  <c:v>0.14</c:v>
                </c:pt>
                <c:pt idx="9">
                  <c:v>0.18</c:v>
                </c:pt>
                <c:pt idx="10">
                  <c:v>0.19</c:v>
                </c:pt>
                <c:pt idx="11">
                  <c:v>0.2</c:v>
                </c:pt>
                <c:pt idx="12">
                  <c:v>0.21</c:v>
                </c:pt>
                <c:pt idx="13">
                  <c:v>0.22</c:v>
                </c:pt>
                <c:pt idx="14">
                  <c:v>0.23</c:v>
                </c:pt>
                <c:pt idx="15">
                  <c:v>0.24</c:v>
                </c:pt>
                <c:pt idx="16">
                  <c:v>0.25</c:v>
                </c:pt>
                <c:pt idx="17">
                  <c:v>0.26</c:v>
                </c:pt>
                <c:pt idx="18">
                  <c:v>0.27</c:v>
                </c:pt>
                <c:pt idx="19">
                  <c:v>0.29</c:v>
                </c:pt>
                <c:pt idx="20">
                  <c:v>0.3</c:v>
                </c:pt>
                <c:pt idx="21">
                  <c:v>0.32</c:v>
                </c:pt>
                <c:pt idx="22">
                  <c:v>0.33</c:v>
                </c:pt>
                <c:pt idx="23">
                  <c:v>0.34</c:v>
                </c:pt>
                <c:pt idx="24">
                  <c:v>0.35</c:v>
                </c:pt>
                <c:pt idx="25">
                  <c:v>0.36</c:v>
                </c:pt>
                <c:pt idx="26">
                  <c:v>0.37</c:v>
                </c:pt>
                <c:pt idx="27">
                  <c:v>0.38</c:v>
                </c:pt>
                <c:pt idx="28">
                  <c:v>0.39</c:v>
                </c:pt>
                <c:pt idx="29">
                  <c:v>0.4</c:v>
                </c:pt>
                <c:pt idx="30">
                  <c:v>0.41</c:v>
                </c:pt>
                <c:pt idx="31">
                  <c:v>0.42</c:v>
                </c:pt>
                <c:pt idx="32">
                  <c:v>0.43</c:v>
                </c:pt>
                <c:pt idx="33">
                  <c:v>0.45</c:v>
                </c:pt>
                <c:pt idx="34">
                  <c:v>0.46</c:v>
                </c:pt>
                <c:pt idx="35">
                  <c:v>0.47</c:v>
                </c:pt>
                <c:pt idx="36">
                  <c:v>0.48</c:v>
                </c:pt>
                <c:pt idx="37">
                  <c:v>0.49</c:v>
                </c:pt>
                <c:pt idx="38">
                  <c:v>0.5</c:v>
                </c:pt>
                <c:pt idx="39">
                  <c:v>0.51</c:v>
                </c:pt>
                <c:pt idx="40">
                  <c:v>0.52</c:v>
                </c:pt>
                <c:pt idx="41">
                  <c:v>0.53</c:v>
                </c:pt>
                <c:pt idx="42">
                  <c:v>0.54</c:v>
                </c:pt>
                <c:pt idx="43">
                  <c:v>0.55</c:v>
                </c:pt>
                <c:pt idx="44">
                  <c:v>0.61</c:v>
                </c:pt>
                <c:pt idx="45">
                  <c:v>0.64</c:v>
                </c:pt>
              </c:strCache>
            </c:strRef>
          </c:cat>
          <c:val>
            <c:numRef>
              <c:f>Sheet13!$B$4:$B$50</c:f>
              <c:numCache>
                <c:formatCode>General</c:formatCode>
                <c:ptCount val="46"/>
                <c:pt idx="5">
                  <c:v>15</c:v>
                </c:pt>
                <c:pt idx="7">
                  <c:v>6</c:v>
                </c:pt>
                <c:pt idx="9">
                  <c:v>12</c:v>
                </c:pt>
                <c:pt idx="10">
                  <c:v>5</c:v>
                </c:pt>
                <c:pt idx="11">
                  <c:v>12</c:v>
                </c:pt>
                <c:pt idx="12">
                  <c:v>1</c:v>
                </c:pt>
                <c:pt idx="13">
                  <c:v>16</c:v>
                </c:pt>
                <c:pt idx="14">
                  <c:v>14</c:v>
                </c:pt>
                <c:pt idx="15">
                  <c:v>55</c:v>
                </c:pt>
                <c:pt idx="16">
                  <c:v>24</c:v>
                </c:pt>
                <c:pt idx="17">
                  <c:v>5</c:v>
                </c:pt>
                <c:pt idx="18">
                  <c:v>52</c:v>
                </c:pt>
                <c:pt idx="19">
                  <c:v>5</c:v>
                </c:pt>
                <c:pt idx="20">
                  <c:v>20</c:v>
                </c:pt>
                <c:pt idx="21">
                  <c:v>13</c:v>
                </c:pt>
                <c:pt idx="22">
                  <c:v>9</c:v>
                </c:pt>
                <c:pt idx="23">
                  <c:v>51</c:v>
                </c:pt>
                <c:pt idx="24">
                  <c:v>55</c:v>
                </c:pt>
                <c:pt idx="26">
                  <c:v>9</c:v>
                </c:pt>
                <c:pt idx="27">
                  <c:v>4</c:v>
                </c:pt>
                <c:pt idx="28">
                  <c:v>5</c:v>
                </c:pt>
                <c:pt idx="29">
                  <c:v>1</c:v>
                </c:pt>
                <c:pt idx="30">
                  <c:v>36</c:v>
                </c:pt>
                <c:pt idx="31">
                  <c:v>6</c:v>
                </c:pt>
                <c:pt idx="32">
                  <c:v>11</c:v>
                </c:pt>
                <c:pt idx="33">
                  <c:v>28</c:v>
                </c:pt>
                <c:pt idx="34">
                  <c:v>3</c:v>
                </c:pt>
                <c:pt idx="35">
                  <c:v>39</c:v>
                </c:pt>
                <c:pt idx="36">
                  <c:v>9</c:v>
                </c:pt>
                <c:pt idx="37">
                  <c:v>118</c:v>
                </c:pt>
                <c:pt idx="38">
                  <c:v>8</c:v>
                </c:pt>
                <c:pt idx="39">
                  <c:v>2</c:v>
                </c:pt>
                <c:pt idx="40">
                  <c:v>24</c:v>
                </c:pt>
                <c:pt idx="41">
                  <c:v>15</c:v>
                </c:pt>
                <c:pt idx="42">
                  <c:v>17</c:v>
                </c:pt>
                <c:pt idx="43">
                  <c:v>18</c:v>
                </c:pt>
              </c:numCache>
            </c:numRef>
          </c:val>
          <c:extLst>
            <c:ext xmlns:c16="http://schemas.microsoft.com/office/drawing/2014/chart" uri="{C3380CC4-5D6E-409C-BE32-E72D297353CC}">
              <c16:uniqueId val="{00000000-87B3-4ED7-A3B9-B98DBB0FE21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 (2)!PivotTable11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 (2)'!$B$3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'Sheet13 (2)'!$A$4:$A$26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'Sheet13 (2)'!$B$4:$B$26</c:f>
              <c:numCache>
                <c:formatCode>0.00</c:formatCode>
                <c:ptCount val="22"/>
                <c:pt idx="0">
                  <c:v>450</c:v>
                </c:pt>
                <c:pt idx="1">
                  <c:v>4003</c:v>
                </c:pt>
                <c:pt idx="2">
                  <c:v>1670</c:v>
                </c:pt>
                <c:pt idx="3">
                  <c:v>1257</c:v>
                </c:pt>
                <c:pt idx="4">
                  <c:v>330</c:v>
                </c:pt>
                <c:pt idx="5">
                  <c:v>318</c:v>
                </c:pt>
                <c:pt idx="6">
                  <c:v>355</c:v>
                </c:pt>
                <c:pt idx="7">
                  <c:v>428</c:v>
                </c:pt>
                <c:pt idx="8">
                  <c:v>335</c:v>
                </c:pt>
                <c:pt idx="9">
                  <c:v>5261</c:v>
                </c:pt>
                <c:pt idx="10">
                  <c:v>42</c:v>
                </c:pt>
                <c:pt idx="11">
                  <c:v>2609</c:v>
                </c:pt>
                <c:pt idx="12">
                  <c:v>1670</c:v>
                </c:pt>
                <c:pt idx="13">
                  <c:v>1413</c:v>
                </c:pt>
                <c:pt idx="14">
                  <c:v>819</c:v>
                </c:pt>
                <c:pt idx="15">
                  <c:v>4586</c:v>
                </c:pt>
                <c:pt idx="16">
                  <c:v>500</c:v>
                </c:pt>
                <c:pt idx="17">
                  <c:v>2873</c:v>
                </c:pt>
                <c:pt idx="18">
                  <c:v>3332</c:v>
                </c:pt>
                <c:pt idx="19">
                  <c:v>2649</c:v>
                </c:pt>
                <c:pt idx="20">
                  <c:v>2625</c:v>
                </c:pt>
                <c:pt idx="21">
                  <c:v>5611</c:v>
                </c:pt>
              </c:numCache>
            </c:numRef>
          </c:val>
          <c:smooth val="0"/>
          <c:extLst>
            <c:ext xmlns:c16="http://schemas.microsoft.com/office/drawing/2014/chart" uri="{C3380CC4-5D6E-409C-BE32-E72D297353CC}">
              <c16:uniqueId val="{00000000-39CC-4344-9E03-77DE0CEC4034}"/>
            </c:ext>
          </c:extLst>
        </c:ser>
        <c:dLbls>
          <c:showLegendKey val="0"/>
          <c:showVal val="0"/>
          <c:showCatName val="0"/>
          <c:showSerName val="0"/>
          <c:showPercent val="0"/>
          <c:showBubbleSize val="0"/>
        </c:dLbls>
        <c:marker val="1"/>
        <c:smooth val="0"/>
        <c:axId val="1487281696"/>
        <c:axId val="1487266816"/>
      </c:lineChart>
      <c:catAx>
        <c:axId val="14872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87266816"/>
        <c:crosses val="autoZero"/>
        <c:auto val="1"/>
        <c:lblAlgn val="ctr"/>
        <c:lblOffset val="100"/>
        <c:noMultiLvlLbl val="0"/>
      </c:catAx>
      <c:valAx>
        <c:axId val="1487266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8728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 (2)!PivotTable11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 (2)'!$B$3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'Sheet13 (2)'!$A$4:$A$26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'Sheet13 (2)'!$B$4:$B$26</c:f>
              <c:numCache>
                <c:formatCode>0.00</c:formatCode>
                <c:ptCount val="22"/>
                <c:pt idx="0">
                  <c:v>450</c:v>
                </c:pt>
                <c:pt idx="1">
                  <c:v>4003</c:v>
                </c:pt>
                <c:pt idx="2">
                  <c:v>1670</c:v>
                </c:pt>
                <c:pt idx="3">
                  <c:v>1257</c:v>
                </c:pt>
                <c:pt idx="4">
                  <c:v>330</c:v>
                </c:pt>
                <c:pt idx="5">
                  <c:v>318</c:v>
                </c:pt>
                <c:pt idx="6">
                  <c:v>355</c:v>
                </c:pt>
                <c:pt idx="7">
                  <c:v>428</c:v>
                </c:pt>
                <c:pt idx="8">
                  <c:v>335</c:v>
                </c:pt>
                <c:pt idx="9">
                  <c:v>5261</c:v>
                </c:pt>
                <c:pt idx="10">
                  <c:v>42</c:v>
                </c:pt>
                <c:pt idx="11">
                  <c:v>2609</c:v>
                </c:pt>
                <c:pt idx="12">
                  <c:v>1670</c:v>
                </c:pt>
                <c:pt idx="13">
                  <c:v>1413</c:v>
                </c:pt>
                <c:pt idx="14">
                  <c:v>819</c:v>
                </c:pt>
                <c:pt idx="15">
                  <c:v>4586</c:v>
                </c:pt>
                <c:pt idx="16">
                  <c:v>500</c:v>
                </c:pt>
                <c:pt idx="17">
                  <c:v>2873</c:v>
                </c:pt>
                <c:pt idx="18">
                  <c:v>3332</c:v>
                </c:pt>
                <c:pt idx="19">
                  <c:v>2649</c:v>
                </c:pt>
                <c:pt idx="20">
                  <c:v>2625</c:v>
                </c:pt>
                <c:pt idx="21">
                  <c:v>5611</c:v>
                </c:pt>
              </c:numCache>
            </c:numRef>
          </c:val>
          <c:smooth val="0"/>
          <c:extLst>
            <c:ext xmlns:c16="http://schemas.microsoft.com/office/drawing/2014/chart" uri="{C3380CC4-5D6E-409C-BE32-E72D297353CC}">
              <c16:uniqueId val="{00000000-9397-4A82-A623-5DF8FA195BD4}"/>
            </c:ext>
          </c:extLst>
        </c:ser>
        <c:dLbls>
          <c:showLegendKey val="0"/>
          <c:showVal val="0"/>
          <c:showCatName val="0"/>
          <c:showSerName val="0"/>
          <c:showPercent val="0"/>
          <c:showBubbleSize val="0"/>
        </c:dLbls>
        <c:marker val="1"/>
        <c:smooth val="0"/>
        <c:axId val="1487269696"/>
        <c:axId val="1487284096"/>
      </c:lineChart>
      <c:catAx>
        <c:axId val="14872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87284096"/>
        <c:crosses val="autoZero"/>
        <c:auto val="1"/>
        <c:lblAlgn val="ctr"/>
        <c:lblOffset val="100"/>
        <c:noMultiLvlLbl val="0"/>
      </c:catAx>
      <c:valAx>
        <c:axId val="1487284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872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 (4)!PivotTable11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by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 (4)'!$B$3</c:f>
              <c:strCache>
                <c:ptCount val="1"/>
                <c:pt idx="0">
                  <c:v>Total</c:v>
                </c:pt>
              </c:strCache>
            </c:strRef>
          </c:tx>
          <c:spPr>
            <a:ln w="28575" cap="rnd">
              <a:solidFill>
                <a:schemeClr val="accent1"/>
              </a:solidFill>
              <a:round/>
            </a:ln>
            <a:effectLst/>
          </c:spPr>
          <c:marker>
            <c:symbol val="none"/>
          </c:marker>
          <c:cat>
            <c:strRef>
              <c:f>'Sheet13 (4)'!$A$4:$A$119</c:f>
              <c:strCache>
                <c:ptCount val="1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strCache>
            </c:strRef>
          </c:cat>
          <c:val>
            <c:numRef>
              <c:f>'Sheet13 (4)'!$B$4:$B$119</c:f>
              <c:numCache>
                <c:formatCode>General</c:formatCode>
                <c:ptCount val="115"/>
                <c:pt idx="0">
                  <c:v>2.8</c:v>
                </c:pt>
                <c:pt idx="1">
                  <c:v>4.5999999999999996</c:v>
                </c:pt>
                <c:pt idx="2">
                  <c:v>4.5999999999999996</c:v>
                </c:pt>
                <c:pt idx="3">
                  <c:v>4.5999999999999996</c:v>
                </c:pt>
                <c:pt idx="4">
                  <c:v>4.7</c:v>
                </c:pt>
                <c:pt idx="5">
                  <c:v>4.3</c:v>
                </c:pt>
                <c:pt idx="6">
                  <c:v>4.5</c:v>
                </c:pt>
                <c:pt idx="7">
                  <c:v>4.5999999999999996</c:v>
                </c:pt>
                <c:pt idx="8">
                  <c:v>4.0999999999999996</c:v>
                </c:pt>
                <c:pt idx="9">
                  <c:v>4.7</c:v>
                </c:pt>
                <c:pt idx="10">
                  <c:v>2.6</c:v>
                </c:pt>
                <c:pt idx="11">
                  <c:v>2.9</c:v>
                </c:pt>
                <c:pt idx="12">
                  <c:v>2.7</c:v>
                </c:pt>
                <c:pt idx="13">
                  <c:v>4</c:v>
                </c:pt>
                <c:pt idx="14">
                  <c:v>4.0999999999999996</c:v>
                </c:pt>
                <c:pt idx="15">
                  <c:v>4.4000000000000004</c:v>
                </c:pt>
                <c:pt idx="16">
                  <c:v>2.1</c:v>
                </c:pt>
                <c:pt idx="17">
                  <c:v>3.3</c:v>
                </c:pt>
                <c:pt idx="18">
                  <c:v>3.8</c:v>
                </c:pt>
                <c:pt idx="19">
                  <c:v>4.8</c:v>
                </c:pt>
                <c:pt idx="20">
                  <c:v>4.7</c:v>
                </c:pt>
                <c:pt idx="21">
                  <c:v>4.0999999999999996</c:v>
                </c:pt>
                <c:pt idx="22">
                  <c:v>3.8</c:v>
                </c:pt>
                <c:pt idx="23">
                  <c:v>3</c:v>
                </c:pt>
                <c:pt idx="24">
                  <c:v>4.3</c:v>
                </c:pt>
                <c:pt idx="25">
                  <c:v>4.3</c:v>
                </c:pt>
                <c:pt idx="26">
                  <c:v>4.2</c:v>
                </c:pt>
                <c:pt idx="27">
                  <c:v>4.3</c:v>
                </c:pt>
                <c:pt idx="28">
                  <c:v>2.2999999999999998</c:v>
                </c:pt>
                <c:pt idx="29">
                  <c:v>2.1</c:v>
                </c:pt>
                <c:pt idx="30">
                  <c:v>4.7</c:v>
                </c:pt>
                <c:pt idx="31">
                  <c:v>2.2000000000000002</c:v>
                </c:pt>
                <c:pt idx="32">
                  <c:v>2.2000000000000002</c:v>
                </c:pt>
                <c:pt idx="33">
                  <c:v>2.2999999999999998</c:v>
                </c:pt>
                <c:pt idx="34">
                  <c:v>4.5</c:v>
                </c:pt>
                <c:pt idx="35">
                  <c:v>4</c:v>
                </c:pt>
                <c:pt idx="36">
                  <c:v>2.5</c:v>
                </c:pt>
                <c:pt idx="37">
                  <c:v>4.8</c:v>
                </c:pt>
                <c:pt idx="38">
                  <c:v>3.8</c:v>
                </c:pt>
                <c:pt idx="39">
                  <c:v>3</c:v>
                </c:pt>
                <c:pt idx="40">
                  <c:v>3</c:v>
                </c:pt>
                <c:pt idx="41">
                  <c:v>3</c:v>
                </c:pt>
                <c:pt idx="42">
                  <c:v>4.8</c:v>
                </c:pt>
                <c:pt idx="43">
                  <c:v>4.5999999999999996</c:v>
                </c:pt>
                <c:pt idx="44">
                  <c:v>5</c:v>
                </c:pt>
                <c:pt idx="45">
                  <c:v>5</c:v>
                </c:pt>
                <c:pt idx="46">
                  <c:v>5</c:v>
                </c:pt>
                <c:pt idx="47">
                  <c:v>5</c:v>
                </c:pt>
                <c:pt idx="48">
                  <c:v>4.5</c:v>
                </c:pt>
                <c:pt idx="49">
                  <c:v>4.5</c:v>
                </c:pt>
                <c:pt idx="50">
                  <c:v>4</c:v>
                </c:pt>
                <c:pt idx="51">
                  <c:v>2</c:v>
                </c:pt>
                <c:pt idx="52">
                  <c:v>5</c:v>
                </c:pt>
                <c:pt idx="53">
                  <c:v>4</c:v>
                </c:pt>
                <c:pt idx="54">
                  <c:v>3</c:v>
                </c:pt>
                <c:pt idx="55">
                  <c:v>5</c:v>
                </c:pt>
                <c:pt idx="56">
                  <c:v>5</c:v>
                </c:pt>
              </c:numCache>
            </c:numRef>
          </c:val>
          <c:smooth val="0"/>
          <c:extLst>
            <c:ext xmlns:c16="http://schemas.microsoft.com/office/drawing/2014/chart" uri="{C3380CC4-5D6E-409C-BE32-E72D297353CC}">
              <c16:uniqueId val="{00000000-5352-4CAA-ACC8-70C88696A683}"/>
            </c:ext>
          </c:extLst>
        </c:ser>
        <c:dLbls>
          <c:showLegendKey val="0"/>
          <c:showVal val="0"/>
          <c:showCatName val="0"/>
          <c:showSerName val="0"/>
          <c:showPercent val="0"/>
          <c:showBubbleSize val="0"/>
        </c:dLbls>
        <c:smooth val="0"/>
        <c:axId val="1533022192"/>
        <c:axId val="1533022672"/>
      </c:lineChart>
      <c:catAx>
        <c:axId val="15330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33022672"/>
        <c:crosses val="autoZero"/>
        <c:auto val="1"/>
        <c:lblAlgn val="ctr"/>
        <c:lblOffset val="100"/>
        <c:noMultiLvlLbl val="0"/>
      </c:catAx>
      <c:valAx>
        <c:axId val="15330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3302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 (2)!PivotTable11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rating</a:t>
            </a:r>
            <a:r>
              <a:rPr lang="en-US" baseline="0"/>
              <a:t> by review</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'Sheet13 (2)'!$B$3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'Sheet13 (2)'!$A$4:$A$26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'Sheet13 (2)'!$B$4:$B$26</c:f>
              <c:numCache>
                <c:formatCode>0.00</c:formatCode>
                <c:ptCount val="22"/>
                <c:pt idx="0">
                  <c:v>450</c:v>
                </c:pt>
                <c:pt idx="1">
                  <c:v>4003</c:v>
                </c:pt>
                <c:pt idx="2">
                  <c:v>1670</c:v>
                </c:pt>
                <c:pt idx="3">
                  <c:v>1257</c:v>
                </c:pt>
                <c:pt idx="4">
                  <c:v>330</c:v>
                </c:pt>
                <c:pt idx="5">
                  <c:v>318</c:v>
                </c:pt>
                <c:pt idx="6">
                  <c:v>355</c:v>
                </c:pt>
                <c:pt idx="7">
                  <c:v>428</c:v>
                </c:pt>
                <c:pt idx="8">
                  <c:v>335</c:v>
                </c:pt>
                <c:pt idx="9">
                  <c:v>5261</c:v>
                </c:pt>
                <c:pt idx="10">
                  <c:v>42</c:v>
                </c:pt>
                <c:pt idx="11">
                  <c:v>2609</c:v>
                </c:pt>
                <c:pt idx="12">
                  <c:v>1670</c:v>
                </c:pt>
                <c:pt idx="13">
                  <c:v>1413</c:v>
                </c:pt>
                <c:pt idx="14">
                  <c:v>819</c:v>
                </c:pt>
                <c:pt idx="15">
                  <c:v>4586</c:v>
                </c:pt>
                <c:pt idx="16">
                  <c:v>500</c:v>
                </c:pt>
                <c:pt idx="17">
                  <c:v>2873</c:v>
                </c:pt>
                <c:pt idx="18">
                  <c:v>3332</c:v>
                </c:pt>
                <c:pt idx="19">
                  <c:v>2649</c:v>
                </c:pt>
                <c:pt idx="20">
                  <c:v>2625</c:v>
                </c:pt>
                <c:pt idx="21">
                  <c:v>5611</c:v>
                </c:pt>
              </c:numCache>
            </c:numRef>
          </c:val>
          <c:extLst>
            <c:ext xmlns:c16="http://schemas.microsoft.com/office/drawing/2014/chart" uri="{C3380CC4-5D6E-409C-BE32-E72D297353CC}">
              <c16:uniqueId val="{00000000-BDB2-490D-9571-45DFD2274E64}"/>
            </c:ext>
          </c:extLst>
        </c:ser>
        <c:dLbls>
          <c:showLegendKey val="0"/>
          <c:showVal val="0"/>
          <c:showCatName val="0"/>
          <c:showSerName val="0"/>
          <c:showPercent val="0"/>
          <c:showBubbleSize val="0"/>
        </c:dLbls>
        <c:gapWidth val="150"/>
        <c:overlap val="100"/>
        <c:axId val="1573567264"/>
        <c:axId val="1573574944"/>
      </c:barChart>
      <c:catAx>
        <c:axId val="15735672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73574944"/>
        <c:crosses val="autoZero"/>
        <c:auto val="1"/>
        <c:lblAlgn val="ctr"/>
        <c:lblOffset val="100"/>
        <c:noMultiLvlLbl val="0"/>
      </c:catAx>
      <c:valAx>
        <c:axId val="1573574944"/>
        <c:scaling>
          <c:orientation val="minMax"/>
        </c:scaling>
        <c:delete val="0"/>
        <c:axPos val="l"/>
        <c:majorGridlines>
          <c:spPr>
            <a:ln>
              <a:solidFill>
                <a:schemeClr val="tx1">
                  <a:lumMod val="15000"/>
                  <a:lumOff val="85000"/>
                </a:schemeClr>
              </a:solidFill>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735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r>
              <a:rPr lang="en-GB" baseline="0"/>
              <a:t> discount &amp;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s>
    <c:plotArea>
      <c:layout/>
      <c:doughnutChart>
        <c:varyColors val="1"/>
        <c:ser>
          <c:idx val="0"/>
          <c:order val="0"/>
          <c:tx>
            <c:strRef>
              <c:f>Sheet13!$B$3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42-41D6-8E5E-141659930A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42-41D6-8E5E-141659930A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42-41D6-8E5E-141659930A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42-41D6-8E5E-141659930A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42-41D6-8E5E-141659930A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42-41D6-8E5E-141659930A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42-41D6-8E5E-141659930A6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42-41D6-8E5E-141659930A6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42-41D6-8E5E-141659930A6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42-41D6-8E5E-141659930A6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742-41D6-8E5E-141659930A6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742-41D6-8E5E-141659930A6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742-41D6-8E5E-141659930A6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742-41D6-8E5E-141659930A6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742-41D6-8E5E-141659930A6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742-41D6-8E5E-141659930A6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742-41D6-8E5E-141659930A6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742-41D6-8E5E-141659930A6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742-41D6-8E5E-141659930A6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742-41D6-8E5E-141659930A6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742-41D6-8E5E-141659930A6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742-41D6-8E5E-141659930A6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742-41D6-8E5E-141659930A6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742-41D6-8E5E-141659930A6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742-41D6-8E5E-141659930A6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742-41D6-8E5E-141659930A6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742-41D6-8E5E-141659930A6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742-41D6-8E5E-141659930A6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742-41D6-8E5E-141659930A6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742-41D6-8E5E-141659930A6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742-41D6-8E5E-141659930A6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742-41D6-8E5E-141659930A6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742-41D6-8E5E-141659930A6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742-41D6-8E5E-141659930A6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742-41D6-8E5E-141659930A6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742-41D6-8E5E-141659930A6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742-41D6-8E5E-141659930A6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742-41D6-8E5E-141659930A6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742-41D6-8E5E-141659930A6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742-41D6-8E5E-141659930A6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742-41D6-8E5E-141659930A6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742-41D6-8E5E-141659930A6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742-41D6-8E5E-141659930A6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742-41D6-8E5E-141659930A6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742-41D6-8E5E-141659930A6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742-41D6-8E5E-141659930A64}"/>
              </c:ext>
            </c:extLst>
          </c:dPt>
          <c:cat>
            <c:strRef>
              <c:f>Sheet13!$A$4:$A$50</c:f>
              <c:strCache>
                <c:ptCount val="46"/>
                <c:pt idx="0">
                  <c:v>0.01</c:v>
                </c:pt>
                <c:pt idx="1">
                  <c:v>0.02</c:v>
                </c:pt>
                <c:pt idx="2">
                  <c:v>0.03</c:v>
                </c:pt>
                <c:pt idx="3">
                  <c:v>0.04</c:v>
                </c:pt>
                <c:pt idx="4">
                  <c:v>0.08</c:v>
                </c:pt>
                <c:pt idx="5">
                  <c:v>0.09</c:v>
                </c:pt>
                <c:pt idx="6">
                  <c:v>0.11</c:v>
                </c:pt>
                <c:pt idx="7">
                  <c:v>0.13</c:v>
                </c:pt>
                <c:pt idx="8">
                  <c:v>0.14</c:v>
                </c:pt>
                <c:pt idx="9">
                  <c:v>0.18</c:v>
                </c:pt>
                <c:pt idx="10">
                  <c:v>0.19</c:v>
                </c:pt>
                <c:pt idx="11">
                  <c:v>0.2</c:v>
                </c:pt>
                <c:pt idx="12">
                  <c:v>0.21</c:v>
                </c:pt>
                <c:pt idx="13">
                  <c:v>0.22</c:v>
                </c:pt>
                <c:pt idx="14">
                  <c:v>0.23</c:v>
                </c:pt>
                <c:pt idx="15">
                  <c:v>0.24</c:v>
                </c:pt>
                <c:pt idx="16">
                  <c:v>0.25</c:v>
                </c:pt>
                <c:pt idx="17">
                  <c:v>0.26</c:v>
                </c:pt>
                <c:pt idx="18">
                  <c:v>0.27</c:v>
                </c:pt>
                <c:pt idx="19">
                  <c:v>0.29</c:v>
                </c:pt>
                <c:pt idx="20">
                  <c:v>0.3</c:v>
                </c:pt>
                <c:pt idx="21">
                  <c:v>0.32</c:v>
                </c:pt>
                <c:pt idx="22">
                  <c:v>0.33</c:v>
                </c:pt>
                <c:pt idx="23">
                  <c:v>0.34</c:v>
                </c:pt>
                <c:pt idx="24">
                  <c:v>0.35</c:v>
                </c:pt>
                <c:pt idx="25">
                  <c:v>0.36</c:v>
                </c:pt>
                <c:pt idx="26">
                  <c:v>0.37</c:v>
                </c:pt>
                <c:pt idx="27">
                  <c:v>0.38</c:v>
                </c:pt>
                <c:pt idx="28">
                  <c:v>0.39</c:v>
                </c:pt>
                <c:pt idx="29">
                  <c:v>0.4</c:v>
                </c:pt>
                <c:pt idx="30">
                  <c:v>0.41</c:v>
                </c:pt>
                <c:pt idx="31">
                  <c:v>0.42</c:v>
                </c:pt>
                <c:pt idx="32">
                  <c:v>0.43</c:v>
                </c:pt>
                <c:pt idx="33">
                  <c:v>0.45</c:v>
                </c:pt>
                <c:pt idx="34">
                  <c:v>0.46</c:v>
                </c:pt>
                <c:pt idx="35">
                  <c:v>0.47</c:v>
                </c:pt>
                <c:pt idx="36">
                  <c:v>0.48</c:v>
                </c:pt>
                <c:pt idx="37">
                  <c:v>0.49</c:v>
                </c:pt>
                <c:pt idx="38">
                  <c:v>0.5</c:v>
                </c:pt>
                <c:pt idx="39">
                  <c:v>0.51</c:v>
                </c:pt>
                <c:pt idx="40">
                  <c:v>0.52</c:v>
                </c:pt>
                <c:pt idx="41">
                  <c:v>0.53</c:v>
                </c:pt>
                <c:pt idx="42">
                  <c:v>0.54</c:v>
                </c:pt>
                <c:pt idx="43">
                  <c:v>0.55</c:v>
                </c:pt>
                <c:pt idx="44">
                  <c:v>0.61</c:v>
                </c:pt>
                <c:pt idx="45">
                  <c:v>0.64</c:v>
                </c:pt>
              </c:strCache>
            </c:strRef>
          </c:cat>
          <c:val>
            <c:numRef>
              <c:f>Sheet13!$B$4:$B$50</c:f>
              <c:numCache>
                <c:formatCode>General</c:formatCode>
                <c:ptCount val="46"/>
                <c:pt idx="5">
                  <c:v>15</c:v>
                </c:pt>
                <c:pt idx="7">
                  <c:v>6</c:v>
                </c:pt>
                <c:pt idx="9">
                  <c:v>12</c:v>
                </c:pt>
                <c:pt idx="10">
                  <c:v>5</c:v>
                </c:pt>
                <c:pt idx="11">
                  <c:v>12</c:v>
                </c:pt>
                <c:pt idx="12">
                  <c:v>1</c:v>
                </c:pt>
                <c:pt idx="13">
                  <c:v>16</c:v>
                </c:pt>
                <c:pt idx="14">
                  <c:v>14</c:v>
                </c:pt>
                <c:pt idx="15">
                  <c:v>55</c:v>
                </c:pt>
                <c:pt idx="16">
                  <c:v>24</c:v>
                </c:pt>
                <c:pt idx="17">
                  <c:v>5</c:v>
                </c:pt>
                <c:pt idx="18">
                  <c:v>52</c:v>
                </c:pt>
                <c:pt idx="19">
                  <c:v>5</c:v>
                </c:pt>
                <c:pt idx="20">
                  <c:v>20</c:v>
                </c:pt>
                <c:pt idx="21">
                  <c:v>13</c:v>
                </c:pt>
                <c:pt idx="22">
                  <c:v>9</c:v>
                </c:pt>
                <c:pt idx="23">
                  <c:v>51</c:v>
                </c:pt>
                <c:pt idx="24">
                  <c:v>55</c:v>
                </c:pt>
                <c:pt idx="26">
                  <c:v>9</c:v>
                </c:pt>
                <c:pt idx="27">
                  <c:v>4</c:v>
                </c:pt>
                <c:pt idx="28">
                  <c:v>5</c:v>
                </c:pt>
                <c:pt idx="29">
                  <c:v>1</c:v>
                </c:pt>
                <c:pt idx="30">
                  <c:v>36</c:v>
                </c:pt>
                <c:pt idx="31">
                  <c:v>6</c:v>
                </c:pt>
                <c:pt idx="32">
                  <c:v>11</c:v>
                </c:pt>
                <c:pt idx="33">
                  <c:v>28</c:v>
                </c:pt>
                <c:pt idx="34">
                  <c:v>3</c:v>
                </c:pt>
                <c:pt idx="35">
                  <c:v>39</c:v>
                </c:pt>
                <c:pt idx="36">
                  <c:v>9</c:v>
                </c:pt>
                <c:pt idx="37">
                  <c:v>118</c:v>
                </c:pt>
                <c:pt idx="38">
                  <c:v>8</c:v>
                </c:pt>
                <c:pt idx="39">
                  <c:v>2</c:v>
                </c:pt>
                <c:pt idx="40">
                  <c:v>24</c:v>
                </c:pt>
                <c:pt idx="41">
                  <c:v>15</c:v>
                </c:pt>
                <c:pt idx="42">
                  <c:v>17</c:v>
                </c:pt>
                <c:pt idx="43">
                  <c:v>18</c:v>
                </c:pt>
              </c:numCache>
            </c:numRef>
          </c:val>
          <c:extLst>
            <c:ext xmlns:c16="http://schemas.microsoft.com/office/drawing/2014/chart" uri="{C3380CC4-5D6E-409C-BE32-E72D297353CC}">
              <c16:uniqueId val="{0000005C-D742-41D6-8E5E-141659930A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(Repaired).xlsx]Sheet13 (4)!PivotTable11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by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 (4)'!$B$3</c:f>
              <c:strCache>
                <c:ptCount val="1"/>
                <c:pt idx="0">
                  <c:v>Total</c:v>
                </c:pt>
              </c:strCache>
            </c:strRef>
          </c:tx>
          <c:spPr>
            <a:ln w="28575" cap="rnd">
              <a:solidFill>
                <a:schemeClr val="accent1"/>
              </a:solidFill>
              <a:round/>
            </a:ln>
            <a:effectLst/>
          </c:spPr>
          <c:marker>
            <c:symbol val="none"/>
          </c:marker>
          <c:cat>
            <c:strRef>
              <c:f>'Sheet13 (4)'!$A$4:$A$119</c:f>
              <c:strCache>
                <c:ptCount val="1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strCache>
            </c:strRef>
          </c:cat>
          <c:val>
            <c:numRef>
              <c:f>'Sheet13 (4)'!$B$4:$B$119</c:f>
              <c:numCache>
                <c:formatCode>General</c:formatCode>
                <c:ptCount val="115"/>
                <c:pt idx="0">
                  <c:v>2.8</c:v>
                </c:pt>
                <c:pt idx="1">
                  <c:v>4.5999999999999996</c:v>
                </c:pt>
                <c:pt idx="2">
                  <c:v>4.5999999999999996</c:v>
                </c:pt>
                <c:pt idx="3">
                  <c:v>4.5999999999999996</c:v>
                </c:pt>
                <c:pt idx="4">
                  <c:v>4.7</c:v>
                </c:pt>
                <c:pt idx="5">
                  <c:v>4.3</c:v>
                </c:pt>
                <c:pt idx="6">
                  <c:v>4.5</c:v>
                </c:pt>
                <c:pt idx="7">
                  <c:v>4.5999999999999996</c:v>
                </c:pt>
                <c:pt idx="8">
                  <c:v>4.0999999999999996</c:v>
                </c:pt>
                <c:pt idx="9">
                  <c:v>4.7</c:v>
                </c:pt>
                <c:pt idx="10">
                  <c:v>2.6</c:v>
                </c:pt>
                <c:pt idx="11">
                  <c:v>2.9</c:v>
                </c:pt>
                <c:pt idx="12">
                  <c:v>2.7</c:v>
                </c:pt>
                <c:pt idx="13">
                  <c:v>4</c:v>
                </c:pt>
                <c:pt idx="14">
                  <c:v>4.0999999999999996</c:v>
                </c:pt>
                <c:pt idx="15">
                  <c:v>4.4000000000000004</c:v>
                </c:pt>
                <c:pt idx="16">
                  <c:v>2.1</c:v>
                </c:pt>
                <c:pt idx="17">
                  <c:v>3.3</c:v>
                </c:pt>
                <c:pt idx="18">
                  <c:v>3.8</c:v>
                </c:pt>
                <c:pt idx="19">
                  <c:v>4.8</c:v>
                </c:pt>
                <c:pt idx="20">
                  <c:v>4.7</c:v>
                </c:pt>
                <c:pt idx="21">
                  <c:v>4.0999999999999996</c:v>
                </c:pt>
                <c:pt idx="22">
                  <c:v>3.8</c:v>
                </c:pt>
                <c:pt idx="23">
                  <c:v>3</c:v>
                </c:pt>
                <c:pt idx="24">
                  <c:v>4.3</c:v>
                </c:pt>
                <c:pt idx="25">
                  <c:v>4.3</c:v>
                </c:pt>
                <c:pt idx="26">
                  <c:v>4.2</c:v>
                </c:pt>
                <c:pt idx="27">
                  <c:v>4.3</c:v>
                </c:pt>
                <c:pt idx="28">
                  <c:v>2.2999999999999998</c:v>
                </c:pt>
                <c:pt idx="29">
                  <c:v>2.1</c:v>
                </c:pt>
                <c:pt idx="30">
                  <c:v>4.7</c:v>
                </c:pt>
                <c:pt idx="31">
                  <c:v>2.2000000000000002</c:v>
                </c:pt>
                <c:pt idx="32">
                  <c:v>2.2000000000000002</c:v>
                </c:pt>
                <c:pt idx="33">
                  <c:v>2.2999999999999998</c:v>
                </c:pt>
                <c:pt idx="34">
                  <c:v>4.5</c:v>
                </c:pt>
                <c:pt idx="35">
                  <c:v>4</c:v>
                </c:pt>
                <c:pt idx="36">
                  <c:v>2.5</c:v>
                </c:pt>
                <c:pt idx="37">
                  <c:v>4.8</c:v>
                </c:pt>
                <c:pt idx="38">
                  <c:v>3.8</c:v>
                </c:pt>
                <c:pt idx="39">
                  <c:v>3</c:v>
                </c:pt>
                <c:pt idx="40">
                  <c:v>3</c:v>
                </c:pt>
                <c:pt idx="41">
                  <c:v>3</c:v>
                </c:pt>
                <c:pt idx="42">
                  <c:v>4.8</c:v>
                </c:pt>
                <c:pt idx="43">
                  <c:v>4.5999999999999996</c:v>
                </c:pt>
                <c:pt idx="44">
                  <c:v>5</c:v>
                </c:pt>
                <c:pt idx="45">
                  <c:v>5</c:v>
                </c:pt>
                <c:pt idx="46">
                  <c:v>5</c:v>
                </c:pt>
                <c:pt idx="47">
                  <c:v>5</c:v>
                </c:pt>
                <c:pt idx="48">
                  <c:v>4.5</c:v>
                </c:pt>
                <c:pt idx="49">
                  <c:v>4.5</c:v>
                </c:pt>
                <c:pt idx="50">
                  <c:v>4</c:v>
                </c:pt>
                <c:pt idx="51">
                  <c:v>2</c:v>
                </c:pt>
                <c:pt idx="52">
                  <c:v>5</c:v>
                </c:pt>
                <c:pt idx="53">
                  <c:v>4</c:v>
                </c:pt>
                <c:pt idx="54">
                  <c:v>3</c:v>
                </c:pt>
                <c:pt idx="55">
                  <c:v>5</c:v>
                </c:pt>
                <c:pt idx="56">
                  <c:v>5</c:v>
                </c:pt>
              </c:numCache>
            </c:numRef>
          </c:val>
          <c:smooth val="0"/>
          <c:extLst>
            <c:ext xmlns:c16="http://schemas.microsoft.com/office/drawing/2014/chart" uri="{C3380CC4-5D6E-409C-BE32-E72D297353CC}">
              <c16:uniqueId val="{00000000-0A16-4E7F-9E04-9B92E71518E7}"/>
            </c:ext>
          </c:extLst>
        </c:ser>
        <c:dLbls>
          <c:showLegendKey val="0"/>
          <c:showVal val="0"/>
          <c:showCatName val="0"/>
          <c:showSerName val="0"/>
          <c:showPercent val="0"/>
          <c:showBubbleSize val="0"/>
        </c:dLbls>
        <c:smooth val="0"/>
        <c:axId val="1533022192"/>
        <c:axId val="1533022672"/>
      </c:lineChart>
      <c:catAx>
        <c:axId val="15330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33022672"/>
        <c:crosses val="autoZero"/>
        <c:auto val="1"/>
        <c:lblAlgn val="ctr"/>
        <c:lblOffset val="100"/>
        <c:noMultiLvlLbl val="0"/>
      </c:catAx>
      <c:valAx>
        <c:axId val="15330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3302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(Repaired).xlsx]Discount by rviews!PivotTable3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Discount</a:t>
            </a:r>
            <a:r>
              <a:rPr lang="en-US" baseline="0"/>
              <a:t> % by No. of reviews</a:t>
            </a:r>
          </a:p>
        </c:rich>
      </c:tx>
      <c:layout>
        <c:manualLayout>
          <c:xMode val="edge"/>
          <c:yMode val="edge"/>
          <c:x val="0.20436111111111108"/>
          <c:y val="6.37941090696996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by rviews'!$B$3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by rviews'!$A$4:$A$7</c:f>
              <c:strCache>
                <c:ptCount val="3"/>
                <c:pt idx="0">
                  <c:v>High Discount</c:v>
                </c:pt>
                <c:pt idx="1">
                  <c:v>Low discount</c:v>
                </c:pt>
                <c:pt idx="2">
                  <c:v>Medium Discount</c:v>
                </c:pt>
              </c:strCache>
            </c:strRef>
          </c:cat>
          <c:val>
            <c:numRef>
              <c:f>'Discount by rviews'!$B$4:$B$7</c:f>
              <c:numCache>
                <c:formatCode>General</c:formatCode>
                <c:ptCount val="3"/>
                <c:pt idx="0">
                  <c:v>-334</c:v>
                </c:pt>
                <c:pt idx="1">
                  <c:v>-38</c:v>
                </c:pt>
                <c:pt idx="2">
                  <c:v>-351</c:v>
                </c:pt>
              </c:numCache>
            </c:numRef>
          </c:val>
          <c:extLst>
            <c:ext xmlns:c16="http://schemas.microsoft.com/office/drawing/2014/chart" uri="{C3380CC4-5D6E-409C-BE32-E72D297353CC}">
              <c16:uniqueId val="{00000000-D306-453E-B783-4546072EBB57}"/>
            </c:ext>
          </c:extLst>
        </c:ser>
        <c:dLbls>
          <c:showLegendKey val="0"/>
          <c:showVal val="0"/>
          <c:showCatName val="0"/>
          <c:showSerName val="0"/>
          <c:showPercent val="0"/>
          <c:showBubbleSize val="0"/>
        </c:dLbls>
        <c:gapWidth val="100"/>
        <c:overlap val="-24"/>
        <c:axId val="1162252112"/>
        <c:axId val="1162253552"/>
      </c:barChart>
      <c:catAx>
        <c:axId val="116225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62253552"/>
        <c:crosses val="autoZero"/>
        <c:auto val="1"/>
        <c:lblAlgn val="ctr"/>
        <c:lblOffset val="100"/>
        <c:noMultiLvlLbl val="0"/>
      </c:catAx>
      <c:valAx>
        <c:axId val="1162253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62252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13th June 2025 (Repaired).xlsx]Excel_jumia (1)13th June 2025!PivotTable4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'Excel_jumia (1)13th June 2025'!$B$3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'Excel_jumia (1)13th June 2025'!$A$4:$A$26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'Excel_jumia (1)13th June 2025'!$B$4:$B$26</c:f>
              <c:numCache>
                <c:formatCode>General</c:formatCode>
                <c:ptCount val="22"/>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A166-44A2-AD55-9B010209A921}"/>
            </c:ext>
          </c:extLst>
        </c:ser>
        <c:dLbls>
          <c:showLegendKey val="0"/>
          <c:showVal val="0"/>
          <c:showCatName val="0"/>
          <c:showSerName val="0"/>
          <c:showPercent val="0"/>
          <c:showBubbleSize val="0"/>
        </c:dLbls>
        <c:gapWidth val="150"/>
        <c:overlap val="100"/>
        <c:axId val="2095466304"/>
        <c:axId val="2095465824"/>
      </c:barChart>
      <c:catAx>
        <c:axId val="20954663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095465824"/>
        <c:crosses val="autoZero"/>
        <c:auto val="1"/>
        <c:lblAlgn val="ctr"/>
        <c:lblOffset val="100"/>
        <c:noMultiLvlLbl val="0"/>
      </c:catAx>
      <c:valAx>
        <c:axId val="2095465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209546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Discount percentage and reviews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Discount percentage and reviews</a:t>
          </a:r>
        </a:p>
      </cx:txPr>
    </cx:title>
    <cx:plotArea>
      <cx:plotAreaRegion>
        <cx:series layoutId="clusteredColumn" uniqueId="{F3A56BA3-29D5-490B-B828-FED1A9ABCB8F}" formatIdx="0">
          <cx:tx>
            <cx:txData>
              <cx:f>_xlchart.v1.0</cx:f>
              <cx:v>Discount</cx:v>
            </cx:txData>
          </cx:tx>
          <cx:dataLabels pos="inEnd">
            <cx:visibility seriesName="0" categoryName="0" value="1"/>
          </cx:dataLabels>
          <cx:dataId val="0"/>
          <cx:layoutPr>
            <cx:binning intervalClosed="r"/>
          </cx:layoutPr>
          <cx:axisId val="1"/>
        </cx:series>
        <cx:series layoutId="paretoLine" ownerIdx="0" uniqueId="{22FCAF3C-238A-4745-876D-67FD78963014}" formatIdx="1">
          <cx:axisId val="2"/>
        </cx:series>
        <cx:series layoutId="clusteredColumn" hidden="1" uniqueId="{780E8EE7-1314-48DF-8457-1858D5406D56}" formatIdx="2">
          <cx:tx>
            <cx:txData>
              <cx:f>_xlchart.v1.2</cx:f>
              <cx:v>Review</cx:v>
            </cx:txData>
          </cx:tx>
          <cx:dataLabels pos="inEnd">
            <cx:visibility seriesName="0" categoryName="0" value="1"/>
          </cx:dataLabels>
          <cx:dataId val="1"/>
          <cx:layoutPr>
            <cx:binning intervalClosed="r"/>
          </cx:layoutPr>
          <cx:axisId val="1"/>
        </cx:series>
        <cx:series layoutId="paretoLine" ownerIdx="2" uniqueId="{0FCD4696-20DC-452F-99EC-4FEFC488D05F}" formatIdx="3">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647700</xdr:colOff>
      <xdr:row>2</xdr:row>
      <xdr:rowOff>82550</xdr:rowOff>
    </xdr:from>
    <xdr:to>
      <xdr:col>7</xdr:col>
      <xdr:colOff>393700</xdr:colOff>
      <xdr:row>17</xdr:row>
      <xdr:rowOff>63500</xdr:rowOff>
    </xdr:to>
    <xdr:graphicFrame macro="">
      <xdr:nvGraphicFramePr>
        <xdr:cNvPr id="3" name="Chart 2">
          <a:extLst>
            <a:ext uri="{FF2B5EF4-FFF2-40B4-BE49-F238E27FC236}">
              <a16:creationId xmlns:a16="http://schemas.microsoft.com/office/drawing/2014/main" id="{86196B62-F7B7-A738-04B8-9BEF50692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765175</xdr:colOff>
      <xdr:row>5</xdr:row>
      <xdr:rowOff>82550</xdr:rowOff>
    </xdr:from>
    <xdr:to>
      <xdr:col>5</xdr:col>
      <xdr:colOff>92075</xdr:colOff>
      <xdr:row>20</xdr:row>
      <xdr:rowOff>63500</xdr:rowOff>
    </xdr:to>
    <xdr:graphicFrame macro="">
      <xdr:nvGraphicFramePr>
        <xdr:cNvPr id="18" name="Chart 17">
          <a:extLst>
            <a:ext uri="{FF2B5EF4-FFF2-40B4-BE49-F238E27FC236}">
              <a16:creationId xmlns:a16="http://schemas.microsoft.com/office/drawing/2014/main" id="{56BB5BA1-8C02-59ED-B4E8-43D978A03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765175</xdr:colOff>
      <xdr:row>2</xdr:row>
      <xdr:rowOff>82550</xdr:rowOff>
    </xdr:from>
    <xdr:to>
      <xdr:col>5</xdr:col>
      <xdr:colOff>92075</xdr:colOff>
      <xdr:row>17</xdr:row>
      <xdr:rowOff>63500</xdr:rowOff>
    </xdr:to>
    <xdr:graphicFrame macro="">
      <xdr:nvGraphicFramePr>
        <xdr:cNvPr id="19" name="Chart 18">
          <a:extLst>
            <a:ext uri="{FF2B5EF4-FFF2-40B4-BE49-F238E27FC236}">
              <a16:creationId xmlns:a16="http://schemas.microsoft.com/office/drawing/2014/main" id="{17EC7AD5-1D01-ADB6-365E-F95F5876F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31750</xdr:rowOff>
    </xdr:from>
    <xdr:to>
      <xdr:col>7</xdr:col>
      <xdr:colOff>304800</xdr:colOff>
      <xdr:row>21</xdr:row>
      <xdr:rowOff>12700</xdr:rowOff>
    </xdr:to>
    <xdr:graphicFrame macro="">
      <xdr:nvGraphicFramePr>
        <xdr:cNvPr id="3" name="Chart 2">
          <a:extLst>
            <a:ext uri="{FF2B5EF4-FFF2-40B4-BE49-F238E27FC236}">
              <a16:creationId xmlns:a16="http://schemas.microsoft.com/office/drawing/2014/main" id="{2CD8A229-6717-4E3A-A4AC-AB0D702B2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88900</xdr:rowOff>
    </xdr:from>
    <xdr:to>
      <xdr:col>7</xdr:col>
      <xdr:colOff>304800</xdr:colOff>
      <xdr:row>36</xdr:row>
      <xdr:rowOff>69850</xdr:rowOff>
    </xdr:to>
    <xdr:graphicFrame macro="">
      <xdr:nvGraphicFramePr>
        <xdr:cNvPr id="5" name="Chart 4">
          <a:extLst>
            <a:ext uri="{FF2B5EF4-FFF2-40B4-BE49-F238E27FC236}">
              <a16:creationId xmlns:a16="http://schemas.microsoft.com/office/drawing/2014/main" id="{C8412B42-C75B-420F-8429-0DD18B29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25400</xdr:colOff>
      <xdr:row>6</xdr:row>
      <xdr:rowOff>31750</xdr:rowOff>
    </xdr:from>
    <xdr:to>
      <xdr:col>19</xdr:col>
      <xdr:colOff>25400</xdr:colOff>
      <xdr:row>19</xdr:row>
      <xdr:rowOff>161925</xdr:rowOff>
    </xdr:to>
    <mc:AlternateContent xmlns:mc="http://schemas.openxmlformats.org/markup-compatibility/2006">
      <mc:Choice xmlns:a14="http://schemas.microsoft.com/office/drawing/2010/main" Requires="a14">
        <xdr:graphicFrame macro="">
          <xdr:nvGraphicFramePr>
            <xdr:cNvPr id="7" name="Rating Categories 1">
              <a:extLst>
                <a:ext uri="{FF2B5EF4-FFF2-40B4-BE49-F238E27FC236}">
                  <a16:creationId xmlns:a16="http://schemas.microsoft.com/office/drawing/2014/main" id="{D4E3405A-A1E3-49DD-8E2C-2DA02F33F35E}"/>
                </a:ext>
              </a:extLst>
            </xdr:cNvPr>
            <xdr:cNvGraphicFramePr/>
          </xdr:nvGraphicFramePr>
          <xdr:xfrm>
            <a:off x="0" y="0"/>
            <a:ext cx="0" cy="0"/>
          </xdr:xfrm>
          <a:graphic>
            <a:graphicData uri="http://schemas.microsoft.com/office/drawing/2010/slicer">
              <sle:slicer xmlns:sle="http://schemas.microsoft.com/office/drawing/2010/slicer" name="Rating Categories 1"/>
            </a:graphicData>
          </a:graphic>
        </xdr:graphicFrame>
      </mc:Choice>
      <mc:Fallback>
        <xdr:sp macro="" textlink="">
          <xdr:nvSpPr>
            <xdr:cNvPr id="0" name=""/>
            <xdr:cNvSpPr>
              <a:spLocks noTextEdit="1"/>
            </xdr:cNvSpPr>
          </xdr:nvSpPr>
          <xdr:spPr>
            <a:xfrm>
              <a:off x="9749971" y="1120321"/>
              <a:ext cx="1823358" cy="248874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20</xdr:row>
      <xdr:rowOff>50800</xdr:rowOff>
    </xdr:from>
    <xdr:to>
      <xdr:col>19</xdr:col>
      <xdr:colOff>19050</xdr:colOff>
      <xdr:row>33</xdr:row>
      <xdr:rowOff>180975</xdr:rowOff>
    </xdr:to>
    <mc:AlternateContent xmlns:mc="http://schemas.openxmlformats.org/markup-compatibility/2006">
      <mc:Choice xmlns:a14="http://schemas.microsoft.com/office/drawing/2010/main" Requires="a14">
        <xdr:graphicFrame macro="">
          <xdr:nvGraphicFramePr>
            <xdr:cNvPr id="9" name="Discount Categorization 1">
              <a:extLst>
                <a:ext uri="{FF2B5EF4-FFF2-40B4-BE49-F238E27FC236}">
                  <a16:creationId xmlns:a16="http://schemas.microsoft.com/office/drawing/2014/main" id="{B1B0E235-6E4C-4949-8369-A15C2069211B}"/>
                </a:ext>
              </a:extLst>
            </xdr:cNvPr>
            <xdr:cNvGraphicFramePr/>
          </xdr:nvGraphicFramePr>
          <xdr:xfrm>
            <a:off x="0" y="0"/>
            <a:ext cx="0" cy="0"/>
          </xdr:xfrm>
          <a:graphic>
            <a:graphicData uri="http://schemas.microsoft.com/office/drawing/2010/slicer">
              <sle:slicer xmlns:sle="http://schemas.microsoft.com/office/drawing/2010/slicer" name="Discount Categorization 1"/>
            </a:graphicData>
          </a:graphic>
        </xdr:graphicFrame>
      </mc:Choice>
      <mc:Fallback>
        <xdr:sp macro="" textlink="">
          <xdr:nvSpPr>
            <xdr:cNvPr id="0" name=""/>
            <xdr:cNvSpPr>
              <a:spLocks noTextEdit="1"/>
            </xdr:cNvSpPr>
          </xdr:nvSpPr>
          <xdr:spPr>
            <a:xfrm>
              <a:off x="9743621" y="3679371"/>
              <a:ext cx="1823358" cy="248874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400050</xdr:colOff>
      <xdr:row>6</xdr:row>
      <xdr:rowOff>95250</xdr:rowOff>
    </xdr:from>
    <xdr:to>
      <xdr:col>16</xdr:col>
      <xdr:colOff>95250</xdr:colOff>
      <xdr:row>21</xdr:row>
      <xdr:rowOff>76200</xdr:rowOff>
    </xdr:to>
    <xdr:graphicFrame macro="">
      <xdr:nvGraphicFramePr>
        <xdr:cNvPr id="4" name="Chart 3">
          <a:extLst>
            <a:ext uri="{FF2B5EF4-FFF2-40B4-BE49-F238E27FC236}">
              <a16:creationId xmlns:a16="http://schemas.microsoft.com/office/drawing/2014/main" id="{DDC5DA8A-F54A-42A1-9B7F-494F0DCE0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520700</xdr:colOff>
      <xdr:row>1</xdr:row>
      <xdr:rowOff>120650</xdr:rowOff>
    </xdr:from>
    <xdr:to>
      <xdr:col>18</xdr:col>
      <xdr:colOff>342900</xdr:colOff>
      <xdr:row>5</xdr:row>
      <xdr:rowOff>177800</xdr:rowOff>
    </xdr:to>
    <xdr:sp macro="" textlink="">
      <xdr:nvSpPr>
        <xdr:cNvPr id="6" name="Rectangle: Rounded Corners 5">
          <a:extLst>
            <a:ext uri="{FF2B5EF4-FFF2-40B4-BE49-F238E27FC236}">
              <a16:creationId xmlns:a16="http://schemas.microsoft.com/office/drawing/2014/main" id="{1B991737-298F-B516-72A1-E3F4265C91C8}"/>
            </a:ext>
          </a:extLst>
        </xdr:cNvPr>
        <xdr:cNvSpPr/>
      </xdr:nvSpPr>
      <xdr:spPr>
        <a:xfrm>
          <a:off x="5397500" y="304800"/>
          <a:ext cx="5918200" cy="79375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3200" b="1" cap="none" spc="0">
              <a:ln w="0"/>
              <a:solidFill>
                <a:schemeClr val="accent1"/>
              </a:solidFill>
              <a:effectLst>
                <a:outerShdw blurRad="38100" dist="25400" dir="5400000" algn="ctr" rotWithShape="0">
                  <a:srgbClr val="6E747A">
                    <a:alpha val="43000"/>
                  </a:srgbClr>
                </a:outerShdw>
              </a:effectLst>
            </a:rPr>
            <a:t>                JUMIA DASHBOARD</a:t>
          </a:r>
          <a:endParaRPr lang="en-KE" sz="32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20</xdr:col>
      <xdr:colOff>260350</xdr:colOff>
      <xdr:row>3</xdr:row>
      <xdr:rowOff>127000</xdr:rowOff>
    </xdr:from>
    <xdr:to>
      <xdr:col>22</xdr:col>
      <xdr:colOff>152400</xdr:colOff>
      <xdr:row>6</xdr:row>
      <xdr:rowOff>101600</xdr:rowOff>
    </xdr:to>
    <xdr:sp macro="" textlink="">
      <xdr:nvSpPr>
        <xdr:cNvPr id="13" name="Rectangle: Rounded Corners 12">
          <a:extLst>
            <a:ext uri="{FF2B5EF4-FFF2-40B4-BE49-F238E27FC236}">
              <a16:creationId xmlns:a16="http://schemas.microsoft.com/office/drawing/2014/main" id="{4BB18605-F257-7F31-A786-3A8F422F2714}"/>
            </a:ext>
          </a:extLst>
        </xdr:cNvPr>
        <xdr:cNvSpPr/>
      </xdr:nvSpPr>
      <xdr:spPr>
        <a:xfrm>
          <a:off x="12452350" y="679450"/>
          <a:ext cx="1111250" cy="527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 RATING     3.89</a:t>
          </a:r>
        </a:p>
        <a:p>
          <a:pPr algn="l"/>
          <a:endParaRPr lang="en-KE" sz="1100"/>
        </a:p>
      </xdr:txBody>
    </xdr:sp>
    <xdr:clientData/>
  </xdr:twoCellAnchor>
  <xdr:twoCellAnchor>
    <xdr:from>
      <xdr:col>15</xdr:col>
      <xdr:colOff>101600</xdr:colOff>
      <xdr:row>5</xdr:row>
      <xdr:rowOff>132081</xdr:rowOff>
    </xdr:from>
    <xdr:to>
      <xdr:col>15</xdr:col>
      <xdr:colOff>147319</xdr:colOff>
      <xdr:row>5</xdr:row>
      <xdr:rowOff>177800</xdr:rowOff>
    </xdr:to>
    <xdr:sp macro="" textlink="">
      <xdr:nvSpPr>
        <xdr:cNvPr id="14" name="Rectangle: Rounded Corners 13">
          <a:extLst>
            <a:ext uri="{FF2B5EF4-FFF2-40B4-BE49-F238E27FC236}">
              <a16:creationId xmlns:a16="http://schemas.microsoft.com/office/drawing/2014/main" id="{DC15C39D-906F-31DE-ACCD-1E6FA9BD33ED}"/>
            </a:ext>
          </a:extLst>
        </xdr:cNvPr>
        <xdr:cNvSpPr/>
      </xdr:nvSpPr>
      <xdr:spPr>
        <a:xfrm>
          <a:off x="9245600" y="1052831"/>
          <a:ext cx="45719"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20</xdr:col>
      <xdr:colOff>208643</xdr:colOff>
      <xdr:row>8</xdr:row>
      <xdr:rowOff>45357</xdr:rowOff>
    </xdr:from>
    <xdr:to>
      <xdr:col>22</xdr:col>
      <xdr:colOff>136071</xdr:colOff>
      <xdr:row>12</xdr:row>
      <xdr:rowOff>9071</xdr:rowOff>
    </xdr:to>
    <xdr:sp macro="" textlink="">
      <xdr:nvSpPr>
        <xdr:cNvPr id="15" name="Rectangle: Rounded Corners 14">
          <a:extLst>
            <a:ext uri="{FF2B5EF4-FFF2-40B4-BE49-F238E27FC236}">
              <a16:creationId xmlns:a16="http://schemas.microsoft.com/office/drawing/2014/main" id="{92F7B6A5-A605-97A8-689F-A882F711DD24}"/>
            </a:ext>
          </a:extLst>
        </xdr:cNvPr>
        <xdr:cNvSpPr/>
      </xdr:nvSpPr>
      <xdr:spPr>
        <a:xfrm>
          <a:off x="12364357" y="1496786"/>
          <a:ext cx="1143000" cy="6894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 discount   37%</a:t>
          </a:r>
          <a:endParaRPr lang="en-KE" sz="1100"/>
        </a:p>
      </xdr:txBody>
    </xdr:sp>
    <xdr:clientData/>
  </xdr:twoCellAnchor>
  <xdr:twoCellAnchor>
    <xdr:from>
      <xdr:col>20</xdr:col>
      <xdr:colOff>235857</xdr:colOff>
      <xdr:row>14</xdr:row>
      <xdr:rowOff>27214</xdr:rowOff>
    </xdr:from>
    <xdr:to>
      <xdr:col>22</xdr:col>
      <xdr:colOff>99785</xdr:colOff>
      <xdr:row>17</xdr:row>
      <xdr:rowOff>63500</xdr:rowOff>
    </xdr:to>
    <xdr:sp macro="" textlink="">
      <xdr:nvSpPr>
        <xdr:cNvPr id="16" name="Rectangle: Rounded Corners 15">
          <a:extLst>
            <a:ext uri="{FF2B5EF4-FFF2-40B4-BE49-F238E27FC236}">
              <a16:creationId xmlns:a16="http://schemas.microsoft.com/office/drawing/2014/main" id="{9576FE9A-8062-4B3C-D4AC-492E23173E0F}"/>
            </a:ext>
          </a:extLst>
        </xdr:cNvPr>
        <xdr:cNvSpPr/>
      </xdr:nvSpPr>
      <xdr:spPr>
        <a:xfrm>
          <a:off x="12391571" y="2567214"/>
          <a:ext cx="1079500" cy="5805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Number</a:t>
          </a:r>
          <a:r>
            <a:rPr lang="en-GB" sz="1100" baseline="0"/>
            <a:t> of products   112</a:t>
          </a:r>
          <a:endParaRPr lang="en-KE"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44450</xdr:colOff>
      <xdr:row>1</xdr:row>
      <xdr:rowOff>165100</xdr:rowOff>
    </xdr:from>
    <xdr:to>
      <xdr:col>7</xdr:col>
      <xdr:colOff>44450</xdr:colOff>
      <xdr:row>15</xdr:row>
      <xdr:rowOff>111125</xdr:rowOff>
    </xdr:to>
    <mc:AlternateContent xmlns:mc="http://schemas.openxmlformats.org/markup-compatibility/2006" xmlns:a14="http://schemas.microsoft.com/office/drawing/2010/main">
      <mc:Choice Requires="a14">
        <xdr:graphicFrame macro="">
          <xdr:nvGraphicFramePr>
            <xdr:cNvPr id="2" name="Discount Categorization">
              <a:extLst>
                <a:ext uri="{FF2B5EF4-FFF2-40B4-BE49-F238E27FC236}">
                  <a16:creationId xmlns:a16="http://schemas.microsoft.com/office/drawing/2014/main" id="{8796F443-3221-153D-2E16-9D150269DC9F}"/>
                </a:ext>
              </a:extLst>
            </xdr:cNvPr>
            <xdr:cNvGraphicFramePr/>
          </xdr:nvGraphicFramePr>
          <xdr:xfrm>
            <a:off x="0" y="0"/>
            <a:ext cx="0" cy="0"/>
          </xdr:xfrm>
          <a:graphic>
            <a:graphicData uri="http://schemas.microsoft.com/office/drawing/2010/slicer">
              <sle:slicer xmlns:sle="http://schemas.microsoft.com/office/drawing/2010/slicer" name="Discount Categorization"/>
            </a:graphicData>
          </a:graphic>
        </xdr:graphicFrame>
      </mc:Choice>
      <mc:Fallback xmlns="">
        <xdr:sp macro="" textlink="">
          <xdr:nvSpPr>
            <xdr:cNvPr id="0" name=""/>
            <xdr:cNvSpPr>
              <a:spLocks noTextEdit="1"/>
            </xdr:cNvSpPr>
          </xdr:nvSpPr>
          <xdr:spPr>
            <a:xfrm>
              <a:off x="3073400" y="3492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520700</xdr:colOff>
      <xdr:row>4</xdr:row>
      <xdr:rowOff>88900</xdr:rowOff>
    </xdr:from>
    <xdr:to>
      <xdr:col>7</xdr:col>
      <xdr:colOff>520700</xdr:colOff>
      <xdr:row>18</xdr:row>
      <xdr:rowOff>34925</xdr:rowOff>
    </xdr:to>
    <mc:AlternateContent xmlns:mc="http://schemas.openxmlformats.org/markup-compatibility/2006" xmlns:a14="http://schemas.microsoft.com/office/drawing/2010/main">
      <mc:Choice Requires="a14">
        <xdr:graphicFrame macro="">
          <xdr:nvGraphicFramePr>
            <xdr:cNvPr id="3" name="Rating Categories">
              <a:extLst>
                <a:ext uri="{FF2B5EF4-FFF2-40B4-BE49-F238E27FC236}">
                  <a16:creationId xmlns:a16="http://schemas.microsoft.com/office/drawing/2014/main" id="{5A094295-311F-771D-6ABF-7E611EB8C0F3}"/>
                </a:ext>
              </a:extLst>
            </xdr:cNvPr>
            <xdr:cNvGraphicFramePr/>
          </xdr:nvGraphicFramePr>
          <xdr:xfrm>
            <a:off x="0" y="0"/>
            <a:ext cx="0" cy="0"/>
          </xdr:xfrm>
          <a:graphic>
            <a:graphicData uri="http://schemas.microsoft.com/office/drawing/2010/slicer">
              <sle:slicer xmlns:sle="http://schemas.microsoft.com/office/drawing/2010/slicer" name="Rating Categories"/>
            </a:graphicData>
          </a:graphic>
        </xdr:graphicFrame>
      </mc:Choice>
      <mc:Fallback xmlns="">
        <xdr:sp macro="" textlink="">
          <xdr:nvSpPr>
            <xdr:cNvPr id="0" name=""/>
            <xdr:cNvSpPr>
              <a:spLocks noTextEdit="1"/>
            </xdr:cNvSpPr>
          </xdr:nvSpPr>
          <xdr:spPr>
            <a:xfrm>
              <a:off x="3549650" y="8255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260350</xdr:colOff>
      <xdr:row>3</xdr:row>
      <xdr:rowOff>114300</xdr:rowOff>
    </xdr:from>
    <xdr:to>
      <xdr:col>15</xdr:col>
      <xdr:colOff>565150</xdr:colOff>
      <xdr:row>18</xdr:row>
      <xdr:rowOff>95250</xdr:rowOff>
    </xdr:to>
    <xdr:graphicFrame macro="">
      <xdr:nvGraphicFramePr>
        <xdr:cNvPr id="5" name="Chart 4">
          <a:extLst>
            <a:ext uri="{FF2B5EF4-FFF2-40B4-BE49-F238E27FC236}">
              <a16:creationId xmlns:a16="http://schemas.microsoft.com/office/drawing/2014/main" id="{67BBCE37-4964-719F-6D52-823AD1A2E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588662</xdr:colOff>
      <xdr:row>5</xdr:row>
      <xdr:rowOff>18535</xdr:rowOff>
    </xdr:from>
    <xdr:to>
      <xdr:col>20</xdr:col>
      <xdr:colOff>286608</xdr:colOff>
      <xdr:row>20</xdr:row>
      <xdr:rowOff>58695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66B31D1-8CCE-F7A8-EE30-B5FBF4E1DE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378812" y="964685"/>
              <a:ext cx="4574746" cy="280241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377567</xdr:colOff>
      <xdr:row>5</xdr:row>
      <xdr:rowOff>137297</xdr:rowOff>
    </xdr:from>
    <xdr:to>
      <xdr:col>28</xdr:col>
      <xdr:colOff>124682</xdr:colOff>
      <xdr:row>20</xdr:row>
      <xdr:rowOff>49668</xdr:rowOff>
    </xdr:to>
    <xdr:pic>
      <xdr:nvPicPr>
        <xdr:cNvPr id="24" name="Picture 23">
          <a:extLst>
            <a:ext uri="{FF2B5EF4-FFF2-40B4-BE49-F238E27FC236}">
              <a16:creationId xmlns:a16="http://schemas.microsoft.com/office/drawing/2014/main" id="{F60F3DC8-4371-A6F2-006F-78E389C468A4}"/>
            </a:ext>
          </a:extLst>
        </xdr:cNvPr>
        <xdr:cNvPicPr>
          <a:picLocks noChangeAspect="1"/>
        </xdr:cNvPicPr>
      </xdr:nvPicPr>
      <xdr:blipFill>
        <a:blip xmlns:r="http://schemas.openxmlformats.org/officeDocument/2006/relationships" r:embed="rId2"/>
        <a:stretch>
          <a:fillRect/>
        </a:stretch>
      </xdr:blipFill>
      <xdr:spPr>
        <a:xfrm>
          <a:off x="29673378" y="1072635"/>
          <a:ext cx="4621169" cy="26154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38106</xdr:colOff>
      <xdr:row>2</xdr:row>
      <xdr:rowOff>6350</xdr:rowOff>
    </xdr:from>
    <xdr:to>
      <xdr:col>9</xdr:col>
      <xdr:colOff>342906</xdr:colOff>
      <xdr:row>16</xdr:row>
      <xdr:rowOff>171450</xdr:rowOff>
    </xdr:to>
    <xdr:graphicFrame macro="">
      <xdr:nvGraphicFramePr>
        <xdr:cNvPr id="2" name="Chart 1">
          <a:extLst>
            <a:ext uri="{FF2B5EF4-FFF2-40B4-BE49-F238E27FC236}">
              <a16:creationId xmlns:a16="http://schemas.microsoft.com/office/drawing/2014/main" id="{E939C6AE-CBF3-837F-FDE6-A25817A1A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63500</xdr:colOff>
      <xdr:row>3</xdr:row>
      <xdr:rowOff>12700</xdr:rowOff>
    </xdr:from>
    <xdr:to>
      <xdr:col>17</xdr:col>
      <xdr:colOff>63500</xdr:colOff>
      <xdr:row>16</xdr:row>
      <xdr:rowOff>142875</xdr:rowOff>
    </xdr:to>
    <mc:AlternateContent xmlns:mc="http://schemas.openxmlformats.org/markup-compatibility/2006" xmlns:a14="http://schemas.microsoft.com/office/drawing/2010/main">
      <mc:Choice Requires="a14">
        <xdr:graphicFrame macro="">
          <xdr:nvGraphicFramePr>
            <xdr:cNvPr id="5" name="Discount Percentage 1">
              <a:extLst>
                <a:ext uri="{FF2B5EF4-FFF2-40B4-BE49-F238E27FC236}">
                  <a16:creationId xmlns:a16="http://schemas.microsoft.com/office/drawing/2014/main" id="{3A4BEAE1-3BF9-0C10-DA62-34FA64CBFAFC}"/>
                </a:ext>
              </a:extLst>
            </xdr:cNvPr>
            <xdr:cNvGraphicFramePr/>
          </xdr:nvGraphicFramePr>
          <xdr:xfrm>
            <a:off x="0" y="0"/>
            <a:ext cx="0" cy="0"/>
          </xdr:xfrm>
          <a:graphic>
            <a:graphicData uri="http://schemas.microsoft.com/office/drawing/2010/slicer">
              <sle:slicer xmlns:sle="http://schemas.microsoft.com/office/drawing/2010/slicer" name="Discount Percentage 1"/>
            </a:graphicData>
          </a:graphic>
        </xdr:graphicFrame>
      </mc:Choice>
      <mc:Fallback xmlns="">
        <xdr:sp macro="" textlink="">
          <xdr:nvSpPr>
            <xdr:cNvPr id="0" name=""/>
            <xdr:cNvSpPr>
              <a:spLocks noTextEdit="1"/>
            </xdr:cNvSpPr>
          </xdr:nvSpPr>
          <xdr:spPr>
            <a:xfrm>
              <a:off x="9385300" y="5651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3</xdr:row>
      <xdr:rowOff>38100</xdr:rowOff>
    </xdr:from>
    <xdr:to>
      <xdr:col>14</xdr:col>
      <xdr:colOff>0</xdr:colOff>
      <xdr:row>16</xdr:row>
      <xdr:rowOff>168275</xdr:rowOff>
    </xdr:to>
    <mc:AlternateContent xmlns:mc="http://schemas.openxmlformats.org/markup-compatibility/2006" xmlns:a14="http://schemas.microsoft.com/office/drawing/2010/main">
      <mc:Choice Requires="a14">
        <xdr:graphicFrame macro="">
          <xdr:nvGraphicFramePr>
            <xdr:cNvPr id="6" name="Review">
              <a:extLst>
                <a:ext uri="{FF2B5EF4-FFF2-40B4-BE49-F238E27FC236}">
                  <a16:creationId xmlns:a16="http://schemas.microsoft.com/office/drawing/2014/main" id="{4B434B62-0C03-1D5F-D048-A507A5E18087}"/>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7493000" y="5905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493744</xdr:colOff>
      <xdr:row>2</xdr:row>
      <xdr:rowOff>34471</xdr:rowOff>
    </xdr:from>
    <xdr:to>
      <xdr:col>12</xdr:col>
      <xdr:colOff>38877</xdr:colOff>
      <xdr:row>17</xdr:row>
      <xdr:rowOff>129592</xdr:rowOff>
    </xdr:to>
    <xdr:graphicFrame macro="">
      <xdr:nvGraphicFramePr>
        <xdr:cNvPr id="2" name="Chart 1">
          <a:extLst>
            <a:ext uri="{FF2B5EF4-FFF2-40B4-BE49-F238E27FC236}">
              <a16:creationId xmlns:a16="http://schemas.microsoft.com/office/drawing/2014/main" id="{627D3C93-A55C-7A74-C585-9724336BE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1.318571296295" createdVersion="8" refreshedVersion="8" minRefreshableVersion="3" recordCount="120" xr:uid="{49E4F5B4-BFF7-49F8-8036-DD9DE7BE4F8D}">
  <cacheSource type="worksheet">
    <worksheetSource ref="A1:I1048576" sheet="Excel_jumia (1)"/>
  </cacheSource>
  <cacheFields count="9">
    <cacheField name="Product" numFmtId="0">
      <sharedItems containsBlank="1"/>
    </cacheField>
    <cacheField name="Current price" numFmtId="0">
      <sharedItems containsString="0" containsBlank="1" containsNumber="1" minValue="-280" maxValue="130852"/>
    </cacheField>
    <cacheField name="old price" numFmtId="0">
      <sharedItems containsString="0" containsBlank="1" containsNumber="1" minValue="-1000" maxValue="199144"/>
    </cacheField>
    <cacheField name="Absolute Discount" numFmtId="0">
      <sharedItems containsString="0" containsBlank="1" containsNumber="1" containsInteger="1" minValue="-720" maxValue="68292"/>
    </cacheField>
    <cacheField name="Discount" numFmtId="0">
      <sharedItems containsString="0" containsBlank="1" containsNumber="1" minValue="0.01" maxValue="0.64"/>
    </cacheField>
    <cacheField name="Discount Percentage" numFmtId="0">
      <sharedItems containsBlank="1" count="4">
        <s v="Medium Discount"/>
        <s v="High Discount"/>
        <s v="Low discount"/>
        <m/>
      </sharedItems>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d" numFmtId="0">
      <sharedItems containsString="0" containsBlank="1" containsNumber="1" minValue="2" maxValue="5" count="24">
        <n v="4.5"/>
        <n v="4.0999999999999996"/>
        <n v="4.5999999999999996"/>
        <n v="4.7"/>
        <n v="4.8"/>
        <n v="4"/>
        <n v="3.8"/>
        <n v="4.2"/>
        <n v="5"/>
        <n v="3.3"/>
        <m/>
        <n v="4.4000000000000004"/>
        <n v="4.3"/>
        <n v="2.5"/>
        <n v="3"/>
        <n v="2.1"/>
        <n v="2.8"/>
        <n v="2.7"/>
        <n v="2.9"/>
        <n v="2.2000000000000002"/>
        <n v="2.2999999999999998"/>
        <n v="2.6"/>
        <n v="2"/>
        <n v="3.8894736842105258"/>
      </sharedItems>
    </cacheField>
    <cacheField name="Rating Categories" numFmtId="0">
      <sharedItems containsBlank="1"/>
    </cacheField>
  </cacheFields>
  <extLst>
    <ext xmlns:x14="http://schemas.microsoft.com/office/spreadsheetml/2009/9/main" uri="{725AE2AE-9491-48be-B2B4-4EB974FC3084}">
      <x14:pivotCacheDefinition pivotCacheId="3139714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2.023204282406" createdVersion="8" refreshedVersion="8" minRefreshableVersion="3" recordCount="115" xr:uid="{24B73A86-F9DD-43FE-867A-AE31B3C38E4E}">
  <cacheSource type="worksheet">
    <worksheetSource name="Table24"/>
  </cacheSource>
  <cacheFields count="12">
    <cacheField name="Product" numFmtId="0">
      <sharedItems containsBlank="1" count="110">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 v="Agapeon Toothbrush Holder And Toothpaste Dispenser"/>
        <s v="VIC Wireless Vacuum Cleaner Dual Use For Home And Car 120W High Power Powerful"/>
        <s v="Intelligent  LED Body Sensor Wireless Lighting Night Light USB"/>
        <s v="220V 60W Electric Soldering Iron Kits With Tools, Tips, And Multimeter"/>
        <s v="Metal Decorative Hooks Key Hangers Entryway Wall Hooks Towel Hooks - Home"/>
        <s v="Foldable Overbed Table/Desk"/>
        <s v="5-PCS Stainless Steel Cooking Pot Set With Steamed Slices"/>
        <s v="3PCS Single Head Knitting Crochet Sweater Needle Set"/>
        <s v="12 Litre Black Insulated Lunch Box"/>
        <s v="40cm Gold DIY Acrylic Wall Sticker Clock"/>
        <s v="12 Litre Insulated Lunch Box Grey"/>
        <s v="Genebre 115 In 1 Screwdriver Repairing Tool Set For IPhone Cellphone Hand Tool"/>
        <s v="Portable Wardrobe Nonwoven With 3 Hanging Rods And 6 Storage Shelves"/>
        <s v="Mythco 120COB Solar Wall Ligt With Motion Sensor And Remote Control 3 Modes"/>
        <s v="Exfoliate And Exfoliate Face Towel - Black"/>
        <s v="LED Eye Protection  Desk Lamp , Study, Reading, USB Fan - Double Pen Holder"/>
        <s v="Multifunction Laser Level With Adjustment Tripod"/>
        <s v="LASA 3 Tier Bamboo Shoe Bench Storage Shelf"/>
        <s v="380ML USB Rechargeable Portable Small Blenders And Juicers"/>
        <s v="Electric LED UV Mosquito Killer Lamp, Outdoor/Indoor Fly Killer Trap Light -USB"/>
        <s v="Weighing Scale Digital Bathroom Body Fat Scale USB-Black"/>
        <s v="7-piece Set Of Storage Bags, Travel Storage Bags, Shoe Bags"/>
        <s v="Artificial Potted Flowers Room Decorative Flowers (2 Pieces)"/>
        <s v="Watercolour Gold Foil Textured Print Pillow Cover"/>
        <s v="LASA Digital Thermometer And Hydrometer"/>
        <s v="LED Romantic Spaceship Starry Sky Projector,Children's Bedroom Night Light-Blue"/>
        <s v="5 Pieces/set Of Stainless Steel Induction Cooker Pots"/>
        <s v="LASA FOLDING TABLE SERVING STAND"/>
        <s v="13 In 1 Home Repair Tools Box Kit Set"/>
        <s v="Wrought Iron Bathroom Shelf Wall Mounted Free Punch Toilet Rack"/>
        <s v="32PCS Portable Cordless Drill Set With Cyclic Battery Drive -26 Variable Speed"/>
        <s v="Large Lazy Inflatable Sofa Chairs PVC Lounger Seat Bag"/>
        <s v="Portable Home Small Air Humidifier 3-Speed Fan - Green"/>
        <s v="LED Wall Digital Alarm Clock Study Home 12 / 24H Clock Calendar"/>
        <s v="LASA Aluminum Folding Truck Hand Cart - 68kg Max"/>
        <s v="Classic Black Cat Cotton Hemp Pillow Case For Home Car"/>
        <s v="Anti-Skid Absorbent Insulation Coaster  For Home Office"/>
        <s v="Peacock  Throw Pillow Cushion Case For Home Car"/>
        <s v="115  Piece Set Of Multifunctional Precision Screwdrivers"/>
        <s v="1/2/3 Seater Elastic Sofa Cover,Living Room/Home Decor Chair Cover-Grey"/>
        <s v="Desk Foldable Fan Adjustable Fan Strong Wind 3 Gear Usb"/>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6 In 1 Bottle Can Opener Multifunctional Easy Opener"/>
        <s v="Creative Owl Shape Keychain Black"/>
        <s v="Simple Metal Dog Art Sculpture Decoration For Home Office"/>
        <s v="Modern Sofa Throw Pillow Cover-45x45cm-Blue&amp;Red"/>
        <s v="Christmas Elk Fence Yard Lawn Decorations Cute For Holidays"/>
        <s v="Brush &amp; Paintbrush Cleaning Tool Pink"/>
        <s v="Wall Clock With Hidden Safe Box"/>
        <s v="2PCS Ice Silk Square Cushion Cover Pillowcases - 65x65cm"/>
        <s v="4M Float Switch Water Level Controller -Water Tank"/>
        <s v="Car Phone Charging Stand"/>
        <s v="Angle Measuring Tool Full Metal Multi Angle Measuring Tool"/>
        <s v="7PCS Silicone Thumb Knife Finger Protector Vegetable Harvesting Knife"/>
        <s v="Cartoon Car Decoration Cute Individuality For Car Home Desk"/>
        <s v="4 Piece Coloured Stainless Steel Kitchenware Set"/>
        <s v="Baby Early Education Shape And Color Cognitive Training Toys"/>
        <s v="Christmas Fence Garden Decorations Outdoor For Holiday Home"/>
        <s v="Portable Wine Table With Folding Round Table"/>
        <s v="Sewing Machine Needle Threader Stitch Insertion Tool Automatic Quick Sewing"/>
        <s v="2PCS/LOT Solar LED Outdoor Intelligent Light Controlled Wall Lamp"/>
        <s v="6 Layers Steel Pipe Assembling Dustproof Storage Shoe Cabinet"/>
        <s v="Black Simple Water Cup Wine Coaster Anti Slip Absorbent"/>
        <s v="MultiFunctional Storage Rack Multi-layer Bookshelf"/>
        <s v="3PCS Rotary Scraper Thermomix For Kitchen"/>
        <s v="Multifunctional Hanging Storage Box Storage Bag (4 Layers)"/>
        <s v="4pcs Bathroom/Kitchen Towel Rack,Roll Paper Holder,Towel Bars,Hook"/>
        <s v="Balloon Insert, Birthday Party Balloon Set, PU Leather"/>
        <s v="8in1 Screwdriver With LED Light"/>
        <s v="Cute Christmas Fence Garden Decorations For Holiday Home"/>
        <s v="9pcs Gas Mask, For Painting, Dust, Formaldehyde Grinding, Polishing"/>
        <s v="LASA Stainless Steel Double Wall Mount Soap Dispenser - 500ml"/>
        <s v="2pcs Solar Street Light Flood Light Outdoor"/>
        <s v="5m Waterproof Spherical LED String Lights Outdoor Ball Chain Lights Party Lighting Decoration Adjustable"/>
        <s v="LED Solar Street Light-fake Camera"/>
        <s v="Cartoon Embroidered Mini Towel Bear Cotton Wash Cloth Hand 4pcs"/>
        <s v="60W Hot Melt Glue Sprayer - Efficient And Stable Glue Dispensing"/>
        <s v="12V 19500rpm Handheld Electric Angle Grinder Tool - UK - Yellow/Black"/>
        <s v="1PC Refrigerator Food Seal Pocket Fridge Bags"/>
        <s v="Pilates Cloth Bag Waterproof Durable High Capacity Purple"/>
        <s v="Office Chair Lumbar Back Support Spine Posture Correction Pillow Car Cushion"/>
        <s v="Wall-Mounted Toothbrush Toothpaste Holder With Multiple Slots"/>
        <s v="Outdoor Portable Water Bottle With Medicine Box - 600ML - Black"/>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m/>
      </sharedItems>
    </cacheField>
    <cacheField name="product number" numFmtId="0">
      <sharedItems containsSemiMixedTypes="0" containsString="0" containsNumber="1" containsInteger="1" minValue="1" maxValue="115" count="1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sharedItems>
    </cacheField>
    <cacheField name="Current price" numFmtId="0">
      <sharedItems containsString="0" containsBlank="1" containsNumber="1" containsInteger="1" minValue="38" maxValue="133112" count="104">
        <n v="445"/>
        <n v="2319"/>
        <n v="420"/>
        <n v="998"/>
        <n v="990"/>
        <n v="389"/>
        <n v="1980"/>
        <n v="2199"/>
        <n v="1758"/>
        <n v="1940"/>
        <n v="382"/>
        <n v="1220"/>
        <n v="325"/>
        <n v="2999"/>
        <n v="527"/>
        <n v="1650"/>
        <n v="2115"/>
        <n v="38"/>
        <n v="1350"/>
        <n v="552"/>
        <n v="980"/>
        <n v="799"/>
        <n v="2880"/>
        <n v="458"/>
        <n v="185"/>
        <n v="1820"/>
        <n v="1680"/>
        <n v="2048"/>
        <n v="1000"/>
        <n v="1570"/>
        <n v="1580"/>
        <n v="968"/>
        <n v="345"/>
        <n v="501"/>
        <n v="880"/>
        <n v="2170"/>
        <n v="1274"/>
        <n v="1600"/>
        <n v="509"/>
        <n v="3750"/>
        <n v="2300"/>
        <n v="1740"/>
        <n v="2025"/>
        <n v="171"/>
        <n v="332"/>
        <n v="195"/>
        <n v="950"/>
        <n v="988"/>
        <n v="450"/>
        <n v="979"/>
        <n v="330"/>
        <n v="1189"/>
        <n v="1620"/>
        <n v="3640"/>
        <n v="199"/>
        <n v="399"/>
        <n v="238"/>
        <n v="999"/>
        <n v="299"/>
        <n v="850"/>
        <n v="1200"/>
        <n v="475"/>
        <n v="671"/>
        <n v="230"/>
        <n v="176"/>
        <n v="274"/>
        <n v="657"/>
        <n v="248"/>
        <n v="525"/>
        <n v="699"/>
        <n v="1300"/>
        <n v="105"/>
        <n v="790"/>
        <n v="899"/>
        <n v="169"/>
        <n v="2200"/>
        <n v="499"/>
        <n v="690"/>
        <n v="630"/>
        <n v="1860"/>
        <n v="610"/>
        <n v="1080"/>
        <n v="1420"/>
        <n v="2750"/>
        <n v="1460"/>
        <n v="1150"/>
        <n v="1190"/>
        <n v="2799"/>
        <n v="198"/>
        <n v="1466"/>
        <n v="1468"/>
        <n v="1526"/>
        <n v="1732"/>
        <n v="3546"/>
        <n v="1459"/>
        <n v="2132"/>
        <n v="1660"/>
        <n v="1666"/>
        <n v="1462"/>
        <n v="1658"/>
        <n v="1768"/>
        <n v="1875"/>
        <n v="133112"/>
        <m/>
      </sharedItems>
    </cacheField>
    <cacheField name="old price" numFmtId="0">
      <sharedItems containsString="0" containsBlank="1" containsNumber="1" containsInteger="1" minValue="80" maxValue="203344" count="96">
        <n v="873"/>
        <n v="3032"/>
        <n v="647"/>
        <n v="1966"/>
        <n v="1500"/>
        <n v="656"/>
        <n v="2699"/>
        <n v="2923"/>
        <n v="2499"/>
        <n v="2650"/>
        <n v="700"/>
        <n v="1555"/>
        <n v="680"/>
        <n v="3290"/>
        <n v="999"/>
        <n v="2150"/>
        <n v="4700"/>
        <n v="80"/>
        <n v="1990"/>
        <n v="1035"/>
        <n v="1490"/>
        <n v="3520"/>
        <n v="986"/>
        <n v="382"/>
        <n v="3490"/>
        <n v="4500"/>
        <n v="2000"/>
        <n v="2988"/>
        <n v="1814"/>
        <n v="602"/>
        <n v="860"/>
        <n v="1350"/>
        <n v="2500"/>
        <n v="2800"/>
        <n v="2929"/>
        <n v="899"/>
        <n v="6143"/>
        <n v="3240"/>
        <n v="2356"/>
        <n v="3699"/>
        <n v="3971"/>
        <n v="360"/>
        <n v="684"/>
        <n v="1525"/>
        <n v="3200"/>
        <n v="1580"/>
        <n v="900"/>
        <n v="1920"/>
        <n v="2199"/>
        <n v="2690"/>
        <n v="4588"/>
        <n v="553"/>
        <n v="504"/>
        <n v="896"/>
        <n v="476"/>
        <n v="600"/>
        <n v="1700"/>
        <n v="2400"/>
        <n v="931"/>
        <n v="1316"/>
        <n v="1567"/>
        <n v="450"/>
        <n v="345"/>
        <n v="537"/>
        <n v="1288"/>
        <n v="486"/>
        <n v="1029"/>
        <n v="1343"/>
        <n v="200"/>
        <n v="1485"/>
        <n v="1699"/>
        <n v="320"/>
        <n v="4080"/>
        <n v="1200"/>
        <n v="1100"/>
        <n v="3220"/>
        <n v="1060"/>
        <n v="1874"/>
        <n v="2420"/>
        <n v="4471"/>
        <n v="1950"/>
        <n v="2290"/>
        <n v="1737"/>
        <n v="1810"/>
        <n v="1785"/>
        <n v="3810"/>
        <n v="260"/>
        <n v="384"/>
        <n v="1660"/>
        <n v="1799"/>
        <n v="1499"/>
        <n v="2169"/>
        <n v="1899"/>
        <n v="203344"/>
        <m/>
        <n v="70232"/>
      </sharedItems>
    </cacheField>
    <cacheField name="Absolute Discount" numFmtId="2">
      <sharedItems containsSemiMixedTypes="0" containsString="0" containsNumber="1" containsInteger="1" minValue="0" maxValue="70232" count="105">
        <n v="428"/>
        <n v="713"/>
        <n v="227"/>
        <n v="968"/>
        <n v="510"/>
        <n v="267"/>
        <n v="719"/>
        <n v="724"/>
        <n v="741"/>
        <n v="710"/>
        <n v="318"/>
        <n v="335"/>
        <n v="355"/>
        <n v="291"/>
        <n v="472"/>
        <n v="500"/>
        <n v="2585"/>
        <n v="42"/>
        <n v="640"/>
        <n v="483"/>
        <n v="200"/>
        <n v="528"/>
        <n v="197"/>
        <n v="1670"/>
        <n v="819"/>
        <n v="2452"/>
        <n v="1000"/>
        <n v="1418"/>
        <n v="919"/>
        <n v="846"/>
        <n v="824"/>
        <n v="257"/>
        <n v="359"/>
        <n v="470"/>
        <n v="330"/>
        <n v="1526"/>
        <n v="1329"/>
        <n v="390"/>
        <n v="2393"/>
        <n v="940"/>
        <n v="616"/>
        <n v="700"/>
        <n v="1946"/>
        <n v="189"/>
        <n v="352"/>
        <n v="165"/>
        <n v="575"/>
        <n v="1220"/>
        <n v="592"/>
        <n v="450"/>
        <n v="941"/>
        <n v="317"/>
        <n v="1010"/>
        <n v="1070"/>
        <n v="948"/>
        <n v="354"/>
        <n v="305"/>
        <n v="497"/>
        <n v="238"/>
        <n v="1001"/>
        <n v="301"/>
        <n v="850"/>
        <n v="1200"/>
        <n v="456"/>
        <n v="645"/>
        <n v="768"/>
        <n v="220"/>
        <n v="169"/>
        <n v="263"/>
        <n v="631"/>
        <n v="504"/>
        <n v="644"/>
        <n v="95"/>
        <n v="695"/>
        <n v="800"/>
        <n v="151"/>
        <n v="1880"/>
        <n v="401"/>
        <n v="1360"/>
        <n v="794"/>
        <n v="544"/>
        <n v="1721"/>
        <n v="750"/>
        <n v="830"/>
        <n v="587"/>
        <n v="620"/>
        <n v="595"/>
        <n v="1011"/>
        <n v="62"/>
        <n v="85"/>
        <n v="233"/>
        <n v="231"/>
        <n v="101"/>
        <n v="134"/>
        <n v="67"/>
        <n v="153"/>
        <n v="40"/>
        <n v="37"/>
        <n v="39"/>
        <n v="33"/>
        <n v="41"/>
        <n v="31"/>
        <n v="24"/>
        <n v="70232"/>
        <n v="0"/>
      </sharedItems>
    </cacheField>
    <cacheField name="Discount" numFmtId="0">
      <sharedItems containsString="0" containsBlank="1" containsNumber="1" minValue="0.01" maxValue="0.64" count="47">
        <n v="0.49"/>
        <n v="0.24"/>
        <n v="0.35"/>
        <n v="0.34"/>
        <n v="0.41"/>
        <n v="0.27"/>
        <n v="0.25"/>
        <n v="0.3"/>
        <n v="0.45"/>
        <n v="0.22"/>
        <n v="0.52"/>
        <n v="0.09"/>
        <n v="0.47"/>
        <n v="0.23"/>
        <n v="0.55000000000000004"/>
        <n v="0.53"/>
        <n v="0.32"/>
        <n v="0.2"/>
        <n v="0.18"/>
        <n v="0.54"/>
        <n v="0.48"/>
        <n v="0.33"/>
        <n v="0.5"/>
        <n v="0.37"/>
        <n v="0.43"/>
        <n v="0.42"/>
        <n v="0.13"/>
        <n v="0.39"/>
        <n v="0.28999999999999998"/>
        <n v="0.26"/>
        <n v="0.19"/>
        <n v="0.51"/>
        <n v="0.46"/>
        <n v="0.38"/>
        <n v="0.4"/>
        <n v="0.21"/>
        <n v="0.64"/>
        <n v="0.61"/>
        <n v="0.36"/>
        <n v="0.14000000000000001"/>
        <n v="0.11"/>
        <n v="0.08"/>
        <n v="0.04"/>
        <n v="0.03"/>
        <n v="0.02"/>
        <n v="0.01"/>
        <m/>
      </sharedItems>
    </cacheField>
    <cacheField name="Discount Categorization" numFmtId="9">
      <sharedItems count="3">
        <s v="High Discount"/>
        <s v="Medium Discount"/>
        <s v="Low discount"/>
      </sharedItems>
    </cacheField>
    <cacheField name="Review" numFmtId="0">
      <sharedItems containsString="0" containsBlank="1" containsNumber="1" containsInteger="1" minValue="1" maxValue="69" count="24">
        <n v="69"/>
        <n v="55"/>
        <n v="49"/>
        <n v="44"/>
        <n v="39"/>
        <n v="36"/>
        <n v="32"/>
        <n v="24"/>
        <n v="20"/>
        <n v="17"/>
        <n v="16"/>
        <n v="15"/>
        <n v="14"/>
        <n v="13"/>
        <n v="12"/>
        <n v="10"/>
        <n v="9"/>
        <n v="7"/>
        <n v="6"/>
        <n v="5"/>
        <n v="3"/>
        <n v="2"/>
        <n v="1"/>
        <m/>
      </sharedItems>
    </cacheField>
    <cacheField name="Ratingd" numFmtId="0">
      <sharedItems containsString="0" containsBlank="1" containsNumber="1" minValue="2" maxValue="5" count="23">
        <n v="2.8"/>
        <n v="4.5999999999999996"/>
        <n v="4.7"/>
        <n v="4.3"/>
        <n v="4.5"/>
        <n v="4.0999999999999996"/>
        <n v="2.6"/>
        <n v="2.9"/>
        <n v="2.7"/>
        <n v="4"/>
        <n v="4.4000000000000004"/>
        <n v="2.1"/>
        <n v="3.3"/>
        <n v="3.8"/>
        <n v="4.8"/>
        <n v="3"/>
        <n v="4.2"/>
        <n v="2.2999999999999998"/>
        <n v="2.2000000000000002"/>
        <n v="2.5"/>
        <n v="5"/>
        <n v="2"/>
        <m/>
      </sharedItems>
    </cacheField>
    <cacheField name="Rating Categories" numFmtId="0">
      <sharedItems count="3">
        <s v="Poor"/>
        <s v="Excellent"/>
        <s v="Average"/>
      </sharedItems>
    </cacheField>
    <cacheField name="Column1" numFmtId="0">
      <sharedItems containsBlank="1" containsMixedTypes="1" containsNumber="1" minValue="0.36776785714285715" maxValue="3750" count="17">
        <m/>
        <s v="Average o.price"/>
        <n v="1168.3214285714287"/>
        <s v="Average rating"/>
        <n v="3.8894736842105258"/>
        <s v="Average c.price"/>
        <n v="1778.0714285714287"/>
        <s v="Average % discount"/>
        <n v="0.36776785714285715"/>
        <s v="Highest product price"/>
        <n v="3750"/>
        <s v="Total reviews"/>
        <n v="57"/>
        <s v="Total no. of products"/>
        <n v="112"/>
        <s v="Least product Price"/>
        <n v="38"/>
      </sharedItems>
    </cacheField>
    <cacheField name="Column2" numFmtId="0">
      <sharedItems containsBlank="1" count="5">
        <m/>
        <s v="Name_Highest_Product"/>
        <s v="32PCS Portable Cordless Drill Set With Cyclic Battery Drive -26 Variable Speed"/>
        <s v="Name_Least_Product"/>
        <s v="3PCS Single Head Knitting Crochet Sweater Needle Set"/>
      </sharedItems>
    </cacheField>
  </cacheFields>
  <extLst>
    <ext xmlns:x14="http://schemas.microsoft.com/office/spreadsheetml/2009/9/main" uri="{725AE2AE-9491-48be-B2B4-4EB974FC3084}">
      <x14:pivotCacheDefinition pivotCacheId="1613341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115  Piece Set Of Multifunctional Precision Screwdrivers"/>
    <n v="950"/>
    <n v="1525"/>
    <n v="575"/>
    <n v="0.38"/>
    <x v="0"/>
    <x v="0"/>
    <x v="0"/>
    <s v="Excellent"/>
  </r>
  <r>
    <s v="Metal Decorative Hooks Key Hangers Entryway Wall Hooks Towel Hooks - Home"/>
    <n v="527"/>
    <n v="999"/>
    <n v="472"/>
    <n v="0.47"/>
    <x v="1"/>
    <x v="1"/>
    <x v="1"/>
    <s v="Average"/>
  </r>
  <r>
    <s v="Portable Mini Cordless Car Vacuum Cleaner - Blue"/>
    <n v="2199"/>
    <n v="2923"/>
    <n v="724"/>
    <n v="0.25"/>
    <x v="0"/>
    <x v="2"/>
    <x v="2"/>
    <s v="Excellent"/>
  </r>
  <r>
    <s v="Weighing Scale Digital Bathroom Body Fat Scale USB-Black"/>
    <n v="1580"/>
    <n v="2499"/>
    <n v="919"/>
    <n v="0.37"/>
    <x v="0"/>
    <x v="3"/>
    <x v="3"/>
    <s v="Excellent"/>
  </r>
  <r>
    <s v="Portable Home Small Air Humidifier 3-Speed Fan - Green"/>
    <n v="1740"/>
    <n v="2356"/>
    <n v="616"/>
    <n v="0.26"/>
    <x v="0"/>
    <x v="4"/>
    <x v="4"/>
    <s v="Excellent"/>
  </r>
  <r>
    <s v="220V 60W Electric Soldering Iron Kits With Tools, Tips, And Multimeter"/>
    <n v="2999"/>
    <n v="3290"/>
    <n v="291"/>
    <n v="0.09"/>
    <x v="2"/>
    <x v="5"/>
    <x v="5"/>
    <s v="Average"/>
  </r>
  <r>
    <s v="137 Pieces Cake Decorating Tool Set Baking Supplies"/>
    <n v="2319"/>
    <n v="3032"/>
    <n v="713"/>
    <n v="0.24"/>
    <x v="0"/>
    <x v="6"/>
    <x v="2"/>
    <s v="Excellent"/>
  </r>
  <r>
    <s v="Desk Foldable Fan Adjustable Fan Strong Wind 3 Gear Usb"/>
    <n v="988"/>
    <n v="1580"/>
    <n v="592"/>
    <n v="0.37"/>
    <x v="0"/>
    <x v="0"/>
    <x v="5"/>
    <s v="Average"/>
  </r>
  <r>
    <s v="LASA FOLDING TABLE SERVING STAND"/>
    <n v="1274"/>
    <n v="2800"/>
    <n v="1526"/>
    <n v="0.55000000000000004"/>
    <x v="1"/>
    <x v="4"/>
    <x v="4"/>
    <s v="Excellent"/>
  </r>
  <r>
    <s v="13 In 1 Home Repair Tools Box Kit Set"/>
    <n v="1600"/>
    <n v="2929"/>
    <n v="1329"/>
    <n v="0.45"/>
    <x v="1"/>
    <x v="4"/>
    <x v="6"/>
    <s v="Average"/>
  </r>
  <r>
    <s v="Genebre 115 In 1 Screwdriver Repairing Tool Set For IPhone Cellphone Hand Tool"/>
    <n v="799"/>
    <n v="999"/>
    <n v="200"/>
    <n v="0.2"/>
    <x v="0"/>
    <x v="7"/>
    <x v="1"/>
    <s v="Average"/>
  </r>
  <r>
    <s v="100 Pcs Crochet Hook Tool Set Knitting Hook Set With Box"/>
    <n v="990"/>
    <n v="1500"/>
    <n v="510"/>
    <n v="0.34"/>
    <x v="0"/>
    <x v="8"/>
    <x v="3"/>
    <s v="Excellent"/>
  </r>
  <r>
    <s v="40cm Gold DIY Acrylic Wall Sticker Clock"/>
    <n v="552"/>
    <n v="1035"/>
    <n v="483"/>
    <n v="0.47"/>
    <x v="1"/>
    <x v="7"/>
    <x v="4"/>
    <s v="Excellent"/>
  </r>
  <r>
    <s v="LASA Digital Thermometer And Hydrometer"/>
    <n v="501"/>
    <n v="860"/>
    <n v="359"/>
    <n v="0.42"/>
    <x v="1"/>
    <x v="9"/>
    <x v="0"/>
    <s v="Excellent"/>
  </r>
  <r>
    <s v="Multifunction Laser Level With Adjustment Tripod"/>
    <n v="1680"/>
    <n v="2499"/>
    <n v="819"/>
    <n v="0.33"/>
    <x v="0"/>
    <x v="10"/>
    <x v="7"/>
    <s v="Average"/>
  </r>
  <r>
    <s v="Anti-Skid Absorbent Insulation Coaster  For Home Office"/>
    <n v="332"/>
    <n v="684"/>
    <n v="352"/>
    <n v="0.51"/>
    <x v="1"/>
    <x v="0"/>
    <x v="8"/>
    <s v="Excellent"/>
  </r>
  <r>
    <s v="Peacock  Throw Pillow Cushion Case For Home Car"/>
    <n v="195"/>
    <n v="360"/>
    <n v="165"/>
    <n v="0.46"/>
    <x v="1"/>
    <x v="0"/>
    <x v="8"/>
    <s v="Excellent"/>
  </r>
  <r>
    <s v="LASA Aluminum Folding Truck Hand Cart - 68kg Max"/>
    <n v="2025"/>
    <n v="3971"/>
    <n v="1946"/>
    <n v="0.49"/>
    <x v="1"/>
    <x v="11"/>
    <x v="8"/>
    <s v="Excellent"/>
  </r>
  <r>
    <s v="LED Wall Digital Alarm Clock Study Home 12 / 24H Clock Calendar"/>
    <n v="2999"/>
    <n v="3699"/>
    <n v="700"/>
    <n v="0.19"/>
    <x v="2"/>
    <x v="4"/>
    <x v="2"/>
    <s v="Excellent"/>
  </r>
  <r>
    <s v="3D Waterproof EVA Plastic Shower Curtain 1.8*2Mtrs"/>
    <n v="998"/>
    <n v="1966"/>
    <n v="968"/>
    <n v="0.49"/>
    <x v="1"/>
    <x v="12"/>
    <x v="2"/>
    <s v="Excellent"/>
  </r>
  <r>
    <s v="3PCS Single Head Knitting Crochet Sweater Needle Set"/>
    <n v="38"/>
    <n v="80"/>
    <n v="42"/>
    <n v="0.53"/>
    <x v="1"/>
    <x v="13"/>
    <x v="9"/>
    <s v="Average"/>
  </r>
  <r>
    <s v="4pcs Bathroom/Kitchen Towel Rack,Roll Paper Holder,Towel Bars,Hook"/>
    <n v="1860"/>
    <n v="3220"/>
    <n v="1360"/>
    <n v="0.42"/>
    <x v="1"/>
    <x v="14"/>
    <x v="10"/>
    <s v="Poor"/>
  </r>
  <r>
    <s v="LED Romantic Spaceship Starry Sky Projector,Children's Bedroom Night Light-Blue"/>
    <n v="880"/>
    <n v="1350"/>
    <n v="470"/>
    <n v="0.35"/>
    <x v="0"/>
    <x v="9"/>
    <x v="5"/>
    <s v="Average"/>
  </r>
  <r>
    <s v="Foldable Overbed Table/Desk"/>
    <n v="1650"/>
    <n v="2150"/>
    <n v="500"/>
    <n v="0.23"/>
    <x v="0"/>
    <x v="1"/>
    <x v="11"/>
    <s v="Average"/>
  </r>
  <r>
    <s v="LASA 3 Tier Bamboo Shoe Bench Storage Shelf"/>
    <n v="2048"/>
    <n v="4500"/>
    <n v="2452"/>
    <n v="0.54"/>
    <x v="1"/>
    <x v="3"/>
    <x v="12"/>
    <s v="Average"/>
  </r>
  <r>
    <s v="Electronic Digital Display Vernier Caliper"/>
    <n v="420"/>
    <n v="647"/>
    <n v="227"/>
    <n v="0.35"/>
    <x v="0"/>
    <x v="15"/>
    <x v="2"/>
    <s v="Excellent"/>
  </r>
  <r>
    <s v="Portable Wardrobe Nonwoven With 3 Hanging Rods And 6 Storage Shelves"/>
    <n v="2880"/>
    <n v="3520"/>
    <n v="640"/>
    <n v="0.18"/>
    <x v="2"/>
    <x v="7"/>
    <x v="6"/>
    <s v="Average"/>
  </r>
  <r>
    <s v="12 Litre Black Insulated Lunch Box"/>
    <n v="1350"/>
    <n v="1990"/>
    <n v="640"/>
    <n v="0.32"/>
    <x v="0"/>
    <x v="13"/>
    <x v="6"/>
    <s v="Average"/>
  </r>
  <r>
    <s v="52 Pieces Cake Decorating Tool Set Gift Kit Baking Supplies"/>
    <n v="1758"/>
    <n v="2499"/>
    <n v="741"/>
    <n v="0.3"/>
    <x v="0"/>
    <x v="16"/>
    <x v="1"/>
    <s v="Average"/>
  </r>
  <r>
    <s v="MultiFunctional Storage Rack Multi-layer Bookshelf"/>
    <n v="2200"/>
    <n v="4080"/>
    <n v="1880"/>
    <n v="0.46"/>
    <x v="1"/>
    <x v="14"/>
    <x v="10"/>
    <s v="Poor"/>
  </r>
  <r>
    <s v="Exfoliate And Exfoliate Face Towel - Black"/>
    <n v="185"/>
    <n v="382"/>
    <n v="197"/>
    <n v="0.52"/>
    <x v="1"/>
    <x v="10"/>
    <x v="12"/>
    <s v="Average"/>
  </r>
  <r>
    <s v="12 Litre Insulated Lunch Box Grey"/>
    <n v="980"/>
    <n v="1490"/>
    <n v="510"/>
    <n v="0.34"/>
    <x v="0"/>
    <x v="7"/>
    <x v="3"/>
    <s v="Excellent"/>
  </r>
  <r>
    <s v="LED Eye Protection  Desk Lamp , Study, Reading, USB Fan - Double Pen Holder"/>
    <n v="1820"/>
    <n v="3490"/>
    <n v="1670"/>
    <n v="0.48"/>
    <x v="1"/>
    <x v="10"/>
    <x v="12"/>
    <s v="Average"/>
  </r>
  <r>
    <s v="53Pcs/Set Yarn Knitting Crochet Hooks With Bag - Fortune Cat"/>
    <n v="1940"/>
    <n v="2650"/>
    <n v="710"/>
    <n v="0.27"/>
    <x v="0"/>
    <x v="16"/>
    <x v="3"/>
    <s v="Excellent"/>
  </r>
  <r>
    <s v="53 Pieces/Set Yarn Knitting Crochet Hooks With Bag - Pansies"/>
    <n v="1980"/>
    <n v="2699"/>
    <n v="719"/>
    <n v="0.27"/>
    <x v="0"/>
    <x v="17"/>
    <x v="0"/>
    <s v="Excellent"/>
  </r>
  <r>
    <s v="DIY File Folder, Office Drawer File Holder, Pen Holder, Desktop Storage Rack"/>
    <n v="1620"/>
    <n v="2690"/>
    <n v="1070"/>
    <n v="0.4"/>
    <x v="0"/>
    <x v="18"/>
    <x v="8"/>
    <s v="Excellent"/>
  </r>
  <r>
    <s v="Classic Black Cat Cotton Hemp Pillow Case For Home Car"/>
    <n v="171"/>
    <n v="360"/>
    <n v="189"/>
    <n v="0.53"/>
    <x v="1"/>
    <x v="0"/>
    <x v="8"/>
    <s v="Excellent"/>
  </r>
  <r>
    <s v="Punch-free Great Load Bearing Bathroom Storage Rack Wall Shelf-White"/>
    <n v="389"/>
    <n v="656"/>
    <n v="267"/>
    <n v="0.41"/>
    <x v="1"/>
    <x v="19"/>
    <x v="12"/>
    <s v="Average"/>
  </r>
  <r>
    <s v="1/2/3 Seater Elastic Sofa Cover,Living Room/Home Decor Chair Cover-Grey"/>
    <n v="-280"/>
    <n v="-1000"/>
    <n v="-720"/>
    <n v="0.38"/>
    <x v="0"/>
    <x v="0"/>
    <x v="0"/>
    <s v="Excellent"/>
  </r>
  <r>
    <s v="LASA Stainless Steel Double Wall Mount Soap Dispenser - 500ml"/>
    <n v="2750"/>
    <n v="4471"/>
    <n v="1721"/>
    <n v="0.38"/>
    <x v="0"/>
    <x v="14"/>
    <x v="10"/>
    <s v="Poor"/>
  </r>
  <r>
    <s v="4M Float Switch Water Level Controller -Water Tank"/>
    <n v="475"/>
    <n v="931"/>
    <n v="456"/>
    <n v="0.49"/>
    <x v="1"/>
    <x v="14"/>
    <x v="10"/>
    <s v="Poor"/>
  </r>
  <r>
    <s v="Modern Sofa Throw Pillow Cover-45x45cm-Blue&amp;Red"/>
    <n v="238"/>
    <n v="476"/>
    <n v="238"/>
    <n v="0.5"/>
    <x v="1"/>
    <x v="14"/>
    <x v="10"/>
    <s v="Poor"/>
  </r>
  <r>
    <s v="Balloon Insert, Birthday Party Balloon Set, PU Leather"/>
    <n v="610"/>
    <n v="1060"/>
    <n v="450"/>
    <n v="0.42"/>
    <x v="1"/>
    <x v="14"/>
    <x v="10"/>
    <s v="Poor"/>
  </r>
  <r>
    <s v="Shower Cap Wide Elastic Band Cover Reusable Bashroom Cap"/>
    <n v="2132"/>
    <n v="2169"/>
    <n v="37"/>
    <n v="0.02"/>
    <x v="2"/>
    <x v="14"/>
    <x v="10"/>
    <s v="Poor"/>
  </r>
  <r>
    <s v="Christmas Elk Fence Yard Lawn Decorations Cute For Holidays"/>
    <n v="999"/>
    <n v="2000"/>
    <n v="1001"/>
    <n v="0.5"/>
    <x v="1"/>
    <x v="14"/>
    <x v="10"/>
    <s v="Poor"/>
  </r>
  <r>
    <s v="60W Hot Melt Glue Sprayer - Efficient And Stable Glue Dispensing"/>
    <n v="1190"/>
    <n v="1785"/>
    <n v="595"/>
    <n v="0.33"/>
    <x v="0"/>
    <x v="14"/>
    <x v="10"/>
    <s v="Poor"/>
  </r>
  <r>
    <s v="Car Phone Charging Stand"/>
    <n v="671"/>
    <n v="1316"/>
    <n v="645"/>
    <n v="0.49"/>
    <x v="1"/>
    <x v="14"/>
    <x v="10"/>
    <s v="Poor"/>
  </r>
  <r>
    <s v="2pcs Solar Street Light Flood Light Outdoor"/>
    <n v="1200"/>
    <n v="1950"/>
    <n v="750"/>
    <n v="0.38"/>
    <x v="0"/>
    <x v="14"/>
    <x v="10"/>
    <s v="Poor"/>
  </r>
  <r>
    <s v="Creative Owl Shape Keychain Black"/>
    <n v="199"/>
    <n v="504"/>
    <n v="305"/>
    <n v="0.61"/>
    <x v="1"/>
    <x v="14"/>
    <x v="10"/>
    <s v="Poor"/>
  </r>
  <r>
    <s v="Brush &amp; Paintbrush Cleaning Tool Pink"/>
    <n v="299"/>
    <n v="600"/>
    <n v="301"/>
    <n v="0.5"/>
    <x v="1"/>
    <x v="14"/>
    <x v="10"/>
    <s v="Poor"/>
  </r>
  <r>
    <s v="Pen Grips For Kids Pen Grip Posture Correction Tool For Kids"/>
    <n v="1660"/>
    <n v="1699"/>
    <n v="39"/>
    <n v="0.02"/>
    <x v="2"/>
    <x v="14"/>
    <x v="10"/>
    <s v="Poor"/>
  </r>
  <r>
    <s v="Pilates Cloth Bag Waterproof Durable High Capacity Purple"/>
    <n v="299"/>
    <n v="384"/>
    <n v="85"/>
    <n v="0.22"/>
    <x v="0"/>
    <x v="14"/>
    <x v="10"/>
    <s v="Poor"/>
  </r>
  <r>
    <s v="Multi-purpose Rice Drainage Basket And Fruit And Vegetable Drainage Sieve"/>
    <n v="1459"/>
    <n v="1499"/>
    <n v="40"/>
    <n v="0.03"/>
    <x v="2"/>
    <x v="14"/>
    <x v="10"/>
    <s v="Poor"/>
  </r>
  <r>
    <s v="Cute Christmas Fence Garden Decorations For Holiday Home"/>
    <n v="799"/>
    <n v="1343"/>
    <n v="544"/>
    <n v="0.41"/>
    <x v="1"/>
    <x v="14"/>
    <x v="10"/>
    <s v="Poor"/>
  </r>
  <r>
    <s v="Simple Metal Dog Art Sculpture Decoration For Home Office"/>
    <n v="499"/>
    <n v="900"/>
    <n v="401"/>
    <n v="0.45"/>
    <x v="1"/>
    <x v="14"/>
    <x v="10"/>
    <s v="Poor"/>
  </r>
  <r>
    <s v="Christmas Fence Garden Decorations Outdoor For Holiday Home"/>
    <n v="699"/>
    <n v="1343"/>
    <n v="644"/>
    <n v="0.48"/>
    <x v="1"/>
    <x v="14"/>
    <x v="10"/>
    <s v="Poor"/>
  </r>
  <r>
    <s v="Angle Measuring Tool Full Metal Multi Angle Measuring Tool"/>
    <n v="799"/>
    <n v="1567"/>
    <n v="768"/>
    <n v="0.49"/>
    <x v="1"/>
    <x v="14"/>
    <x v="10"/>
    <s v="Poor"/>
  </r>
  <r>
    <s v="12V 19500rpm Handheld Electric Angle Grinder Tool - UK - Yellow/Black"/>
    <n v="2799"/>
    <n v="3810"/>
    <n v="1011"/>
    <n v="0.27"/>
    <x v="0"/>
    <x v="14"/>
    <x v="10"/>
    <s v="Poor"/>
  </r>
  <r>
    <s v="Simple Metal Dog Art Sculpture Decoration For Home Office"/>
    <n v="399"/>
    <n v="896"/>
    <n v="497"/>
    <n v="0.55000000000000004"/>
    <x v="1"/>
    <x v="14"/>
    <x v="10"/>
    <s v="Poor"/>
  </r>
  <r>
    <s v="5 Pieces/set Of Stainless Steel Induction Cooker Pots"/>
    <n v="2170"/>
    <n v="2500"/>
    <n v="330"/>
    <n v="0.13"/>
    <x v="2"/>
    <x v="9"/>
    <x v="13"/>
    <s v="Poor"/>
  </r>
  <r>
    <s v="Mythco 120COB Solar Wall Ligt With Motion Sensor And Remote Control 3 Modes"/>
    <n v="458"/>
    <n v="986"/>
    <n v="528"/>
    <n v="0.54"/>
    <x v="1"/>
    <x v="20"/>
    <x v="14"/>
    <s v="Average"/>
  </r>
  <r>
    <s v="5-PCS Stainless Steel Cooking Pot Set With Steamed Slices"/>
    <n v="2115"/>
    <n v="4700"/>
    <n v="2585"/>
    <n v="0.55000000000000004"/>
    <x v="1"/>
    <x v="13"/>
    <x v="15"/>
    <s v="Poor"/>
  </r>
  <r>
    <s v="120W Cordless Vacuum Cleaners Handheld Electric Vacuum Cleaner"/>
    <n v="445"/>
    <n v="873"/>
    <n v="428"/>
    <n v="0.49"/>
    <x v="1"/>
    <x v="21"/>
    <x v="16"/>
    <s v="Poor"/>
  </r>
  <r>
    <s v="Intelligent  LED Body Sensor Wireless Lighting Night Light USB"/>
    <n v="325"/>
    <n v="680"/>
    <n v="355"/>
    <n v="0.52"/>
    <x v="1"/>
    <x v="5"/>
    <x v="17"/>
    <s v="Poor"/>
  </r>
  <r>
    <s v="VIC Wireless Vacuum Cleaner Dual Use For Home And Car 120W High Power Powerful"/>
    <n v="1220"/>
    <n v="1555"/>
    <n v="335"/>
    <n v="0.22"/>
    <x v="0"/>
    <x v="22"/>
    <x v="18"/>
    <s v="Poor"/>
  </r>
  <r>
    <s v="Artificial Potted Flowers Room Decorative Flowers (2 Pieces)"/>
    <n v="990"/>
    <n v="1814"/>
    <n v="824"/>
    <n v="0.45"/>
    <x v="1"/>
    <x v="9"/>
    <x v="19"/>
    <s v="Poor"/>
  </r>
  <r>
    <s v="380ML USB Rechargeable Portable Small Blenders And Juicers"/>
    <n v="1000"/>
    <n v="2000"/>
    <n v="1000"/>
    <n v="0.5"/>
    <x v="1"/>
    <x v="3"/>
    <x v="20"/>
    <s v="Poor"/>
  </r>
  <r>
    <s v="32PCS Portable Cordless Drill Set With Cyclic Battery Drive -26 Variable Speed"/>
    <n v="3750"/>
    <n v="6143"/>
    <n v="2393"/>
    <n v="0.39"/>
    <x v="0"/>
    <x v="4"/>
    <x v="14"/>
    <s v="Average"/>
  </r>
  <r>
    <s v="Agapeon Toothbrush Holder And Toothpaste Dispenser"/>
    <n v="382"/>
    <n v="700"/>
    <n v="318"/>
    <n v="0.45"/>
    <x v="1"/>
    <x v="23"/>
    <x v="21"/>
    <s v="Poor"/>
  </r>
  <r>
    <s v="Large Lazy Inflatable Sofa Chairs PVC Lounger Seat Bag"/>
    <n v="2300"/>
    <n v="3240"/>
    <n v="940"/>
    <n v="0.28999999999999998"/>
    <x v="0"/>
    <x v="4"/>
    <x v="14"/>
    <s v="Average"/>
  </r>
  <r>
    <s v="Watercolour Gold Foil Textured Print Pillow Cover"/>
    <n v="345"/>
    <n v="602"/>
    <n v="257"/>
    <n v="0.43"/>
    <x v="1"/>
    <x v="9"/>
    <x v="20"/>
    <s v="Poor"/>
  </r>
  <r>
    <s v="Wrought Iron Bathroom Shelf Wall Mounted Free Punch Toilet Rack"/>
    <n v="509"/>
    <n v="899"/>
    <n v="390"/>
    <n v="0.43"/>
    <x v="1"/>
    <x v="4"/>
    <x v="14"/>
    <s v="Average"/>
  </r>
  <r>
    <s v="7-piece Set Of Storage Bags, Travel Storage Bags, Shoe Bags"/>
    <n v="968"/>
    <n v="1814"/>
    <n v="846"/>
    <n v="0.47"/>
    <x v="1"/>
    <x v="9"/>
    <x v="19"/>
    <s v="Poor"/>
  </r>
  <r>
    <s v="Electric LED UV Mosquito Killer Lamp, Outdoor/Indoor Fly Killer Trap Light -USB"/>
    <n v="1570"/>
    <n v="2988"/>
    <n v="1418"/>
    <n v="0.47"/>
    <x v="1"/>
    <x v="3"/>
    <x v="15"/>
    <s v="Poor"/>
  </r>
  <r>
    <s v="2PCS/LOT Solar LED Outdoor Intelligent Light Controlled Wall Lamp"/>
    <n v="790"/>
    <n v="1485"/>
    <n v="695"/>
    <n v="0.47"/>
    <x v="1"/>
    <x v="14"/>
    <x v="10"/>
    <s v="Poor"/>
  </r>
  <r>
    <s v="3PCS Rotary Scraper Thermomix For Kitchen"/>
    <n v="690"/>
    <n v="1200"/>
    <n v="510"/>
    <n v="0.43"/>
    <x v="1"/>
    <x v="14"/>
    <x v="10"/>
    <s v="Poor"/>
  </r>
  <r>
    <s v="Cushion Silicone Butt Cushion Summer Ice Cushion Honeycomb Gel Cushion"/>
    <n v="1732"/>
    <n v="1799"/>
    <n v="67"/>
    <n v="0.04"/>
    <x v="2"/>
    <x v="14"/>
    <x v="10"/>
    <s v="Poor"/>
  </r>
  <r>
    <s v="7PCS Silicone Thumb Knife Finger Protector Vegetable Harvesting Knife"/>
    <n v="230"/>
    <n v="450"/>
    <n v="220"/>
    <n v="0.49"/>
    <x v="1"/>
    <x v="14"/>
    <x v="10"/>
    <s v="Poor"/>
  </r>
  <r>
    <s v="Memory Foam Neck Pillow Cover, With Pillow Core - 50*30cm"/>
    <n v="1189"/>
    <n v="2199"/>
    <n v="1010"/>
    <n v="0.46"/>
    <x v="1"/>
    <x v="18"/>
    <x v="14"/>
    <s v="Average"/>
  </r>
  <r>
    <s v="Bedroom Simple Floor Hanging Clothes Rack Single Pole Hat Rack - White"/>
    <n v="979"/>
    <n v="1920"/>
    <n v="941"/>
    <n v="0.49"/>
    <x v="1"/>
    <x v="18"/>
    <x v="8"/>
    <s v="Excellent"/>
  </r>
  <r>
    <s v="5m Waterproof Spherical LED String Lights Outdoor Ball Chain Lights Party Lighting Decoration Adjustable"/>
    <n v="1460"/>
    <n v="2290"/>
    <n v="830"/>
    <n v="0.36"/>
    <x v="0"/>
    <x v="14"/>
    <x v="10"/>
    <s v="Poor"/>
  </r>
  <r>
    <s v="2 Pairs Cowhide Split Leather Work Gloves.32â„‰ Or Above Welding Gloves"/>
    <n v="1666"/>
    <n v="1699"/>
    <n v="33"/>
    <n v="0.02"/>
    <x v="2"/>
    <x v="14"/>
    <x v="10"/>
    <s v="Poor"/>
  </r>
  <r>
    <s v="Household Pineapple Peeler Peeler"/>
    <n v="330"/>
    <n v="647"/>
    <n v="317"/>
    <n v="0.49"/>
    <x v="1"/>
    <x v="18"/>
    <x v="5"/>
    <s v="Average"/>
  </r>
  <r>
    <s v="Creative Owl Shape Keychain Black"/>
    <n v="176"/>
    <n v="345"/>
    <n v="169"/>
    <n v="0.49"/>
    <x v="1"/>
    <x v="14"/>
    <x v="10"/>
    <s v="Poor"/>
  </r>
  <r>
    <s v="Office Chair Lumbar Back Support Spine Posture Correction Pillow Car Cushion"/>
    <n v="1466"/>
    <n v="1699"/>
    <n v="233"/>
    <n v="0.14000000000000001"/>
    <x v="2"/>
    <x v="14"/>
    <x v="10"/>
    <s v="Poor"/>
  </r>
  <r>
    <s v="Cartoon Car Decoration Cute Individuality For Car Home Desk"/>
    <n v="274"/>
    <n v="537"/>
    <n v="263"/>
    <n v="0.49"/>
    <x v="1"/>
    <x v="14"/>
    <x v="10"/>
    <s v="Poor"/>
  </r>
  <r>
    <s v="Outdoor Portable Water Bottle With Medicine Box - 600ML - Black"/>
    <n v="799"/>
    <n v="900"/>
    <n v="101"/>
    <n v="0.11"/>
    <x v="2"/>
    <x v="14"/>
    <x v="10"/>
    <s v="Poor"/>
  </r>
  <r>
    <s v="Angle Measuring Tool Full Metal Multi Angle Measuring Tool"/>
    <n v="657"/>
    <n v="1288"/>
    <n v="631"/>
    <n v="0.49"/>
    <x v="1"/>
    <x v="14"/>
    <x v="10"/>
    <s v="Poor"/>
  </r>
  <r>
    <s v="Wall-Mounted Toothbrush Toothpaste Holder With Multiple Slots"/>
    <n v="1468"/>
    <n v="1699"/>
    <n v="231"/>
    <n v="0.14000000000000001"/>
    <x v="2"/>
    <x v="14"/>
    <x v="10"/>
    <s v="Poor"/>
  </r>
  <r>
    <s v="Multifunctional Hanging Storage Box Storage Bag (4 Layers)"/>
    <n v="630"/>
    <n v="1100"/>
    <n v="470"/>
    <n v="0.43"/>
    <x v="1"/>
    <x v="14"/>
    <x v="10"/>
    <s v="Poor"/>
  </r>
  <r>
    <s v="Wall Clock With Hidden Safe Box"/>
    <n v="850"/>
    <n v="1700"/>
    <n v="850"/>
    <n v="0.5"/>
    <x v="1"/>
    <x v="14"/>
    <x v="10"/>
    <s v="Poor"/>
  </r>
  <r>
    <s v="Portable Wine Table With Folding Round Table"/>
    <n v="1300"/>
    <n v="2500"/>
    <n v="1200"/>
    <n v="0.48"/>
    <x v="1"/>
    <x v="14"/>
    <x v="10"/>
    <s v="Poor"/>
  </r>
  <r>
    <s v="Sewing Machine Needle Threader Stitch Insertion Tool Automatic Quick Sewing"/>
    <n v="105"/>
    <n v="200"/>
    <n v="95"/>
    <n v="0.48"/>
    <x v="1"/>
    <x v="14"/>
    <x v="10"/>
    <s v="Poor"/>
  </r>
  <r>
    <s v="6 Layers Steel Pipe Assembling Dustproof Storage Shoe Cabinet"/>
    <n v="899"/>
    <n v="1699"/>
    <n v="800"/>
    <n v="0.47"/>
    <x v="1"/>
    <x v="14"/>
    <x v="10"/>
    <s v="Poor"/>
  </r>
  <r>
    <s v="2PCS Ice Silk Square Cushion Cover Pillowcases - 65x65cm"/>
    <n v="1200"/>
    <n v="2400"/>
    <n v="1200"/>
    <n v="0.5"/>
    <x v="1"/>
    <x v="14"/>
    <x v="10"/>
    <s v="Poor"/>
  </r>
  <r>
    <s v="Wall Mount Automatic Toothpaste Dispenser Toothbrush Holder Toothpaste Squeezer"/>
    <n v="1526"/>
    <n v="1660"/>
    <n v="134"/>
    <n v="0.08"/>
    <x v="2"/>
    <x v="14"/>
    <x v="10"/>
    <s v="Poor"/>
  </r>
  <r>
    <s v="Portable Soap Dispenser Kitchen Detergent Press Box Kitchen Tools"/>
    <n v="1462"/>
    <n v="1499"/>
    <n v="37"/>
    <n v="0.02"/>
    <x v="2"/>
    <x v="14"/>
    <x v="10"/>
    <s v="Poor"/>
  </r>
  <r>
    <s v="4 Piece Coloured Stainless Steel Kitchenware Set"/>
    <n v="248"/>
    <n v="486"/>
    <n v="238"/>
    <n v="0.49"/>
    <x v="1"/>
    <x v="14"/>
    <x v="10"/>
    <s v="Poor"/>
  </r>
  <r>
    <s v="Metal Wall Clock Silver Dial Crystal Jewelry Round Home Decoration Wall Clock"/>
    <n v="3546"/>
    <n v="3699"/>
    <n v="153"/>
    <n v="0.04"/>
    <x v="2"/>
    <x v="14"/>
    <x v="10"/>
    <s v="Poor"/>
  </r>
  <r>
    <s v="Baby Early Education Shape And Color Cognitive Training Toys"/>
    <n v="525"/>
    <n v="1029"/>
    <n v="504"/>
    <n v="0.49"/>
    <x v="1"/>
    <x v="14"/>
    <x v="10"/>
    <s v="Poor"/>
  </r>
  <r>
    <s v="8in1 Screwdriver With LED Light"/>
    <n v="1080"/>
    <n v="1874"/>
    <n v="794"/>
    <n v="0.42"/>
    <x v="1"/>
    <x v="14"/>
    <x v="10"/>
    <s v="Poor"/>
  </r>
  <r>
    <s v="Konka Healty Electric Kettle, 24-hour Heat Preservation,1.5L,800W, White"/>
    <n v="3640"/>
    <n v="4588"/>
    <n v="948"/>
    <n v="0.21"/>
    <x v="0"/>
    <x v="18"/>
    <x v="8"/>
    <s v="Excellent"/>
  </r>
  <r>
    <s v="9pcs Gas Mask, For Painting, Dust, Formaldehyde Grinding, Polishing"/>
    <n v="1420"/>
    <n v="2420"/>
    <n v="1000"/>
    <n v="0.41"/>
    <x v="1"/>
    <x v="14"/>
    <x v="10"/>
    <s v="Poor"/>
  </r>
  <r>
    <s v="24 Grid Wall-mounted Sundries Organiser Fabric Closet Bag Storage Rack"/>
    <n v="1875"/>
    <n v="1899"/>
    <n v="24"/>
    <n v="0.01"/>
    <x v="2"/>
    <x v="14"/>
    <x v="10"/>
    <s v="Poor"/>
  </r>
  <r>
    <s v="1PC Refrigerator Food Seal Pocket Fridge Bags"/>
    <n v="198"/>
    <n v="260"/>
    <n v="62"/>
    <n v="0.24"/>
    <x v="0"/>
    <x v="14"/>
    <x v="10"/>
    <s v="Poor"/>
  </r>
  <r>
    <s v="LED Solar Street Light-fake Camera"/>
    <n v="1150"/>
    <n v="1737"/>
    <n v="587"/>
    <n v="0.34"/>
    <x v="0"/>
    <x v="14"/>
    <x v="10"/>
    <s v="Poor"/>
  </r>
  <r>
    <s v="Cartoon Embroidered Mini Towel Bear Cotton Wash Cloth Hand 4pcs"/>
    <n v="1190"/>
    <n v="1810"/>
    <n v="620"/>
    <n v="0.34"/>
    <x v="0"/>
    <x v="14"/>
    <x v="10"/>
    <s v="Poor"/>
  </r>
  <r>
    <s v="Shower Nozzle Cleaning Unclogging Needle Mini Crevice Small Hole Cleaning Brush"/>
    <n v="1658"/>
    <n v="1699"/>
    <n v="41"/>
    <n v="0.02"/>
    <x v="2"/>
    <x v="14"/>
    <x v="10"/>
    <s v="Poor"/>
  </r>
  <r>
    <s v="Thickening Multipurpose Non Stick Easy To Clean Heat Resistant Spoon Pad"/>
    <n v="1768"/>
    <n v="1799"/>
    <n v="31"/>
    <n v="0.02"/>
    <x v="2"/>
    <x v="14"/>
    <x v="10"/>
    <s v="Poor"/>
  </r>
  <r>
    <s v="6 In 1 Bottle Can Opener Multifunctional Easy Opener"/>
    <n v="199"/>
    <n v="553"/>
    <n v="354"/>
    <n v="0.64"/>
    <x v="1"/>
    <x v="14"/>
    <x v="10"/>
    <s v="Poor"/>
  </r>
  <r>
    <s v="Wall-mounted Sticker Punch-free Plug Fixer"/>
    <n v="450"/>
    <n v="900"/>
    <n v="450"/>
    <n v="0.5"/>
    <x v="1"/>
    <x v="18"/>
    <x v="22"/>
    <s v="Poor"/>
  </r>
  <r>
    <s v="Black Simple Water Cup Wine Coaster Anti Slip Absorbent"/>
    <n v="169"/>
    <n v="320"/>
    <n v="151"/>
    <n v="0.47"/>
    <x v="1"/>
    <x v="14"/>
    <x v="10"/>
    <s v="Poor"/>
  </r>
  <r>
    <m/>
    <n v="130852"/>
    <n v="199144"/>
    <n v="68292"/>
    <m/>
    <x v="2"/>
    <x v="14"/>
    <x v="10"/>
    <s v="Poor"/>
  </r>
  <r>
    <m/>
    <m/>
    <m/>
    <n v="0"/>
    <m/>
    <x v="2"/>
    <x v="14"/>
    <x v="10"/>
    <s v="Poor"/>
  </r>
  <r>
    <m/>
    <m/>
    <n v="68292"/>
    <n v="68292"/>
    <m/>
    <x v="2"/>
    <x v="14"/>
    <x v="10"/>
    <s v="Poor"/>
  </r>
  <r>
    <m/>
    <n v="1168.3214285714287"/>
    <n v="1778.0714285714287"/>
    <m/>
    <n v="0.36776785714285715"/>
    <x v="3"/>
    <x v="14"/>
    <x v="23"/>
    <m/>
  </r>
  <r>
    <m/>
    <m/>
    <m/>
    <m/>
    <m/>
    <x v="3"/>
    <x v="14"/>
    <x v="10"/>
    <m/>
  </r>
  <r>
    <m/>
    <n v="3750"/>
    <m/>
    <m/>
    <m/>
    <x v="3"/>
    <x v="14"/>
    <x v="10"/>
    <m/>
  </r>
  <r>
    <m/>
    <n v="-280"/>
    <m/>
    <m/>
    <m/>
    <x v="3"/>
    <x v="14"/>
    <x v="10"/>
    <m/>
  </r>
  <r>
    <m/>
    <m/>
    <m/>
    <m/>
    <m/>
    <x v="3"/>
    <x v="14"/>
    <x v="1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x v="0"/>
    <x v="0"/>
    <x v="0"/>
    <x v="0"/>
    <x v="0"/>
    <x v="0"/>
    <x v="0"/>
    <x v="0"/>
    <x v="0"/>
    <x v="0"/>
  </r>
  <r>
    <x v="1"/>
    <x v="1"/>
    <x v="1"/>
    <x v="1"/>
    <x v="1"/>
    <x v="1"/>
    <x v="1"/>
    <x v="1"/>
    <x v="1"/>
    <x v="1"/>
    <x v="1"/>
    <x v="0"/>
  </r>
  <r>
    <x v="2"/>
    <x v="2"/>
    <x v="2"/>
    <x v="2"/>
    <x v="2"/>
    <x v="2"/>
    <x v="1"/>
    <x v="2"/>
    <x v="1"/>
    <x v="1"/>
    <x v="2"/>
    <x v="0"/>
  </r>
  <r>
    <x v="3"/>
    <x v="3"/>
    <x v="3"/>
    <x v="3"/>
    <x v="3"/>
    <x v="0"/>
    <x v="0"/>
    <x v="3"/>
    <x v="1"/>
    <x v="1"/>
    <x v="0"/>
    <x v="0"/>
  </r>
  <r>
    <x v="4"/>
    <x v="4"/>
    <x v="4"/>
    <x v="4"/>
    <x v="4"/>
    <x v="3"/>
    <x v="1"/>
    <x v="4"/>
    <x v="2"/>
    <x v="1"/>
    <x v="0"/>
    <x v="0"/>
  </r>
  <r>
    <x v="5"/>
    <x v="5"/>
    <x v="5"/>
    <x v="5"/>
    <x v="5"/>
    <x v="4"/>
    <x v="0"/>
    <x v="5"/>
    <x v="3"/>
    <x v="2"/>
    <x v="0"/>
    <x v="0"/>
  </r>
  <r>
    <x v="6"/>
    <x v="6"/>
    <x v="6"/>
    <x v="6"/>
    <x v="6"/>
    <x v="5"/>
    <x v="1"/>
    <x v="6"/>
    <x v="4"/>
    <x v="1"/>
    <x v="0"/>
    <x v="0"/>
  </r>
  <r>
    <x v="7"/>
    <x v="7"/>
    <x v="7"/>
    <x v="7"/>
    <x v="7"/>
    <x v="6"/>
    <x v="1"/>
    <x v="7"/>
    <x v="1"/>
    <x v="1"/>
    <x v="0"/>
    <x v="0"/>
  </r>
  <r>
    <x v="8"/>
    <x v="8"/>
    <x v="8"/>
    <x v="8"/>
    <x v="8"/>
    <x v="7"/>
    <x v="1"/>
    <x v="8"/>
    <x v="5"/>
    <x v="2"/>
    <x v="0"/>
    <x v="0"/>
  </r>
  <r>
    <x v="9"/>
    <x v="9"/>
    <x v="9"/>
    <x v="9"/>
    <x v="9"/>
    <x v="5"/>
    <x v="1"/>
    <x v="8"/>
    <x v="2"/>
    <x v="1"/>
    <x v="0"/>
    <x v="0"/>
  </r>
  <r>
    <x v="10"/>
    <x v="10"/>
    <x v="10"/>
    <x v="10"/>
    <x v="10"/>
    <x v="8"/>
    <x v="0"/>
    <x v="9"/>
    <x v="6"/>
    <x v="0"/>
    <x v="0"/>
    <x v="0"/>
  </r>
  <r>
    <x v="11"/>
    <x v="11"/>
    <x v="11"/>
    <x v="11"/>
    <x v="11"/>
    <x v="9"/>
    <x v="1"/>
    <x v="10"/>
    <x v="7"/>
    <x v="0"/>
    <x v="0"/>
    <x v="0"/>
  </r>
  <r>
    <x v="12"/>
    <x v="12"/>
    <x v="12"/>
    <x v="12"/>
    <x v="12"/>
    <x v="10"/>
    <x v="0"/>
    <x v="11"/>
    <x v="8"/>
    <x v="0"/>
    <x v="0"/>
    <x v="0"/>
  </r>
  <r>
    <x v="13"/>
    <x v="13"/>
    <x v="13"/>
    <x v="13"/>
    <x v="13"/>
    <x v="11"/>
    <x v="2"/>
    <x v="11"/>
    <x v="9"/>
    <x v="2"/>
    <x v="0"/>
    <x v="0"/>
  </r>
  <r>
    <x v="14"/>
    <x v="14"/>
    <x v="14"/>
    <x v="14"/>
    <x v="14"/>
    <x v="12"/>
    <x v="0"/>
    <x v="12"/>
    <x v="5"/>
    <x v="2"/>
    <x v="0"/>
    <x v="0"/>
  </r>
  <r>
    <x v="15"/>
    <x v="15"/>
    <x v="15"/>
    <x v="15"/>
    <x v="15"/>
    <x v="13"/>
    <x v="1"/>
    <x v="12"/>
    <x v="10"/>
    <x v="2"/>
    <x v="0"/>
    <x v="0"/>
  </r>
  <r>
    <x v="16"/>
    <x v="16"/>
    <x v="16"/>
    <x v="16"/>
    <x v="16"/>
    <x v="14"/>
    <x v="0"/>
    <x v="13"/>
    <x v="11"/>
    <x v="0"/>
    <x v="0"/>
    <x v="0"/>
  </r>
  <r>
    <x v="17"/>
    <x v="17"/>
    <x v="17"/>
    <x v="17"/>
    <x v="17"/>
    <x v="15"/>
    <x v="0"/>
    <x v="13"/>
    <x v="12"/>
    <x v="2"/>
    <x v="0"/>
    <x v="0"/>
  </r>
  <r>
    <x v="18"/>
    <x v="18"/>
    <x v="18"/>
    <x v="18"/>
    <x v="18"/>
    <x v="16"/>
    <x v="1"/>
    <x v="13"/>
    <x v="13"/>
    <x v="2"/>
    <x v="0"/>
    <x v="0"/>
  </r>
  <r>
    <x v="19"/>
    <x v="19"/>
    <x v="19"/>
    <x v="19"/>
    <x v="19"/>
    <x v="12"/>
    <x v="0"/>
    <x v="14"/>
    <x v="14"/>
    <x v="1"/>
    <x v="3"/>
    <x v="0"/>
  </r>
  <r>
    <x v="20"/>
    <x v="20"/>
    <x v="20"/>
    <x v="20"/>
    <x v="4"/>
    <x v="3"/>
    <x v="1"/>
    <x v="14"/>
    <x v="2"/>
    <x v="1"/>
    <x v="4"/>
    <x v="0"/>
  </r>
  <r>
    <x v="21"/>
    <x v="21"/>
    <x v="21"/>
    <x v="14"/>
    <x v="20"/>
    <x v="17"/>
    <x v="1"/>
    <x v="14"/>
    <x v="5"/>
    <x v="2"/>
    <x v="0"/>
    <x v="0"/>
  </r>
  <r>
    <x v="22"/>
    <x v="22"/>
    <x v="22"/>
    <x v="21"/>
    <x v="18"/>
    <x v="18"/>
    <x v="2"/>
    <x v="14"/>
    <x v="13"/>
    <x v="2"/>
    <x v="0"/>
    <x v="0"/>
  </r>
  <r>
    <x v="23"/>
    <x v="23"/>
    <x v="23"/>
    <x v="22"/>
    <x v="21"/>
    <x v="19"/>
    <x v="0"/>
    <x v="15"/>
    <x v="15"/>
    <x v="2"/>
    <x v="0"/>
    <x v="0"/>
  </r>
  <r>
    <x v="24"/>
    <x v="24"/>
    <x v="24"/>
    <x v="23"/>
    <x v="22"/>
    <x v="10"/>
    <x v="0"/>
    <x v="16"/>
    <x v="3"/>
    <x v="2"/>
    <x v="0"/>
    <x v="0"/>
  </r>
  <r>
    <x v="25"/>
    <x v="25"/>
    <x v="25"/>
    <x v="24"/>
    <x v="23"/>
    <x v="20"/>
    <x v="0"/>
    <x v="16"/>
    <x v="3"/>
    <x v="2"/>
    <x v="0"/>
    <x v="0"/>
  </r>
  <r>
    <x v="26"/>
    <x v="26"/>
    <x v="26"/>
    <x v="8"/>
    <x v="24"/>
    <x v="21"/>
    <x v="1"/>
    <x v="16"/>
    <x v="16"/>
    <x v="2"/>
    <x v="0"/>
    <x v="0"/>
  </r>
  <r>
    <x v="27"/>
    <x v="27"/>
    <x v="27"/>
    <x v="25"/>
    <x v="25"/>
    <x v="19"/>
    <x v="0"/>
    <x v="17"/>
    <x v="3"/>
    <x v="2"/>
    <x v="0"/>
    <x v="0"/>
  </r>
  <r>
    <x v="28"/>
    <x v="28"/>
    <x v="28"/>
    <x v="26"/>
    <x v="26"/>
    <x v="22"/>
    <x v="0"/>
    <x v="17"/>
    <x v="17"/>
    <x v="0"/>
    <x v="0"/>
    <x v="0"/>
  </r>
  <r>
    <x v="29"/>
    <x v="29"/>
    <x v="29"/>
    <x v="27"/>
    <x v="27"/>
    <x v="12"/>
    <x v="0"/>
    <x v="17"/>
    <x v="11"/>
    <x v="0"/>
    <x v="0"/>
    <x v="0"/>
  </r>
  <r>
    <x v="30"/>
    <x v="30"/>
    <x v="30"/>
    <x v="8"/>
    <x v="28"/>
    <x v="23"/>
    <x v="1"/>
    <x v="17"/>
    <x v="2"/>
    <x v="1"/>
    <x v="5"/>
    <x v="0"/>
  </r>
  <r>
    <x v="31"/>
    <x v="31"/>
    <x v="31"/>
    <x v="28"/>
    <x v="29"/>
    <x v="12"/>
    <x v="0"/>
    <x v="18"/>
    <x v="18"/>
    <x v="0"/>
    <x v="6"/>
    <x v="0"/>
  </r>
  <r>
    <x v="32"/>
    <x v="32"/>
    <x v="4"/>
    <x v="28"/>
    <x v="30"/>
    <x v="8"/>
    <x v="0"/>
    <x v="18"/>
    <x v="18"/>
    <x v="0"/>
    <x v="0"/>
    <x v="0"/>
  </r>
  <r>
    <x v="33"/>
    <x v="33"/>
    <x v="32"/>
    <x v="29"/>
    <x v="31"/>
    <x v="24"/>
    <x v="0"/>
    <x v="18"/>
    <x v="17"/>
    <x v="0"/>
    <x v="0"/>
    <x v="0"/>
  </r>
  <r>
    <x v="34"/>
    <x v="34"/>
    <x v="33"/>
    <x v="30"/>
    <x v="32"/>
    <x v="25"/>
    <x v="0"/>
    <x v="18"/>
    <x v="4"/>
    <x v="1"/>
    <x v="0"/>
    <x v="0"/>
  </r>
  <r>
    <x v="35"/>
    <x v="35"/>
    <x v="34"/>
    <x v="31"/>
    <x v="33"/>
    <x v="2"/>
    <x v="1"/>
    <x v="18"/>
    <x v="9"/>
    <x v="2"/>
    <x v="0"/>
    <x v="0"/>
  </r>
  <r>
    <x v="36"/>
    <x v="36"/>
    <x v="35"/>
    <x v="32"/>
    <x v="34"/>
    <x v="26"/>
    <x v="2"/>
    <x v="18"/>
    <x v="19"/>
    <x v="0"/>
    <x v="0"/>
    <x v="0"/>
  </r>
  <r>
    <x v="37"/>
    <x v="37"/>
    <x v="36"/>
    <x v="33"/>
    <x v="35"/>
    <x v="14"/>
    <x v="0"/>
    <x v="19"/>
    <x v="14"/>
    <x v="1"/>
    <x v="0"/>
    <x v="0"/>
  </r>
  <r>
    <x v="38"/>
    <x v="38"/>
    <x v="37"/>
    <x v="34"/>
    <x v="36"/>
    <x v="8"/>
    <x v="0"/>
    <x v="19"/>
    <x v="13"/>
    <x v="2"/>
    <x v="7"/>
    <x v="0"/>
  </r>
  <r>
    <x v="39"/>
    <x v="39"/>
    <x v="38"/>
    <x v="35"/>
    <x v="37"/>
    <x v="24"/>
    <x v="0"/>
    <x v="19"/>
    <x v="15"/>
    <x v="2"/>
    <x v="8"/>
    <x v="0"/>
  </r>
  <r>
    <x v="40"/>
    <x v="40"/>
    <x v="39"/>
    <x v="36"/>
    <x v="38"/>
    <x v="27"/>
    <x v="1"/>
    <x v="19"/>
    <x v="15"/>
    <x v="2"/>
    <x v="0"/>
    <x v="0"/>
  </r>
  <r>
    <x v="41"/>
    <x v="41"/>
    <x v="40"/>
    <x v="37"/>
    <x v="39"/>
    <x v="28"/>
    <x v="1"/>
    <x v="19"/>
    <x v="15"/>
    <x v="2"/>
    <x v="0"/>
    <x v="0"/>
  </r>
  <r>
    <x v="42"/>
    <x v="42"/>
    <x v="41"/>
    <x v="38"/>
    <x v="40"/>
    <x v="29"/>
    <x v="1"/>
    <x v="19"/>
    <x v="14"/>
    <x v="1"/>
    <x v="0"/>
    <x v="0"/>
  </r>
  <r>
    <x v="43"/>
    <x v="43"/>
    <x v="13"/>
    <x v="39"/>
    <x v="41"/>
    <x v="30"/>
    <x v="2"/>
    <x v="19"/>
    <x v="1"/>
    <x v="1"/>
    <x v="9"/>
    <x v="1"/>
  </r>
  <r>
    <x v="44"/>
    <x v="44"/>
    <x v="42"/>
    <x v="40"/>
    <x v="42"/>
    <x v="0"/>
    <x v="0"/>
    <x v="20"/>
    <x v="20"/>
    <x v="1"/>
    <x v="10"/>
    <x v="2"/>
  </r>
  <r>
    <x v="45"/>
    <x v="45"/>
    <x v="43"/>
    <x v="41"/>
    <x v="43"/>
    <x v="15"/>
    <x v="0"/>
    <x v="21"/>
    <x v="20"/>
    <x v="1"/>
    <x v="0"/>
    <x v="0"/>
  </r>
  <r>
    <x v="46"/>
    <x v="46"/>
    <x v="44"/>
    <x v="42"/>
    <x v="44"/>
    <x v="31"/>
    <x v="0"/>
    <x v="21"/>
    <x v="20"/>
    <x v="1"/>
    <x v="11"/>
    <x v="0"/>
  </r>
  <r>
    <x v="47"/>
    <x v="47"/>
    <x v="45"/>
    <x v="41"/>
    <x v="45"/>
    <x v="32"/>
    <x v="0"/>
    <x v="21"/>
    <x v="20"/>
    <x v="1"/>
    <x v="12"/>
    <x v="0"/>
  </r>
  <r>
    <x v="48"/>
    <x v="48"/>
    <x v="46"/>
    <x v="43"/>
    <x v="46"/>
    <x v="33"/>
    <x v="1"/>
    <x v="21"/>
    <x v="4"/>
    <x v="1"/>
    <x v="13"/>
    <x v="0"/>
  </r>
  <r>
    <x v="49"/>
    <x v="49"/>
    <x v="6"/>
    <x v="44"/>
    <x v="47"/>
    <x v="33"/>
    <x v="1"/>
    <x v="21"/>
    <x v="4"/>
    <x v="1"/>
    <x v="14"/>
    <x v="0"/>
  </r>
  <r>
    <x v="50"/>
    <x v="50"/>
    <x v="47"/>
    <x v="45"/>
    <x v="48"/>
    <x v="23"/>
    <x v="1"/>
    <x v="21"/>
    <x v="9"/>
    <x v="2"/>
    <x v="0"/>
    <x v="0"/>
  </r>
  <r>
    <x v="51"/>
    <x v="51"/>
    <x v="48"/>
    <x v="46"/>
    <x v="49"/>
    <x v="22"/>
    <x v="0"/>
    <x v="22"/>
    <x v="21"/>
    <x v="0"/>
    <x v="0"/>
    <x v="0"/>
  </r>
  <r>
    <x v="52"/>
    <x v="52"/>
    <x v="49"/>
    <x v="47"/>
    <x v="50"/>
    <x v="0"/>
    <x v="0"/>
    <x v="22"/>
    <x v="20"/>
    <x v="1"/>
    <x v="0"/>
    <x v="0"/>
  </r>
  <r>
    <x v="53"/>
    <x v="53"/>
    <x v="50"/>
    <x v="2"/>
    <x v="51"/>
    <x v="0"/>
    <x v="0"/>
    <x v="22"/>
    <x v="9"/>
    <x v="2"/>
    <x v="0"/>
    <x v="0"/>
  </r>
  <r>
    <x v="54"/>
    <x v="54"/>
    <x v="51"/>
    <x v="48"/>
    <x v="52"/>
    <x v="32"/>
    <x v="0"/>
    <x v="22"/>
    <x v="15"/>
    <x v="2"/>
    <x v="0"/>
    <x v="0"/>
  </r>
  <r>
    <x v="55"/>
    <x v="55"/>
    <x v="52"/>
    <x v="49"/>
    <x v="53"/>
    <x v="34"/>
    <x v="1"/>
    <x v="22"/>
    <x v="20"/>
    <x v="1"/>
    <x v="0"/>
    <x v="0"/>
  </r>
  <r>
    <x v="56"/>
    <x v="56"/>
    <x v="53"/>
    <x v="50"/>
    <x v="54"/>
    <x v="35"/>
    <x v="1"/>
    <x v="22"/>
    <x v="20"/>
    <x v="1"/>
    <x v="0"/>
    <x v="0"/>
  </r>
  <r>
    <x v="57"/>
    <x v="57"/>
    <x v="54"/>
    <x v="51"/>
    <x v="55"/>
    <x v="36"/>
    <x v="0"/>
    <x v="23"/>
    <x v="22"/>
    <x v="0"/>
    <x v="0"/>
    <x v="0"/>
  </r>
  <r>
    <x v="58"/>
    <x v="58"/>
    <x v="54"/>
    <x v="52"/>
    <x v="56"/>
    <x v="37"/>
    <x v="0"/>
    <x v="23"/>
    <x v="22"/>
    <x v="0"/>
    <x v="0"/>
    <x v="0"/>
  </r>
  <r>
    <x v="59"/>
    <x v="59"/>
    <x v="55"/>
    <x v="53"/>
    <x v="57"/>
    <x v="14"/>
    <x v="0"/>
    <x v="23"/>
    <x v="22"/>
    <x v="0"/>
    <x v="0"/>
    <x v="0"/>
  </r>
  <r>
    <x v="60"/>
    <x v="60"/>
    <x v="56"/>
    <x v="54"/>
    <x v="58"/>
    <x v="22"/>
    <x v="0"/>
    <x v="23"/>
    <x v="22"/>
    <x v="0"/>
    <x v="0"/>
    <x v="0"/>
  </r>
  <r>
    <x v="61"/>
    <x v="61"/>
    <x v="57"/>
    <x v="26"/>
    <x v="59"/>
    <x v="22"/>
    <x v="0"/>
    <x v="23"/>
    <x v="22"/>
    <x v="0"/>
    <x v="0"/>
    <x v="0"/>
  </r>
  <r>
    <x v="62"/>
    <x v="62"/>
    <x v="58"/>
    <x v="55"/>
    <x v="60"/>
    <x v="22"/>
    <x v="0"/>
    <x v="23"/>
    <x v="22"/>
    <x v="0"/>
    <x v="0"/>
    <x v="0"/>
  </r>
  <r>
    <x v="63"/>
    <x v="63"/>
    <x v="59"/>
    <x v="56"/>
    <x v="61"/>
    <x v="22"/>
    <x v="0"/>
    <x v="23"/>
    <x v="22"/>
    <x v="0"/>
    <x v="0"/>
    <x v="0"/>
  </r>
  <r>
    <x v="64"/>
    <x v="64"/>
    <x v="60"/>
    <x v="57"/>
    <x v="62"/>
    <x v="22"/>
    <x v="0"/>
    <x v="23"/>
    <x v="22"/>
    <x v="0"/>
    <x v="0"/>
    <x v="0"/>
  </r>
  <r>
    <x v="65"/>
    <x v="65"/>
    <x v="61"/>
    <x v="58"/>
    <x v="63"/>
    <x v="0"/>
    <x v="0"/>
    <x v="23"/>
    <x v="22"/>
    <x v="0"/>
    <x v="0"/>
    <x v="0"/>
  </r>
  <r>
    <x v="66"/>
    <x v="66"/>
    <x v="62"/>
    <x v="59"/>
    <x v="64"/>
    <x v="0"/>
    <x v="0"/>
    <x v="23"/>
    <x v="22"/>
    <x v="0"/>
    <x v="0"/>
    <x v="0"/>
  </r>
  <r>
    <x v="67"/>
    <x v="67"/>
    <x v="21"/>
    <x v="60"/>
    <x v="65"/>
    <x v="0"/>
    <x v="0"/>
    <x v="23"/>
    <x v="22"/>
    <x v="0"/>
    <x v="0"/>
    <x v="0"/>
  </r>
  <r>
    <x v="68"/>
    <x v="68"/>
    <x v="63"/>
    <x v="61"/>
    <x v="66"/>
    <x v="0"/>
    <x v="0"/>
    <x v="23"/>
    <x v="22"/>
    <x v="0"/>
    <x v="0"/>
    <x v="0"/>
  </r>
  <r>
    <x v="58"/>
    <x v="69"/>
    <x v="64"/>
    <x v="62"/>
    <x v="67"/>
    <x v="0"/>
    <x v="0"/>
    <x v="23"/>
    <x v="22"/>
    <x v="0"/>
    <x v="0"/>
    <x v="0"/>
  </r>
  <r>
    <x v="69"/>
    <x v="70"/>
    <x v="65"/>
    <x v="63"/>
    <x v="68"/>
    <x v="0"/>
    <x v="0"/>
    <x v="23"/>
    <x v="22"/>
    <x v="0"/>
    <x v="0"/>
    <x v="0"/>
  </r>
  <r>
    <x v="67"/>
    <x v="71"/>
    <x v="66"/>
    <x v="64"/>
    <x v="69"/>
    <x v="0"/>
    <x v="0"/>
    <x v="23"/>
    <x v="22"/>
    <x v="0"/>
    <x v="0"/>
    <x v="0"/>
  </r>
  <r>
    <x v="70"/>
    <x v="72"/>
    <x v="67"/>
    <x v="65"/>
    <x v="58"/>
    <x v="0"/>
    <x v="0"/>
    <x v="23"/>
    <x v="22"/>
    <x v="0"/>
    <x v="0"/>
    <x v="0"/>
  </r>
  <r>
    <x v="71"/>
    <x v="73"/>
    <x v="68"/>
    <x v="66"/>
    <x v="70"/>
    <x v="0"/>
    <x v="0"/>
    <x v="23"/>
    <x v="22"/>
    <x v="0"/>
    <x v="0"/>
    <x v="0"/>
  </r>
  <r>
    <x v="72"/>
    <x v="74"/>
    <x v="69"/>
    <x v="67"/>
    <x v="71"/>
    <x v="20"/>
    <x v="0"/>
    <x v="23"/>
    <x v="22"/>
    <x v="0"/>
    <x v="0"/>
    <x v="0"/>
  </r>
  <r>
    <x v="73"/>
    <x v="75"/>
    <x v="70"/>
    <x v="32"/>
    <x v="62"/>
    <x v="20"/>
    <x v="0"/>
    <x v="23"/>
    <x v="22"/>
    <x v="0"/>
    <x v="0"/>
    <x v="0"/>
  </r>
  <r>
    <x v="74"/>
    <x v="76"/>
    <x v="71"/>
    <x v="68"/>
    <x v="72"/>
    <x v="20"/>
    <x v="0"/>
    <x v="23"/>
    <x v="22"/>
    <x v="0"/>
    <x v="0"/>
    <x v="0"/>
  </r>
  <r>
    <x v="75"/>
    <x v="77"/>
    <x v="72"/>
    <x v="69"/>
    <x v="73"/>
    <x v="12"/>
    <x v="0"/>
    <x v="23"/>
    <x v="22"/>
    <x v="0"/>
    <x v="0"/>
    <x v="0"/>
  </r>
  <r>
    <x v="76"/>
    <x v="78"/>
    <x v="73"/>
    <x v="70"/>
    <x v="74"/>
    <x v="12"/>
    <x v="0"/>
    <x v="23"/>
    <x v="22"/>
    <x v="0"/>
    <x v="0"/>
    <x v="0"/>
  </r>
  <r>
    <x v="77"/>
    <x v="79"/>
    <x v="74"/>
    <x v="71"/>
    <x v="75"/>
    <x v="12"/>
    <x v="0"/>
    <x v="23"/>
    <x v="22"/>
    <x v="0"/>
    <x v="0"/>
    <x v="0"/>
  </r>
  <r>
    <x v="78"/>
    <x v="80"/>
    <x v="75"/>
    <x v="72"/>
    <x v="76"/>
    <x v="32"/>
    <x v="0"/>
    <x v="23"/>
    <x v="22"/>
    <x v="0"/>
    <x v="0"/>
    <x v="0"/>
  </r>
  <r>
    <x v="59"/>
    <x v="81"/>
    <x v="76"/>
    <x v="46"/>
    <x v="77"/>
    <x v="8"/>
    <x v="0"/>
    <x v="23"/>
    <x v="22"/>
    <x v="0"/>
    <x v="0"/>
    <x v="0"/>
  </r>
  <r>
    <x v="79"/>
    <x v="82"/>
    <x v="77"/>
    <x v="73"/>
    <x v="4"/>
    <x v="24"/>
    <x v="0"/>
    <x v="23"/>
    <x v="22"/>
    <x v="0"/>
    <x v="0"/>
    <x v="0"/>
  </r>
  <r>
    <x v="80"/>
    <x v="83"/>
    <x v="78"/>
    <x v="74"/>
    <x v="33"/>
    <x v="24"/>
    <x v="0"/>
    <x v="23"/>
    <x v="22"/>
    <x v="0"/>
    <x v="0"/>
    <x v="0"/>
  </r>
  <r>
    <x v="81"/>
    <x v="84"/>
    <x v="79"/>
    <x v="75"/>
    <x v="78"/>
    <x v="25"/>
    <x v="0"/>
    <x v="23"/>
    <x v="22"/>
    <x v="0"/>
    <x v="15"/>
    <x v="3"/>
  </r>
  <r>
    <x v="82"/>
    <x v="85"/>
    <x v="80"/>
    <x v="76"/>
    <x v="49"/>
    <x v="25"/>
    <x v="0"/>
    <x v="23"/>
    <x v="22"/>
    <x v="0"/>
    <x v="16"/>
    <x v="4"/>
  </r>
  <r>
    <x v="83"/>
    <x v="86"/>
    <x v="81"/>
    <x v="77"/>
    <x v="79"/>
    <x v="25"/>
    <x v="0"/>
    <x v="23"/>
    <x v="22"/>
    <x v="0"/>
    <x v="0"/>
    <x v="0"/>
  </r>
  <r>
    <x v="84"/>
    <x v="87"/>
    <x v="21"/>
    <x v="67"/>
    <x v="80"/>
    <x v="4"/>
    <x v="0"/>
    <x v="23"/>
    <x v="22"/>
    <x v="0"/>
    <x v="0"/>
    <x v="0"/>
  </r>
  <r>
    <x v="85"/>
    <x v="88"/>
    <x v="82"/>
    <x v="78"/>
    <x v="26"/>
    <x v="4"/>
    <x v="0"/>
    <x v="23"/>
    <x v="22"/>
    <x v="0"/>
    <x v="0"/>
    <x v="0"/>
  </r>
  <r>
    <x v="86"/>
    <x v="89"/>
    <x v="83"/>
    <x v="79"/>
    <x v="81"/>
    <x v="33"/>
    <x v="1"/>
    <x v="23"/>
    <x v="22"/>
    <x v="0"/>
    <x v="0"/>
    <x v="0"/>
  </r>
  <r>
    <x v="87"/>
    <x v="90"/>
    <x v="60"/>
    <x v="80"/>
    <x v="82"/>
    <x v="33"/>
    <x v="1"/>
    <x v="23"/>
    <x v="22"/>
    <x v="0"/>
    <x v="0"/>
    <x v="0"/>
  </r>
  <r>
    <x v="88"/>
    <x v="91"/>
    <x v="84"/>
    <x v="81"/>
    <x v="83"/>
    <x v="38"/>
    <x v="1"/>
    <x v="23"/>
    <x v="22"/>
    <x v="0"/>
    <x v="0"/>
    <x v="0"/>
  </r>
  <r>
    <x v="89"/>
    <x v="92"/>
    <x v="85"/>
    <x v="82"/>
    <x v="84"/>
    <x v="3"/>
    <x v="1"/>
    <x v="23"/>
    <x v="22"/>
    <x v="0"/>
    <x v="0"/>
    <x v="0"/>
  </r>
  <r>
    <x v="90"/>
    <x v="93"/>
    <x v="86"/>
    <x v="83"/>
    <x v="85"/>
    <x v="3"/>
    <x v="1"/>
    <x v="23"/>
    <x v="22"/>
    <x v="0"/>
    <x v="0"/>
    <x v="0"/>
  </r>
  <r>
    <x v="91"/>
    <x v="94"/>
    <x v="86"/>
    <x v="84"/>
    <x v="86"/>
    <x v="21"/>
    <x v="1"/>
    <x v="23"/>
    <x v="22"/>
    <x v="0"/>
    <x v="0"/>
    <x v="0"/>
  </r>
  <r>
    <x v="92"/>
    <x v="95"/>
    <x v="87"/>
    <x v="85"/>
    <x v="87"/>
    <x v="5"/>
    <x v="1"/>
    <x v="23"/>
    <x v="22"/>
    <x v="0"/>
    <x v="0"/>
    <x v="0"/>
  </r>
  <r>
    <x v="93"/>
    <x v="96"/>
    <x v="88"/>
    <x v="86"/>
    <x v="88"/>
    <x v="1"/>
    <x v="1"/>
    <x v="23"/>
    <x v="22"/>
    <x v="0"/>
    <x v="0"/>
    <x v="0"/>
  </r>
  <r>
    <x v="94"/>
    <x v="97"/>
    <x v="58"/>
    <x v="87"/>
    <x v="89"/>
    <x v="9"/>
    <x v="1"/>
    <x v="23"/>
    <x v="22"/>
    <x v="0"/>
    <x v="0"/>
    <x v="0"/>
  </r>
  <r>
    <x v="95"/>
    <x v="98"/>
    <x v="89"/>
    <x v="70"/>
    <x v="90"/>
    <x v="39"/>
    <x v="2"/>
    <x v="23"/>
    <x v="22"/>
    <x v="0"/>
    <x v="0"/>
    <x v="0"/>
  </r>
  <r>
    <x v="96"/>
    <x v="99"/>
    <x v="90"/>
    <x v="70"/>
    <x v="91"/>
    <x v="39"/>
    <x v="2"/>
    <x v="23"/>
    <x v="22"/>
    <x v="0"/>
    <x v="0"/>
    <x v="0"/>
  </r>
  <r>
    <x v="97"/>
    <x v="100"/>
    <x v="21"/>
    <x v="46"/>
    <x v="92"/>
    <x v="40"/>
    <x v="2"/>
    <x v="23"/>
    <x v="22"/>
    <x v="0"/>
    <x v="0"/>
    <x v="0"/>
  </r>
  <r>
    <x v="98"/>
    <x v="101"/>
    <x v="91"/>
    <x v="88"/>
    <x v="93"/>
    <x v="41"/>
    <x v="2"/>
    <x v="23"/>
    <x v="22"/>
    <x v="0"/>
    <x v="0"/>
    <x v="0"/>
  </r>
  <r>
    <x v="99"/>
    <x v="102"/>
    <x v="92"/>
    <x v="89"/>
    <x v="94"/>
    <x v="42"/>
    <x v="2"/>
    <x v="23"/>
    <x v="22"/>
    <x v="0"/>
    <x v="0"/>
    <x v="0"/>
  </r>
  <r>
    <x v="100"/>
    <x v="103"/>
    <x v="93"/>
    <x v="39"/>
    <x v="95"/>
    <x v="42"/>
    <x v="2"/>
    <x v="23"/>
    <x v="22"/>
    <x v="0"/>
    <x v="0"/>
    <x v="0"/>
  </r>
  <r>
    <x v="101"/>
    <x v="104"/>
    <x v="94"/>
    <x v="90"/>
    <x v="96"/>
    <x v="43"/>
    <x v="2"/>
    <x v="23"/>
    <x v="22"/>
    <x v="0"/>
    <x v="0"/>
    <x v="0"/>
  </r>
  <r>
    <x v="102"/>
    <x v="105"/>
    <x v="95"/>
    <x v="91"/>
    <x v="97"/>
    <x v="44"/>
    <x v="2"/>
    <x v="23"/>
    <x v="22"/>
    <x v="0"/>
    <x v="0"/>
    <x v="0"/>
  </r>
  <r>
    <x v="103"/>
    <x v="106"/>
    <x v="96"/>
    <x v="70"/>
    <x v="98"/>
    <x v="44"/>
    <x v="2"/>
    <x v="23"/>
    <x v="22"/>
    <x v="0"/>
    <x v="0"/>
    <x v="0"/>
  </r>
  <r>
    <x v="104"/>
    <x v="107"/>
    <x v="97"/>
    <x v="70"/>
    <x v="99"/>
    <x v="44"/>
    <x v="2"/>
    <x v="23"/>
    <x v="22"/>
    <x v="0"/>
    <x v="0"/>
    <x v="0"/>
  </r>
  <r>
    <x v="105"/>
    <x v="108"/>
    <x v="98"/>
    <x v="90"/>
    <x v="97"/>
    <x v="44"/>
    <x v="2"/>
    <x v="23"/>
    <x v="22"/>
    <x v="0"/>
    <x v="0"/>
    <x v="0"/>
  </r>
  <r>
    <x v="106"/>
    <x v="109"/>
    <x v="99"/>
    <x v="70"/>
    <x v="100"/>
    <x v="44"/>
    <x v="2"/>
    <x v="23"/>
    <x v="22"/>
    <x v="0"/>
    <x v="0"/>
    <x v="0"/>
  </r>
  <r>
    <x v="107"/>
    <x v="110"/>
    <x v="100"/>
    <x v="89"/>
    <x v="101"/>
    <x v="44"/>
    <x v="2"/>
    <x v="23"/>
    <x v="22"/>
    <x v="0"/>
    <x v="0"/>
    <x v="0"/>
  </r>
  <r>
    <x v="108"/>
    <x v="111"/>
    <x v="101"/>
    <x v="92"/>
    <x v="102"/>
    <x v="45"/>
    <x v="2"/>
    <x v="23"/>
    <x v="22"/>
    <x v="0"/>
    <x v="0"/>
    <x v="0"/>
  </r>
  <r>
    <x v="109"/>
    <x v="112"/>
    <x v="102"/>
    <x v="93"/>
    <x v="103"/>
    <x v="46"/>
    <x v="2"/>
    <x v="23"/>
    <x v="22"/>
    <x v="0"/>
    <x v="0"/>
    <x v="0"/>
  </r>
  <r>
    <x v="109"/>
    <x v="113"/>
    <x v="103"/>
    <x v="94"/>
    <x v="104"/>
    <x v="46"/>
    <x v="2"/>
    <x v="23"/>
    <x v="22"/>
    <x v="0"/>
    <x v="0"/>
    <x v="0"/>
  </r>
  <r>
    <x v="109"/>
    <x v="114"/>
    <x v="103"/>
    <x v="95"/>
    <x v="103"/>
    <x v="46"/>
    <x v="2"/>
    <x v="23"/>
    <x v="2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259CD-5373-4A2F-85C7-43D4D072CEFD}"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0" firstHeaderRow="1" firstDataRow="1" firstDataCol="1"/>
  <pivotFields count="12">
    <pivotField showAll="0"/>
    <pivotField showAll="0"/>
    <pivotField showAll="0"/>
    <pivotField showAll="0"/>
    <pivotField numFmtId="2" showAll="0"/>
    <pivotField axis="axisRow" showAll="0">
      <items count="48">
        <item x="45"/>
        <item x="44"/>
        <item x="43"/>
        <item x="42"/>
        <item x="41"/>
        <item x="11"/>
        <item x="40"/>
        <item x="26"/>
        <item x="39"/>
        <item x="18"/>
        <item x="30"/>
        <item x="17"/>
        <item x="35"/>
        <item x="9"/>
        <item x="13"/>
        <item x="1"/>
        <item x="6"/>
        <item x="29"/>
        <item x="5"/>
        <item x="28"/>
        <item x="7"/>
        <item x="16"/>
        <item x="21"/>
        <item x="3"/>
        <item x="2"/>
        <item x="38"/>
        <item x="23"/>
        <item x="33"/>
        <item x="27"/>
        <item x="34"/>
        <item x="4"/>
        <item x="25"/>
        <item x="24"/>
        <item x="8"/>
        <item x="32"/>
        <item x="12"/>
        <item x="20"/>
        <item x="0"/>
        <item x="22"/>
        <item x="31"/>
        <item x="10"/>
        <item x="15"/>
        <item x="19"/>
        <item x="14"/>
        <item x="37"/>
        <item x="36"/>
        <item h="1" x="46"/>
        <item t="default"/>
      </items>
    </pivotField>
    <pivotField showAll="0">
      <items count="4">
        <item x="0"/>
        <item x="2"/>
        <item x="1"/>
        <item t="default"/>
      </items>
    </pivotField>
    <pivotField dataField="1" showAll="0"/>
    <pivotField showAll="0"/>
    <pivotField showAll="0">
      <items count="4">
        <item x="2"/>
        <item x="1"/>
        <item x="0"/>
        <item t="default"/>
      </items>
    </pivotField>
    <pivotField showAll="0"/>
    <pivotField showAll="0"/>
  </pivotFields>
  <rowFields count="1">
    <field x="5"/>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Review" fld="7" baseField="0" baseItem="0"/>
  </dataFields>
  <formats count="1">
    <format dxfId="4">
      <pivotArea field="5" type="button" dataOnly="0" labelOnly="1" outline="0" axis="axisRow" fieldPosition="0"/>
    </format>
  </formats>
  <chartFormats count="4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5" count="1" selected="0">
            <x v="0"/>
          </reference>
        </references>
      </pivotArea>
    </chartFormat>
    <chartFormat chart="4" format="50">
      <pivotArea type="data" outline="0" fieldPosition="0">
        <references count="2">
          <reference field="4294967294" count="1" selected="0">
            <x v="0"/>
          </reference>
          <reference field="5" count="1" selected="0">
            <x v="1"/>
          </reference>
        </references>
      </pivotArea>
    </chartFormat>
    <chartFormat chart="4" format="51">
      <pivotArea type="data" outline="0" fieldPosition="0">
        <references count="2">
          <reference field="4294967294" count="1" selected="0">
            <x v="0"/>
          </reference>
          <reference field="5" count="1" selected="0">
            <x v="2"/>
          </reference>
        </references>
      </pivotArea>
    </chartFormat>
    <chartFormat chart="4" format="52">
      <pivotArea type="data" outline="0" fieldPosition="0">
        <references count="2">
          <reference field="4294967294" count="1" selected="0">
            <x v="0"/>
          </reference>
          <reference field="5" count="1" selected="0">
            <x v="3"/>
          </reference>
        </references>
      </pivotArea>
    </chartFormat>
    <chartFormat chart="4" format="53">
      <pivotArea type="data" outline="0" fieldPosition="0">
        <references count="2">
          <reference field="4294967294" count="1" selected="0">
            <x v="0"/>
          </reference>
          <reference field="5" count="1" selected="0">
            <x v="4"/>
          </reference>
        </references>
      </pivotArea>
    </chartFormat>
    <chartFormat chart="4" format="54">
      <pivotArea type="data" outline="0" fieldPosition="0">
        <references count="2">
          <reference field="4294967294" count="1" selected="0">
            <x v="0"/>
          </reference>
          <reference field="5" count="1" selected="0">
            <x v="5"/>
          </reference>
        </references>
      </pivotArea>
    </chartFormat>
    <chartFormat chart="4" format="55">
      <pivotArea type="data" outline="0" fieldPosition="0">
        <references count="2">
          <reference field="4294967294" count="1" selected="0">
            <x v="0"/>
          </reference>
          <reference field="5" count="1" selected="0">
            <x v="6"/>
          </reference>
        </references>
      </pivotArea>
    </chartFormat>
    <chartFormat chart="4" format="56">
      <pivotArea type="data" outline="0" fieldPosition="0">
        <references count="2">
          <reference field="4294967294" count="1" selected="0">
            <x v="0"/>
          </reference>
          <reference field="5" count="1" selected="0">
            <x v="7"/>
          </reference>
        </references>
      </pivotArea>
    </chartFormat>
    <chartFormat chart="4" format="57">
      <pivotArea type="data" outline="0" fieldPosition="0">
        <references count="2">
          <reference field="4294967294" count="1" selected="0">
            <x v="0"/>
          </reference>
          <reference field="5" count="1" selected="0">
            <x v="8"/>
          </reference>
        </references>
      </pivotArea>
    </chartFormat>
    <chartFormat chart="4" format="58">
      <pivotArea type="data" outline="0" fieldPosition="0">
        <references count="2">
          <reference field="4294967294" count="1" selected="0">
            <x v="0"/>
          </reference>
          <reference field="5" count="1" selected="0">
            <x v="9"/>
          </reference>
        </references>
      </pivotArea>
    </chartFormat>
    <chartFormat chart="4" format="59">
      <pivotArea type="data" outline="0" fieldPosition="0">
        <references count="2">
          <reference field="4294967294" count="1" selected="0">
            <x v="0"/>
          </reference>
          <reference field="5" count="1" selected="0">
            <x v="10"/>
          </reference>
        </references>
      </pivotArea>
    </chartFormat>
    <chartFormat chart="4" format="60">
      <pivotArea type="data" outline="0" fieldPosition="0">
        <references count="2">
          <reference field="4294967294" count="1" selected="0">
            <x v="0"/>
          </reference>
          <reference field="5" count="1" selected="0">
            <x v="11"/>
          </reference>
        </references>
      </pivotArea>
    </chartFormat>
    <chartFormat chart="4" format="61">
      <pivotArea type="data" outline="0" fieldPosition="0">
        <references count="2">
          <reference field="4294967294" count="1" selected="0">
            <x v="0"/>
          </reference>
          <reference field="5" count="1" selected="0">
            <x v="12"/>
          </reference>
        </references>
      </pivotArea>
    </chartFormat>
    <chartFormat chart="4" format="62">
      <pivotArea type="data" outline="0" fieldPosition="0">
        <references count="2">
          <reference field="4294967294" count="1" selected="0">
            <x v="0"/>
          </reference>
          <reference field="5" count="1" selected="0">
            <x v="13"/>
          </reference>
        </references>
      </pivotArea>
    </chartFormat>
    <chartFormat chart="4" format="63">
      <pivotArea type="data" outline="0" fieldPosition="0">
        <references count="2">
          <reference field="4294967294" count="1" selected="0">
            <x v="0"/>
          </reference>
          <reference field="5" count="1" selected="0">
            <x v="14"/>
          </reference>
        </references>
      </pivotArea>
    </chartFormat>
    <chartFormat chart="4" format="64">
      <pivotArea type="data" outline="0" fieldPosition="0">
        <references count="2">
          <reference field="4294967294" count="1" selected="0">
            <x v="0"/>
          </reference>
          <reference field="5" count="1" selected="0">
            <x v="15"/>
          </reference>
        </references>
      </pivotArea>
    </chartFormat>
    <chartFormat chart="4" format="65">
      <pivotArea type="data" outline="0" fieldPosition="0">
        <references count="2">
          <reference field="4294967294" count="1" selected="0">
            <x v="0"/>
          </reference>
          <reference field="5" count="1" selected="0">
            <x v="16"/>
          </reference>
        </references>
      </pivotArea>
    </chartFormat>
    <chartFormat chart="4" format="66">
      <pivotArea type="data" outline="0" fieldPosition="0">
        <references count="2">
          <reference field="4294967294" count="1" selected="0">
            <x v="0"/>
          </reference>
          <reference field="5" count="1" selected="0">
            <x v="17"/>
          </reference>
        </references>
      </pivotArea>
    </chartFormat>
    <chartFormat chart="4" format="67">
      <pivotArea type="data" outline="0" fieldPosition="0">
        <references count="2">
          <reference field="4294967294" count="1" selected="0">
            <x v="0"/>
          </reference>
          <reference field="5" count="1" selected="0">
            <x v="18"/>
          </reference>
        </references>
      </pivotArea>
    </chartFormat>
    <chartFormat chart="4" format="68">
      <pivotArea type="data" outline="0" fieldPosition="0">
        <references count="2">
          <reference field="4294967294" count="1" selected="0">
            <x v="0"/>
          </reference>
          <reference field="5" count="1" selected="0">
            <x v="19"/>
          </reference>
        </references>
      </pivotArea>
    </chartFormat>
    <chartFormat chart="4" format="69">
      <pivotArea type="data" outline="0" fieldPosition="0">
        <references count="2">
          <reference field="4294967294" count="1" selected="0">
            <x v="0"/>
          </reference>
          <reference field="5" count="1" selected="0">
            <x v="20"/>
          </reference>
        </references>
      </pivotArea>
    </chartFormat>
    <chartFormat chart="4" format="70">
      <pivotArea type="data" outline="0" fieldPosition="0">
        <references count="2">
          <reference field="4294967294" count="1" selected="0">
            <x v="0"/>
          </reference>
          <reference field="5" count="1" selected="0">
            <x v="21"/>
          </reference>
        </references>
      </pivotArea>
    </chartFormat>
    <chartFormat chart="4" format="71">
      <pivotArea type="data" outline="0" fieldPosition="0">
        <references count="2">
          <reference field="4294967294" count="1" selected="0">
            <x v="0"/>
          </reference>
          <reference field="5" count="1" selected="0">
            <x v="22"/>
          </reference>
        </references>
      </pivotArea>
    </chartFormat>
    <chartFormat chart="4" format="72">
      <pivotArea type="data" outline="0" fieldPosition="0">
        <references count="2">
          <reference field="4294967294" count="1" selected="0">
            <x v="0"/>
          </reference>
          <reference field="5" count="1" selected="0">
            <x v="23"/>
          </reference>
        </references>
      </pivotArea>
    </chartFormat>
    <chartFormat chart="4" format="73">
      <pivotArea type="data" outline="0" fieldPosition="0">
        <references count="2">
          <reference field="4294967294" count="1" selected="0">
            <x v="0"/>
          </reference>
          <reference field="5" count="1" selected="0">
            <x v="24"/>
          </reference>
        </references>
      </pivotArea>
    </chartFormat>
    <chartFormat chart="4" format="74">
      <pivotArea type="data" outline="0" fieldPosition="0">
        <references count="2">
          <reference field="4294967294" count="1" selected="0">
            <x v="0"/>
          </reference>
          <reference field="5" count="1" selected="0">
            <x v="25"/>
          </reference>
        </references>
      </pivotArea>
    </chartFormat>
    <chartFormat chart="4" format="75">
      <pivotArea type="data" outline="0" fieldPosition="0">
        <references count="2">
          <reference field="4294967294" count="1" selected="0">
            <x v="0"/>
          </reference>
          <reference field="5" count="1" selected="0">
            <x v="26"/>
          </reference>
        </references>
      </pivotArea>
    </chartFormat>
    <chartFormat chart="4" format="76">
      <pivotArea type="data" outline="0" fieldPosition="0">
        <references count="2">
          <reference field="4294967294" count="1" selected="0">
            <x v="0"/>
          </reference>
          <reference field="5" count="1" selected="0">
            <x v="27"/>
          </reference>
        </references>
      </pivotArea>
    </chartFormat>
    <chartFormat chart="4" format="77">
      <pivotArea type="data" outline="0" fieldPosition="0">
        <references count="2">
          <reference field="4294967294" count="1" selected="0">
            <x v="0"/>
          </reference>
          <reference field="5" count="1" selected="0">
            <x v="28"/>
          </reference>
        </references>
      </pivotArea>
    </chartFormat>
    <chartFormat chart="4" format="78">
      <pivotArea type="data" outline="0" fieldPosition="0">
        <references count="2">
          <reference field="4294967294" count="1" selected="0">
            <x v="0"/>
          </reference>
          <reference field="5" count="1" selected="0">
            <x v="29"/>
          </reference>
        </references>
      </pivotArea>
    </chartFormat>
    <chartFormat chart="4" format="79">
      <pivotArea type="data" outline="0" fieldPosition="0">
        <references count="2">
          <reference field="4294967294" count="1" selected="0">
            <x v="0"/>
          </reference>
          <reference field="5" count="1" selected="0">
            <x v="30"/>
          </reference>
        </references>
      </pivotArea>
    </chartFormat>
    <chartFormat chart="4" format="80">
      <pivotArea type="data" outline="0" fieldPosition="0">
        <references count="2">
          <reference field="4294967294" count="1" selected="0">
            <x v="0"/>
          </reference>
          <reference field="5" count="1" selected="0">
            <x v="31"/>
          </reference>
        </references>
      </pivotArea>
    </chartFormat>
    <chartFormat chart="4" format="81">
      <pivotArea type="data" outline="0" fieldPosition="0">
        <references count="2">
          <reference field="4294967294" count="1" selected="0">
            <x v="0"/>
          </reference>
          <reference field="5" count="1" selected="0">
            <x v="32"/>
          </reference>
        </references>
      </pivotArea>
    </chartFormat>
    <chartFormat chart="4" format="82">
      <pivotArea type="data" outline="0" fieldPosition="0">
        <references count="2">
          <reference field="4294967294" count="1" selected="0">
            <x v="0"/>
          </reference>
          <reference field="5" count="1" selected="0">
            <x v="33"/>
          </reference>
        </references>
      </pivotArea>
    </chartFormat>
    <chartFormat chart="4" format="83">
      <pivotArea type="data" outline="0" fieldPosition="0">
        <references count="2">
          <reference field="4294967294" count="1" selected="0">
            <x v="0"/>
          </reference>
          <reference field="5" count="1" selected="0">
            <x v="34"/>
          </reference>
        </references>
      </pivotArea>
    </chartFormat>
    <chartFormat chart="4" format="84">
      <pivotArea type="data" outline="0" fieldPosition="0">
        <references count="2">
          <reference field="4294967294" count="1" selected="0">
            <x v="0"/>
          </reference>
          <reference field="5" count="1" selected="0">
            <x v="35"/>
          </reference>
        </references>
      </pivotArea>
    </chartFormat>
    <chartFormat chart="4" format="85">
      <pivotArea type="data" outline="0" fieldPosition="0">
        <references count="2">
          <reference field="4294967294" count="1" selected="0">
            <x v="0"/>
          </reference>
          <reference field="5" count="1" selected="0">
            <x v="36"/>
          </reference>
        </references>
      </pivotArea>
    </chartFormat>
    <chartFormat chart="4" format="86">
      <pivotArea type="data" outline="0" fieldPosition="0">
        <references count="2">
          <reference field="4294967294" count="1" selected="0">
            <x v="0"/>
          </reference>
          <reference field="5" count="1" selected="0">
            <x v="37"/>
          </reference>
        </references>
      </pivotArea>
    </chartFormat>
    <chartFormat chart="4" format="87">
      <pivotArea type="data" outline="0" fieldPosition="0">
        <references count="2">
          <reference field="4294967294" count="1" selected="0">
            <x v="0"/>
          </reference>
          <reference field="5" count="1" selected="0">
            <x v="38"/>
          </reference>
        </references>
      </pivotArea>
    </chartFormat>
    <chartFormat chart="4" format="88">
      <pivotArea type="data" outline="0" fieldPosition="0">
        <references count="2">
          <reference field="4294967294" count="1" selected="0">
            <x v="0"/>
          </reference>
          <reference field="5" count="1" selected="0">
            <x v="39"/>
          </reference>
        </references>
      </pivotArea>
    </chartFormat>
    <chartFormat chart="4" format="89">
      <pivotArea type="data" outline="0" fieldPosition="0">
        <references count="2">
          <reference field="4294967294" count="1" selected="0">
            <x v="0"/>
          </reference>
          <reference field="5" count="1" selected="0">
            <x v="40"/>
          </reference>
        </references>
      </pivotArea>
    </chartFormat>
    <chartFormat chart="4" format="90">
      <pivotArea type="data" outline="0" fieldPosition="0">
        <references count="2">
          <reference field="4294967294" count="1" selected="0">
            <x v="0"/>
          </reference>
          <reference field="5" count="1" selected="0">
            <x v="41"/>
          </reference>
        </references>
      </pivotArea>
    </chartFormat>
    <chartFormat chart="4" format="91">
      <pivotArea type="data" outline="0" fieldPosition="0">
        <references count="2">
          <reference field="4294967294" count="1" selected="0">
            <x v="0"/>
          </reference>
          <reference field="5" count="1" selected="0">
            <x v="42"/>
          </reference>
        </references>
      </pivotArea>
    </chartFormat>
    <chartFormat chart="4" format="92">
      <pivotArea type="data" outline="0" fieldPosition="0">
        <references count="2">
          <reference field="4294967294" count="1" selected="0">
            <x v="0"/>
          </reference>
          <reference field="5" count="1" selected="0">
            <x v="43"/>
          </reference>
        </references>
      </pivotArea>
    </chartFormat>
    <chartFormat chart="4" format="93">
      <pivotArea type="data" outline="0" fieldPosition="0">
        <references count="2">
          <reference field="4294967294" count="1" selected="0">
            <x v="0"/>
          </reference>
          <reference field="5" count="1" selected="0">
            <x v="44"/>
          </reference>
        </references>
      </pivotArea>
    </chartFormat>
    <chartFormat chart="4" format="94">
      <pivotArea type="data" outline="0" fieldPosition="0">
        <references count="2">
          <reference field="4294967294" count="1" selected="0">
            <x v="0"/>
          </reference>
          <reference field="5"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9755D2-CCA9-4B97-93AA-108C016BB089}"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6" firstHeaderRow="1" firstDataRow="1" firstDataCol="1"/>
  <pivotFields count="12">
    <pivotField showAll="0"/>
    <pivotField showAll="0"/>
    <pivotField showAll="0"/>
    <pivotField showAll="0"/>
    <pivotField dataField="1" numFmtId="2" showAll="0"/>
    <pivotField showAll="0"/>
    <pivotField showAll="0">
      <items count="4">
        <item x="0"/>
        <item x="2"/>
        <item x="1"/>
        <item t="default"/>
      </items>
    </pivotField>
    <pivotField showAll="0"/>
    <pivotField axis="axisRow" showAll="0">
      <items count="24">
        <item x="21"/>
        <item x="11"/>
        <item x="18"/>
        <item x="17"/>
        <item x="19"/>
        <item x="6"/>
        <item x="8"/>
        <item x="0"/>
        <item x="7"/>
        <item x="15"/>
        <item x="12"/>
        <item x="13"/>
        <item x="9"/>
        <item x="5"/>
        <item x="16"/>
        <item x="3"/>
        <item x="10"/>
        <item x="4"/>
        <item x="1"/>
        <item x="2"/>
        <item x="14"/>
        <item x="20"/>
        <item h="1" x="22"/>
        <item t="default"/>
      </items>
    </pivotField>
    <pivotField showAll="0">
      <items count="4">
        <item x="2"/>
        <item x="1"/>
        <item x="0"/>
        <item t="default"/>
      </items>
    </pivotField>
    <pivotField showAll="0"/>
    <pivotField showAll="0"/>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bsolute Discount" fld="4" baseField="0" baseItem="0" numFmtId="2"/>
  </dataFields>
  <chartFormats count="4">
    <chartFormat chart="5"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F8C3C-ACBD-49D5-BB55-4406BA40CAEE}"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pivotField showAll="0"/>
    <pivotField numFmtId="2" showAll="0"/>
    <pivotField showAll="0"/>
    <pivotField showAll="0">
      <items count="4">
        <item x="0"/>
        <item x="2"/>
        <item x="1"/>
        <item t="default"/>
      </items>
    </pivotField>
    <pivotField showAll="0"/>
    <pivotField showAll="0"/>
    <pivotField showAll="0">
      <items count="4">
        <item x="2"/>
        <item x="1"/>
        <item x="0"/>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7851AA-0A69-4C1A-A42A-10CD14A711F3}"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9" firstHeaderRow="1" firstDataRow="1" firstDataCol="1"/>
  <pivotFields count="12">
    <pivotField showAll="0">
      <items count="111">
        <item x="49"/>
        <item x="4"/>
        <item x="48"/>
        <item x="18"/>
        <item x="20"/>
        <item x="0"/>
        <item x="92"/>
        <item x="38"/>
        <item x="1"/>
        <item x="93"/>
        <item x="104"/>
        <item x="13"/>
        <item x="108"/>
        <item x="64"/>
        <item x="87"/>
        <item x="75"/>
        <item x="40"/>
        <item x="28"/>
        <item x="3"/>
        <item x="79"/>
        <item x="17"/>
        <item x="70"/>
        <item x="19"/>
        <item x="65"/>
        <item x="81"/>
        <item x="36"/>
        <item x="8"/>
        <item x="6"/>
        <item x="9"/>
        <item x="88"/>
        <item x="16"/>
        <item x="57"/>
        <item x="76"/>
        <item x="91"/>
        <item x="68"/>
        <item x="31"/>
        <item x="83"/>
        <item x="85"/>
        <item x="10"/>
        <item x="67"/>
        <item x="46"/>
        <item x="32"/>
        <item x="71"/>
        <item x="82"/>
        <item x="52"/>
        <item x="77"/>
        <item x="62"/>
        <item x="66"/>
        <item x="69"/>
        <item x="90"/>
        <item x="61"/>
        <item x="72"/>
        <item x="45"/>
        <item x="58"/>
        <item x="99"/>
        <item x="84"/>
        <item x="50"/>
        <item x="55"/>
        <item x="29"/>
        <item x="2"/>
        <item x="24"/>
        <item x="15"/>
        <item x="21"/>
        <item x="53"/>
        <item x="12"/>
        <item x="56"/>
        <item x="41"/>
        <item x="27"/>
        <item x="44"/>
        <item x="34"/>
        <item x="37"/>
        <item x="86"/>
        <item x="25"/>
        <item x="35"/>
        <item x="89"/>
        <item x="43"/>
        <item x="54"/>
        <item x="14"/>
        <item x="100"/>
        <item x="60"/>
        <item x="26"/>
        <item x="80"/>
        <item x="78"/>
        <item x="101"/>
        <item x="23"/>
        <item x="95"/>
        <item x="97"/>
        <item x="47"/>
        <item x="103"/>
        <item x="94"/>
        <item x="42"/>
        <item x="7"/>
        <item x="105"/>
        <item x="22"/>
        <item x="73"/>
        <item x="5"/>
        <item x="74"/>
        <item x="102"/>
        <item x="106"/>
        <item x="59"/>
        <item x="107"/>
        <item x="11"/>
        <item x="63"/>
        <item x="98"/>
        <item x="51"/>
        <item x="96"/>
        <item x="33"/>
        <item x="30"/>
        <item x="39"/>
        <item x="109"/>
        <item t="default"/>
      </items>
    </pivotField>
    <pivotField axis="axisRow" showAll="0">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showAll="0"/>
    <pivotField showAll="0"/>
    <pivotField numFmtId="2" showAll="0"/>
    <pivotField showAll="0"/>
    <pivotField showAll="0">
      <items count="4">
        <item x="0"/>
        <item x="2"/>
        <item x="1"/>
        <item t="default"/>
      </items>
    </pivotField>
    <pivotField showAll="0"/>
    <pivotField dataField="1" showAll="0"/>
    <pivotField showAll="0">
      <items count="4">
        <item x="2"/>
        <item x="1"/>
        <item x="0"/>
        <item t="default"/>
      </items>
    </pivotField>
    <pivotField showAll="0"/>
    <pivotField showAll="0"/>
  </pivotFields>
  <rowFields count="1">
    <field x="1"/>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dataFields count="1">
    <dataField name="Sum of Ratingd" fld="8" baseField="0" baseItem="0"/>
  </dataFields>
  <chartFormats count="3">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AA0F77-BF63-4092-BA1E-1D9417B815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showAll="0"/>
    <pivotField showAll="0"/>
    <pivotField showAll="0"/>
    <pivotField showAll="0"/>
    <pivotField showAll="0"/>
    <pivotField axis="axisRow" showAll="0">
      <items count="5">
        <item x="1"/>
        <item x="2"/>
        <item x="0"/>
        <item h="1" x="3"/>
        <item t="default"/>
      </items>
    </pivotField>
    <pivotField dataField="1" showAll="0">
      <items count="25">
        <item x="21"/>
        <item x="6"/>
        <item x="15"/>
        <item x="12"/>
        <item x="8"/>
        <item x="19"/>
        <item x="17"/>
        <item x="2"/>
        <item x="16"/>
        <item x="23"/>
        <item x="22"/>
        <item x="5"/>
        <item x="1"/>
        <item x="13"/>
        <item x="7"/>
        <item x="20"/>
        <item x="10"/>
        <item x="3"/>
        <item x="9"/>
        <item x="4"/>
        <item x="11"/>
        <item x="0"/>
        <item x="18"/>
        <item x="14"/>
        <item t="default"/>
      </items>
    </pivotField>
    <pivotField showAll="0"/>
    <pivotField showAll="0"/>
  </pivotFields>
  <rowFields count="1">
    <field x="5"/>
  </rowFields>
  <rowItems count="4">
    <i>
      <x/>
    </i>
    <i>
      <x v="1"/>
    </i>
    <i>
      <x v="2"/>
    </i>
    <i t="grand">
      <x/>
    </i>
  </rowItems>
  <colItems count="1">
    <i/>
  </colItems>
  <dataFields count="1">
    <dataField name="Sum of Review"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10BBF5-179F-4787-B5DF-B4725333B8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6" firstHeaderRow="1" firstDataRow="1" firstDataCol="1"/>
  <pivotFields count="9">
    <pivotField showAll="0"/>
    <pivotField showAll="0"/>
    <pivotField showAll="0"/>
    <pivotField showAll="0"/>
    <pivotField showAll="0"/>
    <pivotField showAll="0"/>
    <pivotField dataField="1" showAll="0"/>
    <pivotField axis="axisRow" showAll="0">
      <items count="25">
        <item x="22"/>
        <item x="15"/>
        <item x="19"/>
        <item x="20"/>
        <item x="13"/>
        <item x="21"/>
        <item x="17"/>
        <item x="16"/>
        <item x="18"/>
        <item x="14"/>
        <item x="9"/>
        <item x="6"/>
        <item h="1" x="23"/>
        <item x="5"/>
        <item x="1"/>
        <item x="7"/>
        <item x="12"/>
        <item x="11"/>
        <item x="0"/>
        <item x="2"/>
        <item x="3"/>
        <item x="4"/>
        <item x="8"/>
        <item h="1" x="10"/>
        <item t="default"/>
      </items>
    </pivotField>
    <pivotField showAll="0"/>
  </pivotFields>
  <rowFields count="1">
    <field x="7"/>
  </rowFields>
  <rowItems count="23">
    <i>
      <x/>
    </i>
    <i>
      <x v="1"/>
    </i>
    <i>
      <x v="2"/>
    </i>
    <i>
      <x v="3"/>
    </i>
    <i>
      <x v="4"/>
    </i>
    <i>
      <x v="5"/>
    </i>
    <i>
      <x v="6"/>
    </i>
    <i>
      <x v="7"/>
    </i>
    <i>
      <x v="8"/>
    </i>
    <i>
      <x v="9"/>
    </i>
    <i>
      <x v="10"/>
    </i>
    <i>
      <x v="11"/>
    </i>
    <i>
      <x v="13"/>
    </i>
    <i>
      <x v="14"/>
    </i>
    <i>
      <x v="15"/>
    </i>
    <i>
      <x v="16"/>
    </i>
    <i>
      <x v="17"/>
    </i>
    <i>
      <x v="18"/>
    </i>
    <i>
      <x v="19"/>
    </i>
    <i>
      <x v="20"/>
    </i>
    <i>
      <x v="21"/>
    </i>
    <i>
      <x v="22"/>
    </i>
    <i t="grand">
      <x/>
    </i>
  </rowItems>
  <colItems count="1">
    <i/>
  </colItems>
  <dataFields count="1">
    <dataField name="Sum of Review"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1" xr10:uid="{E02E60EA-08E4-4112-AF42-12AE16458260}" sourceName="Discount Percentage">
  <pivotTables>
    <pivotTable tabId="4" name="PivotTable3"/>
  </pivotTables>
  <data>
    <tabular pivotCacheId="313971451">
      <items count="4">
        <i x="1" s="1"/>
        <i x="2" s="1"/>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EEF81133-24DB-4821-8C3F-8152BE845532}" sourceName="Review">
  <pivotTables>
    <pivotTable tabId="4" name="PivotTable3"/>
  </pivotTables>
  <data>
    <tabular pivotCacheId="313971451">
      <items count="24">
        <i x="21" s="1"/>
        <i x="6" s="1"/>
        <i x="15" s="1"/>
        <i x="12" s="1"/>
        <i x="8" s="1"/>
        <i x="19" s="1"/>
        <i x="17" s="1"/>
        <i x="2" s="1"/>
        <i x="16" s="1"/>
        <i x="23" s="1"/>
        <i x="22" s="1"/>
        <i x="5" s="1"/>
        <i x="1" s="1"/>
        <i x="13" s="1"/>
        <i x="7" s="1"/>
        <i x="20" s="1"/>
        <i x="10" s="1"/>
        <i x="3" s="1"/>
        <i x="9" s="1"/>
        <i x="4" s="1"/>
        <i x="11" s="1"/>
        <i x="0" s="1"/>
        <i x="18" s="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ization" xr10:uid="{DB162796-2C3E-4F78-9A9F-EB1E6B2861E3}" sourceName="Discount Categorization">
  <pivotTables>
    <pivotTable tabId="21" name="PivotTable11"/>
    <pivotTable tabId="18" name="PivotTable11"/>
    <pivotTable tabId="19" name="PivotTable11"/>
    <pivotTable tabId="20" name="PivotTable11"/>
  </pivotTables>
  <data>
    <tabular pivotCacheId="16133419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ies" xr10:uid="{48BA5D8D-4A0F-4CC3-B7E3-5D42CB4ABC6E}" sourceName="Rating Categories">
  <pivotTables>
    <pivotTable tabId="21" name="PivotTable11"/>
    <pivotTable tabId="18" name="PivotTable11"/>
    <pivotTable tabId="19" name="PivotTable11"/>
    <pivotTable tabId="20" name="PivotTable11"/>
  </pivotTables>
  <data>
    <tabular pivotCacheId="16133419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ization 1" xr10:uid="{A37C9BD9-C112-4231-9B11-754445FF9708}" cache="Slicer_Discount_Categorization" caption="Discount Categorization" rowHeight="241300"/>
  <slicer name="Rating Categories 1" xr10:uid="{38C1B9DE-E86B-405D-BF99-1B3451686D18}" cache="Slicer_Rating_Categories" caption="Rating Categori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ization" xr10:uid="{783A7501-CF9F-47EE-8663-643A86DB42E0}" cache="Slicer_Discount_Categorization" caption="Discount Categorization" rowHeight="241300"/>
  <slicer name="Rating Categories" xr10:uid="{22A60295-1827-48AC-8E66-722BF568FDAF}" cache="Slicer_Rating_Categories" caption="Rating Categorie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Percentage 1" xr10:uid="{F66A4873-AF4B-4B9B-BF58-E62BE19B5AEA}" cache="Slicer_Discount_Percentage1" caption="Discount Percentage" rowHeight="241300"/>
  <slicer name="Review" xr10:uid="{7AB3BB90-AD14-414E-AFA4-8A053505D802}" cache="Slicer_Review" caption="Revi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7E17F5-DBB9-40D0-B490-41C388D94A95}" name="Table24" displayName="Table24" ref="A1:L116" totalsRowShown="0" headerRowDxfId="26">
  <autoFilter ref="A1:L116" xr:uid="{E98F8C80-7B3E-48CB-9D98-1CEB2965F56C}"/>
  <sortState xmlns:xlrd2="http://schemas.microsoft.com/office/spreadsheetml/2017/richdata2" ref="A2:L116">
    <sortCondition descending="1" ref="H1:H116"/>
  </sortState>
  <tableColumns count="12">
    <tableColumn id="1" xr3:uid="{7C986137-4346-42F9-9C3E-E7A4F94CBD6F}" name="Product"/>
    <tableColumn id="19" xr3:uid="{078DFDEC-10E0-404E-9657-8FE1AA79C805}" name="product number"/>
    <tableColumn id="2" xr3:uid="{53CBA41D-9EE0-48D0-987F-5059F2B1A2B1}" name="Current price"/>
    <tableColumn id="3" xr3:uid="{B1F27298-3375-4105-94B2-10CE860E50A9}" name="old price"/>
    <tableColumn id="4" xr3:uid="{D4548958-6140-4838-8D9C-18E3EE89AEE5}" name="Absolute Discount" dataDxfId="25">
      <calculatedColumnFormula>(D2-C2)</calculatedColumnFormula>
    </tableColumn>
    <tableColumn id="5" xr3:uid="{3A02FB79-3ABD-4206-A213-5A78AC2F3D49}" name="Discount"/>
    <tableColumn id="6" xr3:uid="{ABF7605A-A776-424E-A915-D2D3231394D8}" name="Discount Categorization" dataDxfId="24">
      <calculatedColumnFormula>IF(F2&lt;20%, "Low discount", IF(F2&lt;=40%, "Medium Discount", IF(F2&gt;40%, "High Discount")))</calculatedColumnFormula>
    </tableColumn>
    <tableColumn id="7" xr3:uid="{3B2FB888-A464-4556-8475-872B02AB687F}" name="Review"/>
    <tableColumn id="8" xr3:uid="{D1E60B6A-D2F8-4651-A377-D343C1B37DC0}" name="Ratingd"/>
    <tableColumn id="9" xr3:uid="{6D6A706D-E262-4562-815B-2997F97779DC}" name="Rating Categories">
      <calculatedColumnFormula>IF(I2&lt;3,"Poor",IF(I2&lt;=4.4,"Average",IF(I2&gt;=4.5,"Excellent")))</calculatedColumnFormula>
    </tableColumn>
    <tableColumn id="17" xr3:uid="{2C52245B-9D0F-4373-9C04-CF902C8AE08B}" name="Column1"/>
    <tableColumn id="10" xr3:uid="{E603DB8B-120A-4D62-849D-65AC636DA3FA}"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8F8C80-7B3E-48CB-9D98-1CEB2965F56C}" name="Table2" displayName="Table2" ref="A1:R116" totalsRowShown="0" headerRowDxfId="23">
  <autoFilter ref="A1:R116" xr:uid="{E98F8C80-7B3E-48CB-9D98-1CEB2965F56C}"/>
  <tableColumns count="18">
    <tableColumn id="1" xr3:uid="{1C75362C-964D-490F-A530-1643023F8187}" name="Product"/>
    <tableColumn id="2" xr3:uid="{50067555-CFB6-42C4-B436-D19445CE1060}" name="Current price"/>
    <tableColumn id="3" xr3:uid="{AABC2F06-5172-4CE0-8F52-9E6578400D4D}" name="old price"/>
    <tableColumn id="4" xr3:uid="{155AD1D1-9788-4D96-8664-5A95C06B43F1}" name="Absolute Discount" dataDxfId="22">
      <calculatedColumnFormula>(C2-B2)</calculatedColumnFormula>
    </tableColumn>
    <tableColumn id="5" xr3:uid="{CC81D927-63AC-43C4-9FD6-F365AE0D48A6}" name="Discount"/>
    <tableColumn id="6" xr3:uid="{D6FEC333-91D9-4657-ADFA-C29C8467BE2B}" name="Discount Percentage" dataDxfId="21">
      <calculatedColumnFormula>IF(E2&lt;20%, "Low discount", IF(E2&lt;=40%, "Medium Discount", IF(E2&gt;40%, "High Discount")))</calculatedColumnFormula>
    </tableColumn>
    <tableColumn id="7" xr3:uid="{BB67389A-A21C-441C-9D14-94DCE6C684DA}" name="Review"/>
    <tableColumn id="8" xr3:uid="{16C0A743-592D-4A31-9B90-0478BCC78122}" name="Ratingd"/>
    <tableColumn id="9" xr3:uid="{F26268A1-CACE-4DD3-9F0A-C3D2489E210F}" name="Rating Categories">
      <calculatedColumnFormula>IF(H2&lt;3,"Poor",IF(H2&lt;=4.4,"Average",IF(H2&gt;=4.5,"Excellent")))</calculatedColumnFormula>
    </tableColumn>
    <tableColumn id="17" xr3:uid="{774B4A6D-383D-44EB-9569-AD831FA97FA6}" name="Column1"/>
    <tableColumn id="10" xr3:uid="{F9C2394E-C6A7-4958-A442-CE94B3D15E64}" name="Total no. of products"/>
    <tableColumn id="11" xr3:uid="{556F0F5E-85B2-4C63-A5F8-F8D8147266B1}" name="Average c.price"/>
    <tableColumn id="12" xr3:uid="{7731DE47-B742-4E0C-B87B-FD316D3B64EE}" name="Average o.price"/>
    <tableColumn id="13" xr3:uid="{69249A36-5335-4E8E-B2D3-972D0497D451}" name="Average % discount"/>
    <tableColumn id="14" xr3:uid="{CF5BFEAF-D8DF-44DA-9CF4-9B6020960BCC}" name="Average rating"/>
    <tableColumn id="15" xr3:uid="{6974AE25-B3EE-4FA9-BD89-52EDD39E718B}" name="Total reviews"/>
    <tableColumn id="16" xr3:uid="{90D25557-5171-4B2F-9E02-E065A5A42E13}" name="Highest product price"/>
    <tableColumn id="18" xr3:uid="{A5683B96-35CC-4FE8-AC3E-B5B1DBD38D76}" name="Least product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25DE-831F-4365-B79E-C98D6241417D}">
  <dimension ref="A3:B50"/>
  <sheetViews>
    <sheetView topLeftCell="B1" workbookViewId="0">
      <selection activeCell="B5" sqref="B5"/>
    </sheetView>
  </sheetViews>
  <sheetFormatPr defaultRowHeight="14.5" x14ac:dyDescent="0.35"/>
  <cols>
    <col min="1" max="1" width="12.36328125" style="24" bestFit="1" customWidth="1"/>
    <col min="2" max="2" width="13.08984375" bestFit="1" customWidth="1"/>
  </cols>
  <sheetData>
    <row r="3" spans="1:2" x14ac:dyDescent="0.35">
      <c r="A3" s="26" t="s">
        <v>123</v>
      </c>
      <c r="B3" t="s">
        <v>122</v>
      </c>
    </row>
    <row r="4" spans="1:2" x14ac:dyDescent="0.35">
      <c r="A4" s="14">
        <v>0.01</v>
      </c>
      <c r="B4" s="25"/>
    </row>
    <row r="5" spans="1:2" x14ac:dyDescent="0.35">
      <c r="A5" s="14">
        <v>0.02</v>
      </c>
      <c r="B5" s="25"/>
    </row>
    <row r="6" spans="1:2" x14ac:dyDescent="0.35">
      <c r="A6" s="14">
        <v>0.03</v>
      </c>
      <c r="B6" s="25"/>
    </row>
    <row r="7" spans="1:2" x14ac:dyDescent="0.35">
      <c r="A7" s="14">
        <v>0.04</v>
      </c>
      <c r="B7" s="25"/>
    </row>
    <row r="8" spans="1:2" x14ac:dyDescent="0.35">
      <c r="A8" s="14">
        <v>0.08</v>
      </c>
      <c r="B8" s="25"/>
    </row>
    <row r="9" spans="1:2" x14ac:dyDescent="0.35">
      <c r="A9" s="14">
        <v>0.09</v>
      </c>
      <c r="B9" s="25">
        <v>15</v>
      </c>
    </row>
    <row r="10" spans="1:2" x14ac:dyDescent="0.35">
      <c r="A10" s="14">
        <v>0.11</v>
      </c>
      <c r="B10" s="25"/>
    </row>
    <row r="11" spans="1:2" x14ac:dyDescent="0.35">
      <c r="A11" s="14">
        <v>0.13</v>
      </c>
      <c r="B11" s="25">
        <v>6</v>
      </c>
    </row>
    <row r="12" spans="1:2" x14ac:dyDescent="0.35">
      <c r="A12" s="14">
        <v>0.14000000000000001</v>
      </c>
      <c r="B12" s="25"/>
    </row>
    <row r="13" spans="1:2" x14ac:dyDescent="0.35">
      <c r="A13" s="14">
        <v>0.18</v>
      </c>
      <c r="B13" s="25">
        <v>12</v>
      </c>
    </row>
    <row r="14" spans="1:2" x14ac:dyDescent="0.35">
      <c r="A14" s="14">
        <v>0.19</v>
      </c>
      <c r="B14" s="25">
        <v>5</v>
      </c>
    </row>
    <row r="15" spans="1:2" x14ac:dyDescent="0.35">
      <c r="A15" s="14">
        <v>0.2</v>
      </c>
      <c r="B15" s="25">
        <v>12</v>
      </c>
    </row>
    <row r="16" spans="1:2" x14ac:dyDescent="0.35">
      <c r="A16" s="14">
        <v>0.21</v>
      </c>
      <c r="B16" s="25">
        <v>1</v>
      </c>
    </row>
    <row r="17" spans="1:2" x14ac:dyDescent="0.35">
      <c r="A17" s="14">
        <v>0.22</v>
      </c>
      <c r="B17" s="25">
        <v>16</v>
      </c>
    </row>
    <row r="18" spans="1:2" x14ac:dyDescent="0.35">
      <c r="A18" s="14">
        <v>0.23</v>
      </c>
      <c r="B18" s="25">
        <v>14</v>
      </c>
    </row>
    <row r="19" spans="1:2" x14ac:dyDescent="0.35">
      <c r="A19" s="14">
        <v>0.24</v>
      </c>
      <c r="B19" s="25">
        <v>55</v>
      </c>
    </row>
    <row r="20" spans="1:2" x14ac:dyDescent="0.35">
      <c r="A20" s="14">
        <v>0.25</v>
      </c>
      <c r="B20" s="25">
        <v>24</v>
      </c>
    </row>
    <row r="21" spans="1:2" x14ac:dyDescent="0.35">
      <c r="A21" s="14">
        <v>0.26</v>
      </c>
      <c r="B21" s="25">
        <v>5</v>
      </c>
    </row>
    <row r="22" spans="1:2" x14ac:dyDescent="0.35">
      <c r="A22" s="14">
        <v>0.27</v>
      </c>
      <c r="B22" s="25">
        <v>52</v>
      </c>
    </row>
    <row r="23" spans="1:2" x14ac:dyDescent="0.35">
      <c r="A23" s="14">
        <v>0.28999999999999998</v>
      </c>
      <c r="B23" s="25">
        <v>5</v>
      </c>
    </row>
    <row r="24" spans="1:2" x14ac:dyDescent="0.35">
      <c r="A24" s="14">
        <v>0.3</v>
      </c>
      <c r="B24" s="25">
        <v>20</v>
      </c>
    </row>
    <row r="25" spans="1:2" x14ac:dyDescent="0.35">
      <c r="A25" s="14">
        <v>0.32</v>
      </c>
      <c r="B25" s="25">
        <v>13</v>
      </c>
    </row>
    <row r="26" spans="1:2" x14ac:dyDescent="0.35">
      <c r="A26" s="14">
        <v>0.33</v>
      </c>
      <c r="B26" s="25">
        <v>9</v>
      </c>
    </row>
    <row r="27" spans="1:2" x14ac:dyDescent="0.35">
      <c r="A27" s="14">
        <v>0.34</v>
      </c>
      <c r="B27" s="25">
        <v>51</v>
      </c>
    </row>
    <row r="28" spans="1:2" x14ac:dyDescent="0.35">
      <c r="A28" s="14">
        <v>0.35</v>
      </c>
      <c r="B28" s="25">
        <v>55</v>
      </c>
    </row>
    <row r="29" spans="1:2" x14ac:dyDescent="0.35">
      <c r="A29" s="14">
        <v>0.36</v>
      </c>
      <c r="B29" s="25"/>
    </row>
    <row r="30" spans="1:2" x14ac:dyDescent="0.35">
      <c r="A30" s="14">
        <v>0.37</v>
      </c>
      <c r="B30" s="25">
        <v>9</v>
      </c>
    </row>
    <row r="31" spans="1:2" x14ac:dyDescent="0.35">
      <c r="A31" s="14">
        <v>0.38</v>
      </c>
      <c r="B31" s="25">
        <v>4</v>
      </c>
    </row>
    <row r="32" spans="1:2" x14ac:dyDescent="0.35">
      <c r="A32" s="14">
        <v>0.39</v>
      </c>
      <c r="B32" s="25">
        <v>5</v>
      </c>
    </row>
    <row r="33" spans="1:2" x14ac:dyDescent="0.35">
      <c r="A33" s="14">
        <v>0.4</v>
      </c>
      <c r="B33" s="25">
        <v>1</v>
      </c>
    </row>
    <row r="34" spans="1:2" x14ac:dyDescent="0.35">
      <c r="A34" s="14">
        <v>0.41</v>
      </c>
      <c r="B34" s="25">
        <v>36</v>
      </c>
    </row>
    <row r="35" spans="1:2" x14ac:dyDescent="0.35">
      <c r="A35" s="14">
        <v>0.42</v>
      </c>
      <c r="B35" s="25">
        <v>6</v>
      </c>
    </row>
    <row r="36" spans="1:2" x14ac:dyDescent="0.35">
      <c r="A36" s="14">
        <v>0.43</v>
      </c>
      <c r="B36" s="25">
        <v>11</v>
      </c>
    </row>
    <row r="37" spans="1:2" x14ac:dyDescent="0.35">
      <c r="A37" s="14">
        <v>0.45</v>
      </c>
      <c r="B37" s="25">
        <v>28</v>
      </c>
    </row>
    <row r="38" spans="1:2" x14ac:dyDescent="0.35">
      <c r="A38" s="14">
        <v>0.46</v>
      </c>
      <c r="B38" s="25">
        <v>3</v>
      </c>
    </row>
    <row r="39" spans="1:2" x14ac:dyDescent="0.35">
      <c r="A39" s="14">
        <v>0.47</v>
      </c>
      <c r="B39" s="25">
        <v>39</v>
      </c>
    </row>
    <row r="40" spans="1:2" x14ac:dyDescent="0.35">
      <c r="A40" s="14">
        <v>0.48</v>
      </c>
      <c r="B40" s="25">
        <v>9</v>
      </c>
    </row>
    <row r="41" spans="1:2" x14ac:dyDescent="0.35">
      <c r="A41" s="14">
        <v>0.49</v>
      </c>
      <c r="B41" s="25">
        <v>118</v>
      </c>
    </row>
    <row r="42" spans="1:2" x14ac:dyDescent="0.35">
      <c r="A42" s="14">
        <v>0.5</v>
      </c>
      <c r="B42" s="25">
        <v>8</v>
      </c>
    </row>
    <row r="43" spans="1:2" x14ac:dyDescent="0.35">
      <c r="A43" s="14">
        <v>0.51</v>
      </c>
      <c r="B43" s="25">
        <v>2</v>
      </c>
    </row>
    <row r="44" spans="1:2" x14ac:dyDescent="0.35">
      <c r="A44" s="14">
        <v>0.52</v>
      </c>
      <c r="B44" s="25">
        <v>24</v>
      </c>
    </row>
    <row r="45" spans="1:2" x14ac:dyDescent="0.35">
      <c r="A45" s="14">
        <v>0.53</v>
      </c>
      <c r="B45" s="25">
        <v>15</v>
      </c>
    </row>
    <row r="46" spans="1:2" x14ac:dyDescent="0.35">
      <c r="A46" s="14">
        <v>0.54</v>
      </c>
      <c r="B46" s="25">
        <v>17</v>
      </c>
    </row>
    <row r="47" spans="1:2" x14ac:dyDescent="0.35">
      <c r="A47" s="14">
        <v>0.55000000000000004</v>
      </c>
      <c r="B47" s="25">
        <v>18</v>
      </c>
    </row>
    <row r="48" spans="1:2" x14ac:dyDescent="0.35">
      <c r="A48" s="14">
        <v>0.61</v>
      </c>
      <c r="B48" s="25"/>
    </row>
    <row r="49" spans="1:2" x14ac:dyDescent="0.35">
      <c r="A49" s="14">
        <v>0.64</v>
      </c>
      <c r="B49" s="25"/>
    </row>
    <row r="50" spans="1:2" x14ac:dyDescent="0.35">
      <c r="A50" s="14" t="s">
        <v>121</v>
      </c>
      <c r="B50" s="25">
        <v>723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102D1-45E7-4EBD-AB50-282115764441}">
  <dimension ref="A3:B26"/>
  <sheetViews>
    <sheetView workbookViewId="0">
      <selection activeCell="B5" sqref="B5"/>
    </sheetView>
  </sheetViews>
  <sheetFormatPr defaultRowHeight="14.5" x14ac:dyDescent="0.35"/>
  <cols>
    <col min="1" max="1" width="12.36328125" bestFit="1" customWidth="1"/>
    <col min="2" max="3" width="22.6328125" bestFit="1" customWidth="1"/>
  </cols>
  <sheetData>
    <row r="3" spans="1:2" x14ac:dyDescent="0.35">
      <c r="A3" s="13" t="s">
        <v>123</v>
      </c>
      <c r="B3" t="s">
        <v>139</v>
      </c>
    </row>
    <row r="4" spans="1:2" x14ac:dyDescent="0.35">
      <c r="A4" s="14">
        <v>2</v>
      </c>
      <c r="B4" s="4">
        <v>450</v>
      </c>
    </row>
    <row r="5" spans="1:2" x14ac:dyDescent="0.35">
      <c r="A5" s="14">
        <v>2.1</v>
      </c>
      <c r="B5" s="4">
        <v>4003</v>
      </c>
    </row>
    <row r="6" spans="1:2" x14ac:dyDescent="0.35">
      <c r="A6" s="14">
        <v>2.2000000000000002</v>
      </c>
      <c r="B6" s="4">
        <v>1670</v>
      </c>
    </row>
    <row r="7" spans="1:2" x14ac:dyDescent="0.35">
      <c r="A7" s="14">
        <v>2.2999999999999998</v>
      </c>
      <c r="B7" s="4">
        <v>1257</v>
      </c>
    </row>
    <row r="8" spans="1:2" x14ac:dyDescent="0.35">
      <c r="A8" s="14">
        <v>2.5</v>
      </c>
      <c r="B8" s="4">
        <v>330</v>
      </c>
    </row>
    <row r="9" spans="1:2" x14ac:dyDescent="0.35">
      <c r="A9" s="14">
        <v>2.6</v>
      </c>
      <c r="B9" s="4">
        <v>318</v>
      </c>
    </row>
    <row r="10" spans="1:2" x14ac:dyDescent="0.35">
      <c r="A10" s="14">
        <v>2.7</v>
      </c>
      <c r="B10" s="4">
        <v>355</v>
      </c>
    </row>
    <row r="11" spans="1:2" x14ac:dyDescent="0.35">
      <c r="A11" s="14">
        <v>2.8</v>
      </c>
      <c r="B11" s="4">
        <v>428</v>
      </c>
    </row>
    <row r="12" spans="1:2" x14ac:dyDescent="0.35">
      <c r="A12" s="14">
        <v>2.9</v>
      </c>
      <c r="B12" s="4">
        <v>335</v>
      </c>
    </row>
    <row r="13" spans="1:2" x14ac:dyDescent="0.35">
      <c r="A13" s="14">
        <v>3</v>
      </c>
      <c r="B13" s="4">
        <v>5261</v>
      </c>
    </row>
    <row r="14" spans="1:2" x14ac:dyDescent="0.35">
      <c r="A14" s="14">
        <v>3.3</v>
      </c>
      <c r="B14" s="4">
        <v>42</v>
      </c>
    </row>
    <row r="15" spans="1:2" x14ac:dyDescent="0.35">
      <c r="A15" s="14">
        <v>3.8</v>
      </c>
      <c r="B15" s="4">
        <v>2609</v>
      </c>
    </row>
    <row r="16" spans="1:2" x14ac:dyDescent="0.35">
      <c r="A16" s="14">
        <v>4</v>
      </c>
      <c r="B16" s="4">
        <v>1670</v>
      </c>
    </row>
    <row r="17" spans="1:2" x14ac:dyDescent="0.35">
      <c r="A17" s="14">
        <v>4.0999999999999996</v>
      </c>
      <c r="B17" s="4">
        <v>1413</v>
      </c>
    </row>
    <row r="18" spans="1:2" x14ac:dyDescent="0.35">
      <c r="A18" s="14">
        <v>4.2</v>
      </c>
      <c r="B18" s="4">
        <v>819</v>
      </c>
    </row>
    <row r="19" spans="1:2" x14ac:dyDescent="0.35">
      <c r="A19" s="14">
        <v>4.3</v>
      </c>
      <c r="B19" s="4">
        <v>4586</v>
      </c>
    </row>
    <row r="20" spans="1:2" x14ac:dyDescent="0.35">
      <c r="A20" s="14">
        <v>4.4000000000000004</v>
      </c>
      <c r="B20" s="4">
        <v>500</v>
      </c>
    </row>
    <row r="21" spans="1:2" x14ac:dyDescent="0.35">
      <c r="A21" s="14">
        <v>4.5</v>
      </c>
      <c r="B21" s="4">
        <v>2873</v>
      </c>
    </row>
    <row r="22" spans="1:2" x14ac:dyDescent="0.35">
      <c r="A22" s="14">
        <v>4.5999999999999996</v>
      </c>
      <c r="B22" s="4">
        <v>3332</v>
      </c>
    </row>
    <row r="23" spans="1:2" x14ac:dyDescent="0.35">
      <c r="A23" s="14">
        <v>4.7</v>
      </c>
      <c r="B23" s="4">
        <v>2649</v>
      </c>
    </row>
    <row r="24" spans="1:2" x14ac:dyDescent="0.35">
      <c r="A24" s="14">
        <v>4.8</v>
      </c>
      <c r="B24" s="4">
        <v>2625</v>
      </c>
    </row>
    <row r="25" spans="1:2" x14ac:dyDescent="0.35">
      <c r="A25" s="14">
        <v>5</v>
      </c>
      <c r="B25" s="4">
        <v>5611</v>
      </c>
    </row>
    <row r="26" spans="1:2" x14ac:dyDescent="0.35">
      <c r="A26" s="14" t="s">
        <v>121</v>
      </c>
      <c r="B26" s="4">
        <v>43136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A091-6B43-466E-BD5B-D7AF80F9D964}">
  <dimension ref="A3:C20"/>
  <sheetViews>
    <sheetView tabSelected="1" topLeftCell="I1" zoomScale="70" zoomScaleNormal="70" workbookViewId="0">
      <selection activeCell="U20" sqref="U20"/>
    </sheetView>
  </sheetViews>
  <sheetFormatPr defaultRowHeight="14.5" x14ac:dyDescent="0.35"/>
  <sheetData>
    <row r="3" spans="1:3" x14ac:dyDescent="0.35">
      <c r="A3" s="15"/>
      <c r="B3" s="16"/>
      <c r="C3" s="17"/>
    </row>
    <row r="4" spans="1:3" x14ac:dyDescent="0.35">
      <c r="A4" s="18"/>
      <c r="B4" s="19"/>
      <c r="C4" s="20"/>
    </row>
    <row r="5" spans="1:3" x14ac:dyDescent="0.35">
      <c r="A5" s="18"/>
      <c r="B5" s="19"/>
      <c r="C5" s="20"/>
    </row>
    <row r="6" spans="1:3" x14ac:dyDescent="0.35">
      <c r="A6" s="18"/>
      <c r="B6" s="19"/>
      <c r="C6" s="20"/>
    </row>
    <row r="7" spans="1:3" x14ac:dyDescent="0.35">
      <c r="A7" s="18"/>
      <c r="B7" s="19"/>
      <c r="C7" s="20"/>
    </row>
    <row r="8" spans="1:3" x14ac:dyDescent="0.35">
      <c r="A8" s="18"/>
      <c r="B8" s="19"/>
      <c r="C8" s="20"/>
    </row>
    <row r="9" spans="1:3" x14ac:dyDescent="0.35">
      <c r="A9" s="18"/>
      <c r="B9" s="19"/>
      <c r="C9" s="20"/>
    </row>
    <row r="10" spans="1:3" x14ac:dyDescent="0.35">
      <c r="A10" s="18"/>
      <c r="B10" s="19"/>
      <c r="C10" s="20"/>
    </row>
    <row r="11" spans="1:3" x14ac:dyDescent="0.35">
      <c r="A11" s="18"/>
      <c r="B11" s="19"/>
      <c r="C11" s="20"/>
    </row>
    <row r="12" spans="1:3" x14ac:dyDescent="0.35">
      <c r="A12" s="18"/>
      <c r="B12" s="19"/>
      <c r="C12" s="20"/>
    </row>
    <row r="13" spans="1:3" x14ac:dyDescent="0.35">
      <c r="A13" s="18"/>
      <c r="B13" s="19"/>
      <c r="C13" s="20"/>
    </row>
    <row r="14" spans="1:3" x14ac:dyDescent="0.35">
      <c r="A14" s="18"/>
      <c r="B14" s="19"/>
      <c r="C14" s="20"/>
    </row>
    <row r="15" spans="1:3" x14ac:dyDescent="0.35">
      <c r="A15" s="18"/>
      <c r="B15" s="19"/>
      <c r="C15" s="20"/>
    </row>
    <row r="16" spans="1:3" x14ac:dyDescent="0.35">
      <c r="A16" s="18"/>
      <c r="B16" s="19"/>
      <c r="C16" s="20"/>
    </row>
    <row r="17" spans="1:3" x14ac:dyDescent="0.35">
      <c r="A17" s="18"/>
      <c r="B17" s="19"/>
      <c r="C17" s="20"/>
    </row>
    <row r="18" spans="1:3" x14ac:dyDescent="0.35">
      <c r="A18" s="18"/>
      <c r="B18" s="19"/>
      <c r="C18" s="20"/>
    </row>
    <row r="19" spans="1:3" x14ac:dyDescent="0.35">
      <c r="A19" s="18"/>
      <c r="B19" s="19"/>
      <c r="C19" s="20"/>
    </row>
    <row r="20" spans="1:3" x14ac:dyDescent="0.35">
      <c r="A20" s="21"/>
      <c r="B20" s="22"/>
      <c r="C20" s="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9FC3-93E0-41D3-929D-7978BC1115EB}">
  <dimension ref="A3:B119"/>
  <sheetViews>
    <sheetView topLeftCell="D1" workbookViewId="0">
      <selection activeCell="B3" sqref="B3"/>
    </sheetView>
  </sheetViews>
  <sheetFormatPr defaultRowHeight="14.5" x14ac:dyDescent="0.35"/>
  <cols>
    <col min="1" max="1" width="12.36328125" bestFit="1" customWidth="1"/>
    <col min="2" max="2" width="13.54296875" bestFit="1" customWidth="1"/>
  </cols>
  <sheetData>
    <row r="3" spans="1:2" x14ac:dyDescent="0.35">
      <c r="A3" s="13" t="s">
        <v>123</v>
      </c>
      <c r="B3" t="s">
        <v>136</v>
      </c>
    </row>
    <row r="4" spans="1:2" x14ac:dyDescent="0.35">
      <c r="A4" s="14">
        <v>1</v>
      </c>
      <c r="B4" s="25">
        <v>2.8</v>
      </c>
    </row>
    <row r="5" spans="1:2" x14ac:dyDescent="0.35">
      <c r="A5" s="14">
        <v>2</v>
      </c>
      <c r="B5" s="25">
        <v>4.5999999999999996</v>
      </c>
    </row>
    <row r="6" spans="1:2" x14ac:dyDescent="0.35">
      <c r="A6" s="14">
        <v>3</v>
      </c>
      <c r="B6" s="25">
        <v>4.5999999999999996</v>
      </c>
    </row>
    <row r="7" spans="1:2" x14ac:dyDescent="0.35">
      <c r="A7" s="14">
        <v>4</v>
      </c>
      <c r="B7" s="25">
        <v>4.5999999999999996</v>
      </c>
    </row>
    <row r="8" spans="1:2" x14ac:dyDescent="0.35">
      <c r="A8" s="14">
        <v>5</v>
      </c>
      <c r="B8" s="25">
        <v>4.7</v>
      </c>
    </row>
    <row r="9" spans="1:2" x14ac:dyDescent="0.35">
      <c r="A9" s="14">
        <v>6</v>
      </c>
      <c r="B9" s="25">
        <v>4.3</v>
      </c>
    </row>
    <row r="10" spans="1:2" x14ac:dyDescent="0.35">
      <c r="A10" s="14">
        <v>7</v>
      </c>
      <c r="B10" s="25">
        <v>4.5</v>
      </c>
    </row>
    <row r="11" spans="1:2" x14ac:dyDescent="0.35">
      <c r="A11" s="14">
        <v>8</v>
      </c>
      <c r="B11" s="25">
        <v>4.5999999999999996</v>
      </c>
    </row>
    <row r="12" spans="1:2" x14ac:dyDescent="0.35">
      <c r="A12" s="14">
        <v>9</v>
      </c>
      <c r="B12" s="25">
        <v>4.0999999999999996</v>
      </c>
    </row>
    <row r="13" spans="1:2" x14ac:dyDescent="0.35">
      <c r="A13" s="14">
        <v>10</v>
      </c>
      <c r="B13" s="25">
        <v>4.7</v>
      </c>
    </row>
    <row r="14" spans="1:2" x14ac:dyDescent="0.35">
      <c r="A14" s="14">
        <v>11</v>
      </c>
      <c r="B14" s="25">
        <v>2.6</v>
      </c>
    </row>
    <row r="15" spans="1:2" x14ac:dyDescent="0.35">
      <c r="A15" s="14">
        <v>12</v>
      </c>
      <c r="B15" s="25">
        <v>2.9</v>
      </c>
    </row>
    <row r="16" spans="1:2" x14ac:dyDescent="0.35">
      <c r="A16" s="14">
        <v>13</v>
      </c>
      <c r="B16" s="25">
        <v>2.7</v>
      </c>
    </row>
    <row r="17" spans="1:2" x14ac:dyDescent="0.35">
      <c r="A17" s="14">
        <v>14</v>
      </c>
      <c r="B17" s="25">
        <v>4</v>
      </c>
    </row>
    <row r="18" spans="1:2" x14ac:dyDescent="0.35">
      <c r="A18" s="14">
        <v>15</v>
      </c>
      <c r="B18" s="25">
        <v>4.0999999999999996</v>
      </c>
    </row>
    <row r="19" spans="1:2" x14ac:dyDescent="0.35">
      <c r="A19" s="14">
        <v>16</v>
      </c>
      <c r="B19" s="25">
        <v>4.4000000000000004</v>
      </c>
    </row>
    <row r="20" spans="1:2" x14ac:dyDescent="0.35">
      <c r="A20" s="14">
        <v>17</v>
      </c>
      <c r="B20" s="25">
        <v>2.1</v>
      </c>
    </row>
    <row r="21" spans="1:2" x14ac:dyDescent="0.35">
      <c r="A21" s="14">
        <v>18</v>
      </c>
      <c r="B21" s="25">
        <v>3.3</v>
      </c>
    </row>
    <row r="22" spans="1:2" x14ac:dyDescent="0.35">
      <c r="A22" s="14">
        <v>19</v>
      </c>
      <c r="B22" s="25">
        <v>3.8</v>
      </c>
    </row>
    <row r="23" spans="1:2" x14ac:dyDescent="0.35">
      <c r="A23" s="14">
        <v>20</v>
      </c>
      <c r="B23" s="25">
        <v>4.8</v>
      </c>
    </row>
    <row r="24" spans="1:2" x14ac:dyDescent="0.35">
      <c r="A24" s="14">
        <v>21</v>
      </c>
      <c r="B24" s="25">
        <v>4.7</v>
      </c>
    </row>
    <row r="25" spans="1:2" x14ac:dyDescent="0.35">
      <c r="A25" s="14">
        <v>22</v>
      </c>
      <c r="B25" s="25">
        <v>4.0999999999999996</v>
      </c>
    </row>
    <row r="26" spans="1:2" x14ac:dyDescent="0.35">
      <c r="A26" s="14">
        <v>23</v>
      </c>
      <c r="B26" s="25">
        <v>3.8</v>
      </c>
    </row>
    <row r="27" spans="1:2" x14ac:dyDescent="0.35">
      <c r="A27" s="14">
        <v>24</v>
      </c>
      <c r="B27" s="25">
        <v>3</v>
      </c>
    </row>
    <row r="28" spans="1:2" x14ac:dyDescent="0.35">
      <c r="A28" s="14">
        <v>25</v>
      </c>
      <c r="B28" s="25">
        <v>4.3</v>
      </c>
    </row>
    <row r="29" spans="1:2" x14ac:dyDescent="0.35">
      <c r="A29" s="14">
        <v>26</v>
      </c>
      <c r="B29" s="25">
        <v>4.3</v>
      </c>
    </row>
    <row r="30" spans="1:2" x14ac:dyDescent="0.35">
      <c r="A30" s="14">
        <v>27</v>
      </c>
      <c r="B30" s="25">
        <v>4.2</v>
      </c>
    </row>
    <row r="31" spans="1:2" x14ac:dyDescent="0.35">
      <c r="A31" s="14">
        <v>28</v>
      </c>
      <c r="B31" s="25">
        <v>4.3</v>
      </c>
    </row>
    <row r="32" spans="1:2" x14ac:dyDescent="0.35">
      <c r="A32" s="14">
        <v>29</v>
      </c>
      <c r="B32" s="25">
        <v>2.2999999999999998</v>
      </c>
    </row>
    <row r="33" spans="1:2" x14ac:dyDescent="0.35">
      <c r="A33" s="14">
        <v>30</v>
      </c>
      <c r="B33" s="25">
        <v>2.1</v>
      </c>
    </row>
    <row r="34" spans="1:2" x14ac:dyDescent="0.35">
      <c r="A34" s="14">
        <v>31</v>
      </c>
      <c r="B34" s="25">
        <v>4.7</v>
      </c>
    </row>
    <row r="35" spans="1:2" x14ac:dyDescent="0.35">
      <c r="A35" s="14">
        <v>32</v>
      </c>
      <c r="B35" s="25">
        <v>2.2000000000000002</v>
      </c>
    </row>
    <row r="36" spans="1:2" x14ac:dyDescent="0.35">
      <c r="A36" s="14">
        <v>33</v>
      </c>
      <c r="B36" s="25">
        <v>2.2000000000000002</v>
      </c>
    </row>
    <row r="37" spans="1:2" x14ac:dyDescent="0.35">
      <c r="A37" s="14">
        <v>34</v>
      </c>
      <c r="B37" s="25">
        <v>2.2999999999999998</v>
      </c>
    </row>
    <row r="38" spans="1:2" x14ac:dyDescent="0.35">
      <c r="A38" s="14">
        <v>35</v>
      </c>
      <c r="B38" s="25">
        <v>4.5</v>
      </c>
    </row>
    <row r="39" spans="1:2" x14ac:dyDescent="0.35">
      <c r="A39" s="14">
        <v>36</v>
      </c>
      <c r="B39" s="25">
        <v>4</v>
      </c>
    </row>
    <row r="40" spans="1:2" x14ac:dyDescent="0.35">
      <c r="A40" s="14">
        <v>37</v>
      </c>
      <c r="B40" s="25">
        <v>2.5</v>
      </c>
    </row>
    <row r="41" spans="1:2" x14ac:dyDescent="0.35">
      <c r="A41" s="14">
        <v>38</v>
      </c>
      <c r="B41" s="25">
        <v>4.8</v>
      </c>
    </row>
    <row r="42" spans="1:2" x14ac:dyDescent="0.35">
      <c r="A42" s="14">
        <v>39</v>
      </c>
      <c r="B42" s="25">
        <v>3.8</v>
      </c>
    </row>
    <row r="43" spans="1:2" x14ac:dyDescent="0.35">
      <c r="A43" s="14">
        <v>40</v>
      </c>
      <c r="B43" s="25">
        <v>3</v>
      </c>
    </row>
    <row r="44" spans="1:2" x14ac:dyDescent="0.35">
      <c r="A44" s="14">
        <v>41</v>
      </c>
      <c r="B44" s="25">
        <v>3</v>
      </c>
    </row>
    <row r="45" spans="1:2" x14ac:dyDescent="0.35">
      <c r="A45" s="14">
        <v>42</v>
      </c>
      <c r="B45" s="25">
        <v>3</v>
      </c>
    </row>
    <row r="46" spans="1:2" x14ac:dyDescent="0.35">
      <c r="A46" s="14">
        <v>43</v>
      </c>
      <c r="B46" s="25">
        <v>4.8</v>
      </c>
    </row>
    <row r="47" spans="1:2" x14ac:dyDescent="0.35">
      <c r="A47" s="14">
        <v>44</v>
      </c>
      <c r="B47" s="25">
        <v>4.5999999999999996</v>
      </c>
    </row>
    <row r="48" spans="1:2" x14ac:dyDescent="0.35">
      <c r="A48" s="14">
        <v>45</v>
      </c>
      <c r="B48" s="25">
        <v>5</v>
      </c>
    </row>
    <row r="49" spans="1:2" x14ac:dyDescent="0.35">
      <c r="A49" s="14">
        <v>46</v>
      </c>
      <c r="B49" s="25">
        <v>5</v>
      </c>
    </row>
    <row r="50" spans="1:2" x14ac:dyDescent="0.35">
      <c r="A50" s="14">
        <v>47</v>
      </c>
      <c r="B50" s="25">
        <v>5</v>
      </c>
    </row>
    <row r="51" spans="1:2" x14ac:dyDescent="0.35">
      <c r="A51" s="14">
        <v>48</v>
      </c>
      <c r="B51" s="25">
        <v>5</v>
      </c>
    </row>
    <row r="52" spans="1:2" x14ac:dyDescent="0.35">
      <c r="A52" s="14">
        <v>49</v>
      </c>
      <c r="B52" s="25">
        <v>4.5</v>
      </c>
    </row>
    <row r="53" spans="1:2" x14ac:dyDescent="0.35">
      <c r="A53" s="14">
        <v>50</v>
      </c>
      <c r="B53" s="25">
        <v>4.5</v>
      </c>
    </row>
    <row r="54" spans="1:2" x14ac:dyDescent="0.35">
      <c r="A54" s="14">
        <v>51</v>
      </c>
      <c r="B54" s="25">
        <v>4</v>
      </c>
    </row>
    <row r="55" spans="1:2" x14ac:dyDescent="0.35">
      <c r="A55" s="14">
        <v>52</v>
      </c>
      <c r="B55" s="25">
        <v>2</v>
      </c>
    </row>
    <row r="56" spans="1:2" x14ac:dyDescent="0.35">
      <c r="A56" s="14">
        <v>53</v>
      </c>
      <c r="B56" s="25">
        <v>5</v>
      </c>
    </row>
    <row r="57" spans="1:2" x14ac:dyDescent="0.35">
      <c r="A57" s="14">
        <v>54</v>
      </c>
      <c r="B57" s="25">
        <v>4</v>
      </c>
    </row>
    <row r="58" spans="1:2" x14ac:dyDescent="0.35">
      <c r="A58" s="14">
        <v>55</v>
      </c>
      <c r="B58" s="25">
        <v>3</v>
      </c>
    </row>
    <row r="59" spans="1:2" x14ac:dyDescent="0.35">
      <c r="A59" s="14">
        <v>56</v>
      </c>
      <c r="B59" s="25">
        <v>5</v>
      </c>
    </row>
    <row r="60" spans="1:2" x14ac:dyDescent="0.35">
      <c r="A60" s="14">
        <v>57</v>
      </c>
      <c r="B60" s="25">
        <v>5</v>
      </c>
    </row>
    <row r="61" spans="1:2" x14ac:dyDescent="0.35">
      <c r="A61" s="14">
        <v>58</v>
      </c>
      <c r="B61" s="25"/>
    </row>
    <row r="62" spans="1:2" x14ac:dyDescent="0.35">
      <c r="A62" s="14">
        <v>59</v>
      </c>
      <c r="B62" s="25"/>
    </row>
    <row r="63" spans="1:2" x14ac:dyDescent="0.35">
      <c r="A63" s="14">
        <v>60</v>
      </c>
      <c r="B63" s="25"/>
    </row>
    <row r="64" spans="1:2" x14ac:dyDescent="0.35">
      <c r="A64" s="14">
        <v>61</v>
      </c>
      <c r="B64" s="25"/>
    </row>
    <row r="65" spans="1:2" x14ac:dyDescent="0.35">
      <c r="A65" s="14">
        <v>62</v>
      </c>
      <c r="B65" s="25"/>
    </row>
    <row r="66" spans="1:2" x14ac:dyDescent="0.35">
      <c r="A66" s="14">
        <v>63</v>
      </c>
      <c r="B66" s="25"/>
    </row>
    <row r="67" spans="1:2" x14ac:dyDescent="0.35">
      <c r="A67" s="14">
        <v>64</v>
      </c>
      <c r="B67" s="25"/>
    </row>
    <row r="68" spans="1:2" x14ac:dyDescent="0.35">
      <c r="A68" s="14">
        <v>65</v>
      </c>
      <c r="B68" s="25"/>
    </row>
    <row r="69" spans="1:2" x14ac:dyDescent="0.35">
      <c r="A69" s="14">
        <v>66</v>
      </c>
      <c r="B69" s="25"/>
    </row>
    <row r="70" spans="1:2" x14ac:dyDescent="0.35">
      <c r="A70" s="14">
        <v>67</v>
      </c>
      <c r="B70" s="25"/>
    </row>
    <row r="71" spans="1:2" x14ac:dyDescent="0.35">
      <c r="A71" s="14">
        <v>68</v>
      </c>
      <c r="B71" s="25"/>
    </row>
    <row r="72" spans="1:2" x14ac:dyDescent="0.35">
      <c r="A72" s="14">
        <v>69</v>
      </c>
      <c r="B72" s="25"/>
    </row>
    <row r="73" spans="1:2" x14ac:dyDescent="0.35">
      <c r="A73" s="14">
        <v>70</v>
      </c>
      <c r="B73" s="25"/>
    </row>
    <row r="74" spans="1:2" x14ac:dyDescent="0.35">
      <c r="A74" s="14">
        <v>71</v>
      </c>
      <c r="B74" s="25"/>
    </row>
    <row r="75" spans="1:2" x14ac:dyDescent="0.35">
      <c r="A75" s="14">
        <v>72</v>
      </c>
      <c r="B75" s="25"/>
    </row>
    <row r="76" spans="1:2" x14ac:dyDescent="0.35">
      <c r="A76" s="14">
        <v>73</v>
      </c>
      <c r="B76" s="25"/>
    </row>
    <row r="77" spans="1:2" x14ac:dyDescent="0.35">
      <c r="A77" s="14">
        <v>74</v>
      </c>
      <c r="B77" s="25"/>
    </row>
    <row r="78" spans="1:2" x14ac:dyDescent="0.35">
      <c r="A78" s="14">
        <v>75</v>
      </c>
      <c r="B78" s="25"/>
    </row>
    <row r="79" spans="1:2" x14ac:dyDescent="0.35">
      <c r="A79" s="14">
        <v>76</v>
      </c>
      <c r="B79" s="25"/>
    </row>
    <row r="80" spans="1:2" x14ac:dyDescent="0.35">
      <c r="A80" s="14">
        <v>77</v>
      </c>
      <c r="B80" s="25"/>
    </row>
    <row r="81" spans="1:2" x14ac:dyDescent="0.35">
      <c r="A81" s="14">
        <v>78</v>
      </c>
      <c r="B81" s="25"/>
    </row>
    <row r="82" spans="1:2" x14ac:dyDescent="0.35">
      <c r="A82" s="14">
        <v>79</v>
      </c>
      <c r="B82" s="25"/>
    </row>
    <row r="83" spans="1:2" x14ac:dyDescent="0.35">
      <c r="A83" s="14">
        <v>80</v>
      </c>
      <c r="B83" s="25"/>
    </row>
    <row r="84" spans="1:2" x14ac:dyDescent="0.35">
      <c r="A84" s="14">
        <v>81</v>
      </c>
      <c r="B84" s="25"/>
    </row>
    <row r="85" spans="1:2" x14ac:dyDescent="0.35">
      <c r="A85" s="14">
        <v>82</v>
      </c>
      <c r="B85" s="25"/>
    </row>
    <row r="86" spans="1:2" x14ac:dyDescent="0.35">
      <c r="A86" s="14">
        <v>83</v>
      </c>
      <c r="B86" s="25"/>
    </row>
    <row r="87" spans="1:2" x14ac:dyDescent="0.35">
      <c r="A87" s="14">
        <v>84</v>
      </c>
      <c r="B87" s="25"/>
    </row>
    <row r="88" spans="1:2" x14ac:dyDescent="0.35">
      <c r="A88" s="14">
        <v>85</v>
      </c>
      <c r="B88" s="25"/>
    </row>
    <row r="89" spans="1:2" x14ac:dyDescent="0.35">
      <c r="A89" s="14">
        <v>86</v>
      </c>
      <c r="B89" s="25"/>
    </row>
    <row r="90" spans="1:2" x14ac:dyDescent="0.35">
      <c r="A90" s="14">
        <v>87</v>
      </c>
      <c r="B90" s="25"/>
    </row>
    <row r="91" spans="1:2" x14ac:dyDescent="0.35">
      <c r="A91" s="14">
        <v>88</v>
      </c>
      <c r="B91" s="25"/>
    </row>
    <row r="92" spans="1:2" x14ac:dyDescent="0.35">
      <c r="A92" s="14">
        <v>89</v>
      </c>
      <c r="B92" s="25"/>
    </row>
    <row r="93" spans="1:2" x14ac:dyDescent="0.35">
      <c r="A93" s="14">
        <v>90</v>
      </c>
      <c r="B93" s="25"/>
    </row>
    <row r="94" spans="1:2" x14ac:dyDescent="0.35">
      <c r="A94" s="14">
        <v>91</v>
      </c>
      <c r="B94" s="25"/>
    </row>
    <row r="95" spans="1:2" x14ac:dyDescent="0.35">
      <c r="A95" s="14">
        <v>92</v>
      </c>
      <c r="B95" s="25"/>
    </row>
    <row r="96" spans="1:2" x14ac:dyDescent="0.35">
      <c r="A96" s="14">
        <v>93</v>
      </c>
      <c r="B96" s="25"/>
    </row>
    <row r="97" spans="1:2" x14ac:dyDescent="0.35">
      <c r="A97" s="14">
        <v>94</v>
      </c>
      <c r="B97" s="25"/>
    </row>
    <row r="98" spans="1:2" x14ac:dyDescent="0.35">
      <c r="A98" s="14">
        <v>95</v>
      </c>
      <c r="B98" s="25"/>
    </row>
    <row r="99" spans="1:2" x14ac:dyDescent="0.35">
      <c r="A99" s="14">
        <v>96</v>
      </c>
      <c r="B99" s="25"/>
    </row>
    <row r="100" spans="1:2" x14ac:dyDescent="0.35">
      <c r="A100" s="14">
        <v>97</v>
      </c>
      <c r="B100" s="25"/>
    </row>
    <row r="101" spans="1:2" x14ac:dyDescent="0.35">
      <c r="A101" s="14">
        <v>98</v>
      </c>
      <c r="B101" s="25"/>
    </row>
    <row r="102" spans="1:2" x14ac:dyDescent="0.35">
      <c r="A102" s="14">
        <v>99</v>
      </c>
      <c r="B102" s="25"/>
    </row>
    <row r="103" spans="1:2" x14ac:dyDescent="0.35">
      <c r="A103" s="14">
        <v>100</v>
      </c>
      <c r="B103" s="25"/>
    </row>
    <row r="104" spans="1:2" x14ac:dyDescent="0.35">
      <c r="A104" s="14">
        <v>101</v>
      </c>
      <c r="B104" s="25"/>
    </row>
    <row r="105" spans="1:2" x14ac:dyDescent="0.35">
      <c r="A105" s="14">
        <v>102</v>
      </c>
      <c r="B105" s="25"/>
    </row>
    <row r="106" spans="1:2" x14ac:dyDescent="0.35">
      <c r="A106" s="14">
        <v>103</v>
      </c>
      <c r="B106" s="25"/>
    </row>
    <row r="107" spans="1:2" x14ac:dyDescent="0.35">
      <c r="A107" s="14">
        <v>104</v>
      </c>
      <c r="B107" s="25"/>
    </row>
    <row r="108" spans="1:2" x14ac:dyDescent="0.35">
      <c r="A108" s="14">
        <v>105</v>
      </c>
      <c r="B108" s="25"/>
    </row>
    <row r="109" spans="1:2" x14ac:dyDescent="0.35">
      <c r="A109" s="14">
        <v>106</v>
      </c>
      <c r="B109" s="25"/>
    </row>
    <row r="110" spans="1:2" x14ac:dyDescent="0.35">
      <c r="A110" s="14">
        <v>107</v>
      </c>
      <c r="B110" s="25"/>
    </row>
    <row r="111" spans="1:2" x14ac:dyDescent="0.35">
      <c r="A111" s="14">
        <v>108</v>
      </c>
      <c r="B111" s="25"/>
    </row>
    <row r="112" spans="1:2" x14ac:dyDescent="0.35">
      <c r="A112" s="14">
        <v>109</v>
      </c>
      <c r="B112" s="25"/>
    </row>
    <row r="113" spans="1:2" x14ac:dyDescent="0.35">
      <c r="A113" s="14">
        <v>110</v>
      </c>
      <c r="B113" s="25"/>
    </row>
    <row r="114" spans="1:2" x14ac:dyDescent="0.35">
      <c r="A114" s="14">
        <v>111</v>
      </c>
      <c r="B114" s="25"/>
    </row>
    <row r="115" spans="1:2" x14ac:dyDescent="0.35">
      <c r="A115" s="14">
        <v>112</v>
      </c>
      <c r="B115" s="25"/>
    </row>
    <row r="116" spans="1:2" x14ac:dyDescent="0.35">
      <c r="A116" s="14">
        <v>113</v>
      </c>
      <c r="B116" s="25"/>
    </row>
    <row r="117" spans="1:2" x14ac:dyDescent="0.35">
      <c r="A117" s="14">
        <v>114</v>
      </c>
      <c r="B117" s="25"/>
    </row>
    <row r="118" spans="1:2" x14ac:dyDescent="0.35">
      <c r="A118" s="14">
        <v>115</v>
      </c>
      <c r="B118" s="25"/>
    </row>
    <row r="119" spans="1:2" x14ac:dyDescent="0.35">
      <c r="A119" s="14" t="s">
        <v>121</v>
      </c>
      <c r="B119" s="25">
        <v>221.70000000000002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6D9F-32B9-408A-9EE8-6F22AEAC0D76}">
  <dimension ref="A1:L120"/>
  <sheetViews>
    <sheetView topLeftCell="G33" zoomScale="70" zoomScaleNormal="40" workbookViewId="0">
      <selection activeCell="K22" sqref="K22"/>
    </sheetView>
  </sheetViews>
  <sheetFormatPr defaultRowHeight="14.5" x14ac:dyDescent="0.35"/>
  <cols>
    <col min="1" max="1" width="89.1796875" bestFit="1" customWidth="1"/>
    <col min="2" max="2" width="19.54296875" bestFit="1" customWidth="1"/>
    <col min="3" max="3" width="16.26953125" style="6" bestFit="1" customWidth="1"/>
    <col min="4" max="4" width="12.08984375" bestFit="1" customWidth="1"/>
    <col min="5" max="5" width="21.1796875" bestFit="1" customWidth="1"/>
    <col min="6" max="6" width="12.26953125" bestFit="1" customWidth="1"/>
    <col min="7" max="7" width="26.54296875" bestFit="1" customWidth="1"/>
    <col min="8" max="8" width="10.81640625" bestFit="1" customWidth="1"/>
    <col min="9" max="9" width="11.26953125" bestFit="1" customWidth="1"/>
    <col min="10" max="10" width="20.453125" bestFit="1" customWidth="1"/>
    <col min="11" max="11" width="21.1796875" bestFit="1" customWidth="1"/>
    <col min="12" max="12" width="65.453125" bestFit="1" customWidth="1"/>
  </cols>
  <sheetData>
    <row r="1" spans="1:12" s="3" customFormat="1" ht="15.5" x14ac:dyDescent="0.35">
      <c r="A1" s="3" t="s">
        <v>0</v>
      </c>
      <c r="B1" s="3" t="s">
        <v>138</v>
      </c>
      <c r="C1" s="5" t="s">
        <v>1</v>
      </c>
      <c r="D1" s="3" t="s">
        <v>2</v>
      </c>
      <c r="E1" s="3" t="s">
        <v>115</v>
      </c>
      <c r="F1" s="3" t="s">
        <v>3</v>
      </c>
      <c r="G1" s="3" t="s">
        <v>137</v>
      </c>
      <c r="H1" s="3" t="s">
        <v>4</v>
      </c>
      <c r="I1" s="3" t="s">
        <v>5</v>
      </c>
      <c r="J1" s="3" t="s">
        <v>116</v>
      </c>
      <c r="K1" s="3" t="s">
        <v>131</v>
      </c>
      <c r="L1" s="3" t="s">
        <v>135</v>
      </c>
    </row>
    <row r="2" spans="1:12" x14ac:dyDescent="0.35">
      <c r="A2" t="s">
        <v>67</v>
      </c>
      <c r="B2">
        <v>1</v>
      </c>
      <c r="C2" s="6">
        <v>445</v>
      </c>
      <c r="D2">
        <v>873</v>
      </c>
      <c r="E2" s="4">
        <f t="shared" ref="E2:E33" si="0">(D2-C2)</f>
        <v>428</v>
      </c>
      <c r="F2" s="1">
        <v>0.49</v>
      </c>
      <c r="G2" s="1" t="str">
        <f t="shared" ref="G2:G33" si="1">IF(F2&lt;20%, "Low discount", IF(F2&lt;=40%, "Medium Discount", IF(F2&gt;40%, "High Discount")))</f>
        <v>High Discount</v>
      </c>
      <c r="H2">
        <v>69</v>
      </c>
      <c r="I2">
        <v>2.8</v>
      </c>
      <c r="J2" t="str">
        <f t="shared" ref="J2:J33" si="2">IF(I2&lt;3,"Poor",IF(I2&lt;=4.4,"Average",IF(I2&gt;=4.5,"Excellent")))</f>
        <v>Poor</v>
      </c>
    </row>
    <row r="3" spans="1:12" ht="15.5" x14ac:dyDescent="0.35">
      <c r="A3" t="s">
        <v>12</v>
      </c>
      <c r="B3">
        <v>2</v>
      </c>
      <c r="C3" s="6">
        <v>2319</v>
      </c>
      <c r="D3">
        <v>3032</v>
      </c>
      <c r="E3" s="4">
        <f t="shared" si="0"/>
        <v>713</v>
      </c>
      <c r="F3" s="1">
        <v>0.24</v>
      </c>
      <c r="G3" s="1" t="str">
        <f t="shared" si="1"/>
        <v>Medium Discount</v>
      </c>
      <c r="H3">
        <v>55</v>
      </c>
      <c r="I3">
        <v>4.5999999999999996</v>
      </c>
      <c r="J3" t="str">
        <f t="shared" si="2"/>
        <v>Excellent</v>
      </c>
      <c r="K3" s="3" t="s">
        <v>125</v>
      </c>
    </row>
    <row r="4" spans="1:12" x14ac:dyDescent="0.35">
      <c r="A4" t="s">
        <v>31</v>
      </c>
      <c r="B4">
        <v>3</v>
      </c>
      <c r="C4" s="6">
        <v>420</v>
      </c>
      <c r="D4">
        <v>647</v>
      </c>
      <c r="E4" s="4">
        <f t="shared" si="0"/>
        <v>227</v>
      </c>
      <c r="F4" s="1">
        <v>0.35</v>
      </c>
      <c r="G4" s="1" t="str">
        <f t="shared" si="1"/>
        <v>Medium Discount</v>
      </c>
      <c r="H4">
        <v>49</v>
      </c>
      <c r="I4">
        <v>4.5999999999999996</v>
      </c>
      <c r="J4" t="str">
        <f t="shared" si="2"/>
        <v>Excellent</v>
      </c>
      <c r="K4" s="4">
        <v>1168.3214285714287</v>
      </c>
    </row>
    <row r="5" spans="1:12" x14ac:dyDescent="0.35">
      <c r="A5" t="s">
        <v>25</v>
      </c>
      <c r="B5">
        <v>4</v>
      </c>
      <c r="C5" s="6">
        <v>998</v>
      </c>
      <c r="D5">
        <v>1966</v>
      </c>
      <c r="E5" s="4">
        <f t="shared" si="0"/>
        <v>968</v>
      </c>
      <c r="F5" s="1">
        <v>0.49</v>
      </c>
      <c r="G5" s="1" t="str">
        <f t="shared" si="1"/>
        <v>High Discount</v>
      </c>
      <c r="H5">
        <v>44</v>
      </c>
      <c r="I5">
        <v>4.5999999999999996</v>
      </c>
      <c r="J5" t="str">
        <f t="shared" si="2"/>
        <v>Excellent</v>
      </c>
    </row>
    <row r="6" spans="1:12" x14ac:dyDescent="0.35">
      <c r="A6" t="s">
        <v>17</v>
      </c>
      <c r="B6">
        <v>5</v>
      </c>
      <c r="C6" s="6">
        <v>990</v>
      </c>
      <c r="D6">
        <v>1500</v>
      </c>
      <c r="E6" s="4">
        <f t="shared" si="0"/>
        <v>510</v>
      </c>
      <c r="F6" s="1">
        <v>0.34</v>
      </c>
      <c r="G6" s="1" t="str">
        <f t="shared" si="1"/>
        <v>Medium Discount</v>
      </c>
      <c r="H6">
        <v>39</v>
      </c>
      <c r="I6">
        <v>4.7</v>
      </c>
      <c r="J6" t="str">
        <f t="shared" si="2"/>
        <v>Excellent</v>
      </c>
    </row>
    <row r="7" spans="1:12" x14ac:dyDescent="0.35">
      <c r="A7" t="s">
        <v>43</v>
      </c>
      <c r="B7">
        <v>6</v>
      </c>
      <c r="C7" s="6">
        <v>389</v>
      </c>
      <c r="D7">
        <v>656</v>
      </c>
      <c r="E7" s="4">
        <f t="shared" si="0"/>
        <v>267</v>
      </c>
      <c r="F7" s="1">
        <v>0.41</v>
      </c>
      <c r="G7" s="1" t="str">
        <f t="shared" si="1"/>
        <v>High Discount</v>
      </c>
      <c r="H7">
        <v>36</v>
      </c>
      <c r="I7">
        <v>4.3</v>
      </c>
      <c r="J7" t="str">
        <f t="shared" si="2"/>
        <v>Average</v>
      </c>
    </row>
    <row r="8" spans="1:12" x14ac:dyDescent="0.35">
      <c r="A8" t="s">
        <v>40</v>
      </c>
      <c r="B8">
        <v>7</v>
      </c>
      <c r="C8" s="6">
        <v>1980</v>
      </c>
      <c r="D8">
        <v>2699</v>
      </c>
      <c r="E8" s="4">
        <f t="shared" si="0"/>
        <v>719</v>
      </c>
      <c r="F8" s="1">
        <v>0.27</v>
      </c>
      <c r="G8" s="1" t="str">
        <f t="shared" si="1"/>
        <v>Medium Discount</v>
      </c>
      <c r="H8">
        <v>32</v>
      </c>
      <c r="I8">
        <v>4.5</v>
      </c>
      <c r="J8" t="str">
        <f t="shared" si="2"/>
        <v>Excellent</v>
      </c>
    </row>
    <row r="9" spans="1:12" x14ac:dyDescent="0.35">
      <c r="A9" t="s">
        <v>8</v>
      </c>
      <c r="B9">
        <v>8</v>
      </c>
      <c r="C9" s="6">
        <v>2199</v>
      </c>
      <c r="D9">
        <v>2923</v>
      </c>
      <c r="E9" s="4">
        <f t="shared" si="0"/>
        <v>724</v>
      </c>
      <c r="F9" s="1">
        <v>0.25</v>
      </c>
      <c r="G9" s="1" t="str">
        <f t="shared" si="1"/>
        <v>Medium Discount</v>
      </c>
      <c r="H9">
        <v>24</v>
      </c>
      <c r="I9">
        <v>4.5999999999999996</v>
      </c>
      <c r="J9" t="str">
        <f t="shared" si="2"/>
        <v>Excellent</v>
      </c>
    </row>
    <row r="10" spans="1:12" x14ac:dyDescent="0.35">
      <c r="A10" t="s">
        <v>34</v>
      </c>
      <c r="B10">
        <v>9</v>
      </c>
      <c r="C10" s="6">
        <v>1758</v>
      </c>
      <c r="D10">
        <v>2499</v>
      </c>
      <c r="E10" s="4">
        <f t="shared" si="0"/>
        <v>741</v>
      </c>
      <c r="F10" s="1">
        <v>0.3</v>
      </c>
      <c r="G10" s="1" t="str">
        <f t="shared" si="1"/>
        <v>Medium Discount</v>
      </c>
      <c r="H10">
        <v>20</v>
      </c>
      <c r="I10">
        <v>4.0999999999999996</v>
      </c>
      <c r="J10" t="str">
        <f t="shared" si="2"/>
        <v>Average</v>
      </c>
    </row>
    <row r="11" spans="1:12" x14ac:dyDescent="0.35">
      <c r="A11" t="s">
        <v>39</v>
      </c>
      <c r="B11">
        <v>10</v>
      </c>
      <c r="C11" s="6">
        <v>1940</v>
      </c>
      <c r="D11">
        <v>2650</v>
      </c>
      <c r="E11" s="4">
        <f t="shared" si="0"/>
        <v>710</v>
      </c>
      <c r="F11" s="1">
        <v>0.27</v>
      </c>
      <c r="G11" s="1" t="str">
        <f t="shared" si="1"/>
        <v>Medium Discount</v>
      </c>
      <c r="H11">
        <v>20</v>
      </c>
      <c r="I11">
        <v>4.7</v>
      </c>
      <c r="J11" t="str">
        <f t="shared" si="2"/>
        <v>Excellent</v>
      </c>
    </row>
    <row r="12" spans="1:12" x14ac:dyDescent="0.35">
      <c r="A12" t="s">
        <v>73</v>
      </c>
      <c r="B12">
        <v>11</v>
      </c>
      <c r="C12" s="6">
        <v>382</v>
      </c>
      <c r="D12">
        <v>700</v>
      </c>
      <c r="E12" s="4">
        <f t="shared" si="0"/>
        <v>318</v>
      </c>
      <c r="F12" s="1">
        <v>0.45</v>
      </c>
      <c r="G12" s="1" t="str">
        <f t="shared" si="1"/>
        <v>High Discount</v>
      </c>
      <c r="H12">
        <v>17</v>
      </c>
      <c r="I12">
        <v>2.6</v>
      </c>
      <c r="J12" t="str">
        <f t="shared" si="2"/>
        <v>Poor</v>
      </c>
    </row>
    <row r="13" spans="1:12" x14ac:dyDescent="0.35">
      <c r="A13" t="s">
        <v>69</v>
      </c>
      <c r="B13">
        <v>12</v>
      </c>
      <c r="C13" s="6">
        <v>1220</v>
      </c>
      <c r="D13">
        <v>1555</v>
      </c>
      <c r="E13" s="4">
        <f t="shared" si="0"/>
        <v>335</v>
      </c>
      <c r="F13" s="1">
        <v>0.22</v>
      </c>
      <c r="G13" s="1" t="str">
        <f t="shared" si="1"/>
        <v>Medium Discount</v>
      </c>
      <c r="H13">
        <v>16</v>
      </c>
      <c r="I13">
        <v>2.9</v>
      </c>
      <c r="J13" t="str">
        <f t="shared" si="2"/>
        <v>Poor</v>
      </c>
    </row>
    <row r="14" spans="1:12" x14ac:dyDescent="0.35">
      <c r="A14" t="s">
        <v>68</v>
      </c>
      <c r="B14">
        <v>13</v>
      </c>
      <c r="C14" s="6">
        <v>325</v>
      </c>
      <c r="D14">
        <v>680</v>
      </c>
      <c r="E14" s="4">
        <f t="shared" si="0"/>
        <v>355</v>
      </c>
      <c r="F14" s="1">
        <v>0.52</v>
      </c>
      <c r="G14" s="1" t="str">
        <f t="shared" si="1"/>
        <v>High Discount</v>
      </c>
      <c r="H14">
        <v>15</v>
      </c>
      <c r="I14">
        <v>2.7</v>
      </c>
      <c r="J14" t="str">
        <f t="shared" si="2"/>
        <v>Poor</v>
      </c>
    </row>
    <row r="15" spans="1:12" x14ac:dyDescent="0.35">
      <c r="A15" t="s">
        <v>11</v>
      </c>
      <c r="B15">
        <v>14</v>
      </c>
      <c r="C15" s="6">
        <v>2999</v>
      </c>
      <c r="D15">
        <v>3290</v>
      </c>
      <c r="E15" s="4">
        <f t="shared" si="0"/>
        <v>291</v>
      </c>
      <c r="F15" s="1">
        <v>0.09</v>
      </c>
      <c r="G15" s="1" t="str">
        <f t="shared" si="1"/>
        <v>Low discount</v>
      </c>
      <c r="H15">
        <v>15</v>
      </c>
      <c r="I15">
        <v>4</v>
      </c>
      <c r="J15" t="str">
        <f t="shared" si="2"/>
        <v>Average</v>
      </c>
    </row>
    <row r="16" spans="1:12" x14ac:dyDescent="0.35">
      <c r="A16" t="s">
        <v>7</v>
      </c>
      <c r="B16">
        <v>15</v>
      </c>
      <c r="C16" s="6">
        <v>527</v>
      </c>
      <c r="D16">
        <v>999</v>
      </c>
      <c r="E16" s="4">
        <f t="shared" si="0"/>
        <v>472</v>
      </c>
      <c r="F16" s="1">
        <v>0.47</v>
      </c>
      <c r="G16" s="1" t="str">
        <f t="shared" si="1"/>
        <v>High Discount</v>
      </c>
      <c r="H16">
        <v>14</v>
      </c>
      <c r="I16">
        <v>4.0999999999999996</v>
      </c>
      <c r="J16" t="str">
        <f t="shared" si="2"/>
        <v>Average</v>
      </c>
    </row>
    <row r="17" spans="1:11" x14ac:dyDescent="0.35">
      <c r="A17" t="s">
        <v>29</v>
      </c>
      <c r="B17">
        <v>16</v>
      </c>
      <c r="C17" s="6">
        <v>1650</v>
      </c>
      <c r="D17">
        <v>2150</v>
      </c>
      <c r="E17" s="4">
        <f t="shared" si="0"/>
        <v>500</v>
      </c>
      <c r="F17" s="1">
        <v>0.23</v>
      </c>
      <c r="G17" s="1" t="str">
        <f t="shared" si="1"/>
        <v>Medium Discount</v>
      </c>
      <c r="H17">
        <v>14</v>
      </c>
      <c r="I17">
        <v>4.4000000000000004</v>
      </c>
      <c r="J17" t="str">
        <f t="shared" si="2"/>
        <v>Average</v>
      </c>
    </row>
    <row r="18" spans="1:11" x14ac:dyDescent="0.35">
      <c r="A18" t="s">
        <v>66</v>
      </c>
      <c r="B18">
        <v>17</v>
      </c>
      <c r="C18" s="6">
        <v>2115</v>
      </c>
      <c r="D18">
        <v>4700</v>
      </c>
      <c r="E18" s="4">
        <f t="shared" si="0"/>
        <v>2585</v>
      </c>
      <c r="F18" s="1">
        <v>0.55000000000000004</v>
      </c>
      <c r="G18" s="1" t="str">
        <f t="shared" si="1"/>
        <v>High Discount</v>
      </c>
      <c r="H18">
        <v>13</v>
      </c>
      <c r="I18">
        <v>2.1</v>
      </c>
      <c r="J18" t="str">
        <f t="shared" si="2"/>
        <v>Poor</v>
      </c>
    </row>
    <row r="19" spans="1:11" x14ac:dyDescent="0.35">
      <c r="A19" t="s">
        <v>26</v>
      </c>
      <c r="B19">
        <v>18</v>
      </c>
      <c r="C19" s="6">
        <v>38</v>
      </c>
      <c r="D19">
        <v>80</v>
      </c>
      <c r="E19" s="4">
        <f t="shared" si="0"/>
        <v>42</v>
      </c>
      <c r="F19" s="1">
        <v>0.53</v>
      </c>
      <c r="G19" s="1" t="str">
        <f t="shared" si="1"/>
        <v>High Discount</v>
      </c>
      <c r="H19">
        <v>13</v>
      </c>
      <c r="I19">
        <v>3.3</v>
      </c>
      <c r="J19" t="str">
        <f t="shared" si="2"/>
        <v>Average</v>
      </c>
    </row>
    <row r="20" spans="1:11" x14ac:dyDescent="0.35">
      <c r="A20" t="s">
        <v>33</v>
      </c>
      <c r="B20">
        <v>19</v>
      </c>
      <c r="C20" s="6">
        <v>1350</v>
      </c>
      <c r="D20">
        <v>1990</v>
      </c>
      <c r="E20" s="4">
        <f t="shared" si="0"/>
        <v>640</v>
      </c>
      <c r="F20" s="1">
        <v>0.32</v>
      </c>
      <c r="G20" s="1" t="str">
        <f t="shared" si="1"/>
        <v>Medium Discount</v>
      </c>
      <c r="H20">
        <v>13</v>
      </c>
      <c r="I20">
        <v>3.8</v>
      </c>
      <c r="J20" t="str">
        <f t="shared" si="2"/>
        <v>Average</v>
      </c>
    </row>
    <row r="21" spans="1:11" ht="15.5" x14ac:dyDescent="0.35">
      <c r="A21" t="s">
        <v>18</v>
      </c>
      <c r="B21">
        <v>20</v>
      </c>
      <c r="C21" s="6">
        <v>552</v>
      </c>
      <c r="D21">
        <v>1035</v>
      </c>
      <c r="E21" s="4">
        <f t="shared" si="0"/>
        <v>483</v>
      </c>
      <c r="F21" s="1">
        <v>0.47</v>
      </c>
      <c r="G21" s="1" t="str">
        <f t="shared" si="1"/>
        <v>High Discount</v>
      </c>
      <c r="H21">
        <v>12</v>
      </c>
      <c r="I21">
        <v>4.8</v>
      </c>
      <c r="J21" t="str">
        <f t="shared" si="2"/>
        <v>Excellent</v>
      </c>
      <c r="K21" s="3" t="s">
        <v>128</v>
      </c>
    </row>
    <row r="22" spans="1:11" x14ac:dyDescent="0.35">
      <c r="A22" t="s">
        <v>37</v>
      </c>
      <c r="B22">
        <v>21</v>
      </c>
      <c r="C22" s="6">
        <v>980</v>
      </c>
      <c r="D22">
        <v>1490</v>
      </c>
      <c r="E22" s="4">
        <f t="shared" si="0"/>
        <v>510</v>
      </c>
      <c r="F22" s="1">
        <v>0.34</v>
      </c>
      <c r="G22" s="1" t="str">
        <f t="shared" si="1"/>
        <v>Medium Discount</v>
      </c>
      <c r="H22">
        <v>12</v>
      </c>
      <c r="I22">
        <v>4.7</v>
      </c>
      <c r="J22" t="str">
        <f t="shared" si="2"/>
        <v>Excellent</v>
      </c>
      <c r="K22" s="4">
        <v>3.8894736842105258</v>
      </c>
    </row>
    <row r="23" spans="1:11" x14ac:dyDescent="0.35">
      <c r="A23" t="s">
        <v>16</v>
      </c>
      <c r="B23">
        <v>22</v>
      </c>
      <c r="C23" s="6">
        <v>799</v>
      </c>
      <c r="D23">
        <v>999</v>
      </c>
      <c r="E23" s="4">
        <f t="shared" si="0"/>
        <v>200</v>
      </c>
      <c r="F23" s="1">
        <v>0.2</v>
      </c>
      <c r="G23" s="1" t="str">
        <f t="shared" si="1"/>
        <v>Medium Discount</v>
      </c>
      <c r="H23">
        <v>12</v>
      </c>
      <c r="I23">
        <v>4.0999999999999996</v>
      </c>
      <c r="J23" t="str">
        <f t="shared" si="2"/>
        <v>Average</v>
      </c>
      <c r="K23" s="24"/>
    </row>
    <row r="24" spans="1:11" x14ac:dyDescent="0.35">
      <c r="A24" t="s">
        <v>32</v>
      </c>
      <c r="B24">
        <v>23</v>
      </c>
      <c r="C24" s="6">
        <v>2880</v>
      </c>
      <c r="D24">
        <v>3520</v>
      </c>
      <c r="E24" s="4">
        <f t="shared" si="0"/>
        <v>640</v>
      </c>
      <c r="F24" s="1">
        <v>0.18</v>
      </c>
      <c r="G24" s="1" t="str">
        <f t="shared" si="1"/>
        <v>Low discount</v>
      </c>
      <c r="H24">
        <v>12</v>
      </c>
      <c r="I24">
        <v>3.8</v>
      </c>
      <c r="J24" t="str">
        <f t="shared" si="2"/>
        <v>Average</v>
      </c>
    </row>
    <row r="25" spans="1:11" x14ac:dyDescent="0.35">
      <c r="A25" t="s">
        <v>65</v>
      </c>
      <c r="B25">
        <v>24</v>
      </c>
      <c r="C25" s="6">
        <v>458</v>
      </c>
      <c r="D25">
        <v>986</v>
      </c>
      <c r="E25" s="4">
        <f t="shared" si="0"/>
        <v>528</v>
      </c>
      <c r="F25" s="1">
        <v>0.54</v>
      </c>
      <c r="G25" s="1" t="str">
        <f t="shared" si="1"/>
        <v>High Discount</v>
      </c>
      <c r="H25">
        <v>10</v>
      </c>
      <c r="I25">
        <v>3</v>
      </c>
      <c r="J25" t="str">
        <f t="shared" si="2"/>
        <v>Average</v>
      </c>
    </row>
    <row r="26" spans="1:11" x14ac:dyDescent="0.35">
      <c r="A26" t="s">
        <v>36</v>
      </c>
      <c r="B26">
        <v>25</v>
      </c>
      <c r="C26" s="6">
        <v>185</v>
      </c>
      <c r="D26">
        <v>382</v>
      </c>
      <c r="E26" s="4">
        <f t="shared" si="0"/>
        <v>197</v>
      </c>
      <c r="F26" s="1">
        <v>0.52</v>
      </c>
      <c r="G26" s="1" t="str">
        <f t="shared" si="1"/>
        <v>High Discount</v>
      </c>
      <c r="H26">
        <v>9</v>
      </c>
      <c r="I26">
        <v>4.3</v>
      </c>
      <c r="J26" t="str">
        <f t="shared" si="2"/>
        <v>Average</v>
      </c>
    </row>
    <row r="27" spans="1:11" x14ac:dyDescent="0.35">
      <c r="A27" t="s">
        <v>38</v>
      </c>
      <c r="B27">
        <v>26</v>
      </c>
      <c r="C27" s="6">
        <v>1820</v>
      </c>
      <c r="D27">
        <v>3490</v>
      </c>
      <c r="E27" s="4">
        <f t="shared" si="0"/>
        <v>1670</v>
      </c>
      <c r="F27" s="1">
        <v>0.48</v>
      </c>
      <c r="G27" s="1" t="str">
        <f t="shared" si="1"/>
        <v>High Discount</v>
      </c>
      <c r="H27">
        <v>9</v>
      </c>
      <c r="I27">
        <v>4.3</v>
      </c>
      <c r="J27" t="str">
        <f t="shared" si="2"/>
        <v>Average</v>
      </c>
    </row>
    <row r="28" spans="1:11" x14ac:dyDescent="0.35">
      <c r="A28" t="s">
        <v>20</v>
      </c>
      <c r="B28">
        <v>27</v>
      </c>
      <c r="C28" s="6">
        <v>1680</v>
      </c>
      <c r="D28">
        <v>2499</v>
      </c>
      <c r="E28" s="4">
        <f t="shared" si="0"/>
        <v>819</v>
      </c>
      <c r="F28" s="1">
        <v>0.33</v>
      </c>
      <c r="G28" s="1" t="str">
        <f t="shared" si="1"/>
        <v>Medium Discount</v>
      </c>
      <c r="H28">
        <v>9</v>
      </c>
      <c r="I28">
        <v>4.2</v>
      </c>
      <c r="J28" t="str">
        <f t="shared" si="2"/>
        <v>Average</v>
      </c>
    </row>
    <row r="29" spans="1:11" x14ac:dyDescent="0.35">
      <c r="A29" t="s">
        <v>30</v>
      </c>
      <c r="B29">
        <v>28</v>
      </c>
      <c r="C29" s="6">
        <v>2048</v>
      </c>
      <c r="D29">
        <v>4500</v>
      </c>
      <c r="E29" s="4">
        <f t="shared" si="0"/>
        <v>2452</v>
      </c>
      <c r="F29" s="1">
        <v>0.54</v>
      </c>
      <c r="G29" s="1" t="str">
        <f t="shared" si="1"/>
        <v>High Discount</v>
      </c>
      <c r="H29">
        <v>7</v>
      </c>
      <c r="I29">
        <v>4.3</v>
      </c>
      <c r="J29" t="str">
        <f t="shared" si="2"/>
        <v>Average</v>
      </c>
    </row>
    <row r="30" spans="1:11" x14ac:dyDescent="0.35">
      <c r="A30" t="s">
        <v>71</v>
      </c>
      <c r="B30">
        <v>29</v>
      </c>
      <c r="C30" s="6">
        <v>1000</v>
      </c>
      <c r="D30">
        <v>2000</v>
      </c>
      <c r="E30" s="4">
        <f t="shared" si="0"/>
        <v>1000</v>
      </c>
      <c r="F30" s="1">
        <v>0.5</v>
      </c>
      <c r="G30" s="1" t="str">
        <f t="shared" si="1"/>
        <v>High Discount</v>
      </c>
      <c r="H30">
        <v>7</v>
      </c>
      <c r="I30">
        <v>2.2999999999999998</v>
      </c>
      <c r="J30" t="str">
        <f t="shared" si="2"/>
        <v>Poor</v>
      </c>
    </row>
    <row r="31" spans="1:11" x14ac:dyDescent="0.35">
      <c r="A31" t="s">
        <v>78</v>
      </c>
      <c r="B31">
        <v>30</v>
      </c>
      <c r="C31" s="6">
        <v>1570</v>
      </c>
      <c r="D31">
        <v>2988</v>
      </c>
      <c r="E31" s="4">
        <f t="shared" si="0"/>
        <v>1418</v>
      </c>
      <c r="F31" s="1">
        <v>0.47</v>
      </c>
      <c r="G31" s="1" t="str">
        <f t="shared" si="1"/>
        <v>High Discount</v>
      </c>
      <c r="H31">
        <v>7</v>
      </c>
      <c r="I31">
        <v>2.1</v>
      </c>
      <c r="J31" t="str">
        <f t="shared" si="2"/>
        <v>Poor</v>
      </c>
    </row>
    <row r="32" spans="1:11" ht="15.5" x14ac:dyDescent="0.35">
      <c r="A32" t="s">
        <v>9</v>
      </c>
      <c r="B32">
        <v>31</v>
      </c>
      <c r="C32" s="6">
        <v>1580</v>
      </c>
      <c r="D32">
        <v>2499</v>
      </c>
      <c r="E32" s="4">
        <f t="shared" si="0"/>
        <v>919</v>
      </c>
      <c r="F32" s="1">
        <v>0.37</v>
      </c>
      <c r="G32" s="1" t="str">
        <f t="shared" si="1"/>
        <v>Medium Discount</v>
      </c>
      <c r="H32">
        <v>7</v>
      </c>
      <c r="I32">
        <v>4.7</v>
      </c>
      <c r="J32" t="str">
        <f t="shared" si="2"/>
        <v>Excellent</v>
      </c>
      <c r="K32" s="3" t="s">
        <v>124</v>
      </c>
    </row>
    <row r="33" spans="1:12" x14ac:dyDescent="0.35">
      <c r="A33" t="s">
        <v>77</v>
      </c>
      <c r="B33">
        <v>32</v>
      </c>
      <c r="C33" s="6">
        <v>968</v>
      </c>
      <c r="D33">
        <v>1814</v>
      </c>
      <c r="E33" s="4">
        <f t="shared" si="0"/>
        <v>846</v>
      </c>
      <c r="F33" s="1">
        <v>0.47</v>
      </c>
      <c r="G33" s="1" t="str">
        <f t="shared" si="1"/>
        <v>High Discount</v>
      </c>
      <c r="H33">
        <v>6</v>
      </c>
      <c r="I33">
        <v>2.2000000000000002</v>
      </c>
      <c r="J33" t="str">
        <f t="shared" si="2"/>
        <v>Poor</v>
      </c>
      <c r="K33" s="4">
        <v>1778.0714285714287</v>
      </c>
    </row>
    <row r="34" spans="1:12" x14ac:dyDescent="0.35">
      <c r="A34" t="s">
        <v>70</v>
      </c>
      <c r="B34">
        <v>33</v>
      </c>
      <c r="C34" s="6">
        <v>990</v>
      </c>
      <c r="D34">
        <v>1814</v>
      </c>
      <c r="E34" s="4">
        <f t="shared" ref="E34:E65" si="3">(D34-C34)</f>
        <v>824</v>
      </c>
      <c r="F34" s="1">
        <v>0.45</v>
      </c>
      <c r="G34" s="1" t="str">
        <f t="shared" ref="G34:G65" si="4">IF(F34&lt;20%, "Low discount", IF(F34&lt;=40%, "Medium Discount", IF(F34&gt;40%, "High Discount")))</f>
        <v>High Discount</v>
      </c>
      <c r="H34">
        <v>6</v>
      </c>
      <c r="I34">
        <v>2.2000000000000002</v>
      </c>
      <c r="J34" t="str">
        <f t="shared" ref="J34:J65" si="5">IF(I34&lt;3,"Poor",IF(I34&lt;=4.4,"Average",IF(I34&gt;=4.5,"Excellent")))</f>
        <v>Poor</v>
      </c>
    </row>
    <row r="35" spans="1:12" x14ac:dyDescent="0.35">
      <c r="A35" t="s">
        <v>75</v>
      </c>
      <c r="B35">
        <v>34</v>
      </c>
      <c r="C35" s="6">
        <v>345</v>
      </c>
      <c r="D35">
        <v>602</v>
      </c>
      <c r="E35" s="4">
        <f t="shared" si="3"/>
        <v>257</v>
      </c>
      <c r="F35" s="1">
        <v>0.43</v>
      </c>
      <c r="G35" s="1" t="str">
        <f t="shared" si="4"/>
        <v>High Discount</v>
      </c>
      <c r="H35">
        <v>6</v>
      </c>
      <c r="I35">
        <v>2.2999999999999998</v>
      </c>
      <c r="J35" t="str">
        <f t="shared" si="5"/>
        <v>Poor</v>
      </c>
    </row>
    <row r="36" spans="1:12" x14ac:dyDescent="0.35">
      <c r="A36" t="s">
        <v>19</v>
      </c>
      <c r="B36">
        <v>35</v>
      </c>
      <c r="C36" s="6">
        <v>501</v>
      </c>
      <c r="D36">
        <v>860</v>
      </c>
      <c r="E36" s="4">
        <f t="shared" si="3"/>
        <v>359</v>
      </c>
      <c r="F36" s="1">
        <v>0.42</v>
      </c>
      <c r="G36" s="1" t="str">
        <f t="shared" si="4"/>
        <v>High Discount</v>
      </c>
      <c r="H36">
        <v>6</v>
      </c>
      <c r="I36">
        <v>4.5</v>
      </c>
      <c r="J36" t="str">
        <f t="shared" si="5"/>
        <v>Excellent</v>
      </c>
      <c r="K36" s="4"/>
    </row>
    <row r="37" spans="1:12" x14ac:dyDescent="0.35">
      <c r="A37" t="s">
        <v>28</v>
      </c>
      <c r="B37">
        <v>36</v>
      </c>
      <c r="C37" s="6">
        <v>880</v>
      </c>
      <c r="D37">
        <v>1350</v>
      </c>
      <c r="E37" s="4">
        <f t="shared" si="3"/>
        <v>470</v>
      </c>
      <c r="F37" s="1">
        <v>0.35</v>
      </c>
      <c r="G37" s="1" t="str">
        <f t="shared" si="4"/>
        <v>Medium Discount</v>
      </c>
      <c r="H37">
        <v>6</v>
      </c>
      <c r="I37">
        <v>4</v>
      </c>
      <c r="J37" t="str">
        <f t="shared" si="5"/>
        <v>Average</v>
      </c>
    </row>
    <row r="38" spans="1:12" x14ac:dyDescent="0.35">
      <c r="A38" t="s">
        <v>64</v>
      </c>
      <c r="B38">
        <v>37</v>
      </c>
      <c r="C38" s="6">
        <v>2170</v>
      </c>
      <c r="D38">
        <v>2500</v>
      </c>
      <c r="E38" s="4">
        <f t="shared" si="3"/>
        <v>330</v>
      </c>
      <c r="F38" s="1">
        <v>0.13</v>
      </c>
      <c r="G38" s="1" t="str">
        <f t="shared" si="4"/>
        <v>Low discount</v>
      </c>
      <c r="H38">
        <v>6</v>
      </c>
      <c r="I38">
        <v>2.5</v>
      </c>
      <c r="J38" t="str">
        <f t="shared" si="5"/>
        <v>Poor</v>
      </c>
    </row>
    <row r="39" spans="1:12" x14ac:dyDescent="0.35">
      <c r="A39" t="s">
        <v>14</v>
      </c>
      <c r="B39">
        <v>38</v>
      </c>
      <c r="C39" s="6">
        <v>1274</v>
      </c>
      <c r="D39">
        <v>2800</v>
      </c>
      <c r="E39" s="4">
        <f t="shared" si="3"/>
        <v>1526</v>
      </c>
      <c r="F39" s="1">
        <v>0.55000000000000004</v>
      </c>
      <c r="G39" s="1" t="str">
        <f t="shared" si="4"/>
        <v>High Discount</v>
      </c>
      <c r="H39">
        <v>5</v>
      </c>
      <c r="I39">
        <v>4.8</v>
      </c>
      <c r="J39" t="str">
        <f t="shared" si="5"/>
        <v>Excellent</v>
      </c>
    </row>
    <row r="40" spans="1:12" ht="15.5" x14ac:dyDescent="0.35">
      <c r="A40" t="s">
        <v>15</v>
      </c>
      <c r="B40">
        <v>39</v>
      </c>
      <c r="C40" s="6">
        <v>1600</v>
      </c>
      <c r="D40">
        <v>2929</v>
      </c>
      <c r="E40" s="4">
        <f t="shared" si="3"/>
        <v>1329</v>
      </c>
      <c r="F40" s="1">
        <v>0.45</v>
      </c>
      <c r="G40" s="1" t="str">
        <f t="shared" si="4"/>
        <v>High Discount</v>
      </c>
      <c r="H40">
        <v>5</v>
      </c>
      <c r="I40">
        <v>3.8</v>
      </c>
      <c r="J40" t="str">
        <f t="shared" si="5"/>
        <v>Average</v>
      </c>
      <c r="K40" s="3" t="s">
        <v>126</v>
      </c>
    </row>
    <row r="41" spans="1:12" x14ac:dyDescent="0.35">
      <c r="A41" t="s">
        <v>76</v>
      </c>
      <c r="B41">
        <v>40</v>
      </c>
      <c r="C41" s="6">
        <v>509</v>
      </c>
      <c r="D41">
        <v>899</v>
      </c>
      <c r="E41" s="4">
        <f t="shared" si="3"/>
        <v>390</v>
      </c>
      <c r="F41" s="1">
        <v>0.43</v>
      </c>
      <c r="G41" s="1" t="str">
        <f t="shared" si="4"/>
        <v>High Discount</v>
      </c>
      <c r="H41">
        <v>5</v>
      </c>
      <c r="I41">
        <v>3</v>
      </c>
      <c r="J41" t="str">
        <f t="shared" si="5"/>
        <v>Average</v>
      </c>
      <c r="K41" s="24">
        <v>0.36776785714285715</v>
      </c>
    </row>
    <row r="42" spans="1:12" x14ac:dyDescent="0.35">
      <c r="A42" t="s">
        <v>72</v>
      </c>
      <c r="B42">
        <v>41</v>
      </c>
      <c r="C42" s="6">
        <v>3750</v>
      </c>
      <c r="D42">
        <v>6143</v>
      </c>
      <c r="E42" s="4">
        <f t="shared" si="3"/>
        <v>2393</v>
      </c>
      <c r="F42" s="1">
        <v>0.39</v>
      </c>
      <c r="G42" s="1" t="str">
        <f t="shared" si="4"/>
        <v>Medium Discount</v>
      </c>
      <c r="H42">
        <v>5</v>
      </c>
      <c r="I42">
        <v>3</v>
      </c>
      <c r="J42" t="str">
        <f t="shared" si="5"/>
        <v>Average</v>
      </c>
    </row>
    <row r="43" spans="1:12" x14ac:dyDescent="0.35">
      <c r="A43" t="s">
        <v>74</v>
      </c>
      <c r="B43">
        <v>42</v>
      </c>
      <c r="C43" s="6">
        <v>2300</v>
      </c>
      <c r="D43">
        <v>3240</v>
      </c>
      <c r="E43" s="4">
        <f t="shared" si="3"/>
        <v>940</v>
      </c>
      <c r="F43" s="1">
        <v>0.28999999999999998</v>
      </c>
      <c r="G43" s="1" t="str">
        <f t="shared" si="4"/>
        <v>Medium Discount</v>
      </c>
      <c r="H43">
        <v>5</v>
      </c>
      <c r="I43">
        <v>3</v>
      </c>
      <c r="J43" t="str">
        <f t="shared" si="5"/>
        <v>Average</v>
      </c>
    </row>
    <row r="44" spans="1:12" x14ac:dyDescent="0.35">
      <c r="A44" t="s">
        <v>10</v>
      </c>
      <c r="B44">
        <v>43</v>
      </c>
      <c r="C44" s="6">
        <v>1740</v>
      </c>
      <c r="D44">
        <v>2356</v>
      </c>
      <c r="E44" s="4">
        <f t="shared" si="3"/>
        <v>616</v>
      </c>
      <c r="F44" s="1">
        <v>0.26</v>
      </c>
      <c r="G44" s="1" t="str">
        <f t="shared" si="4"/>
        <v>Medium Discount</v>
      </c>
      <c r="H44">
        <v>5</v>
      </c>
      <c r="I44">
        <v>4.8</v>
      </c>
      <c r="J44" t="str">
        <f t="shared" si="5"/>
        <v>Excellent</v>
      </c>
      <c r="K44" s="4"/>
    </row>
    <row r="45" spans="1:12" ht="15.5" x14ac:dyDescent="0.35">
      <c r="A45" t="s">
        <v>24</v>
      </c>
      <c r="B45">
        <v>44</v>
      </c>
      <c r="C45" s="6">
        <v>2999</v>
      </c>
      <c r="D45">
        <v>3699</v>
      </c>
      <c r="E45" s="4">
        <f t="shared" si="3"/>
        <v>700</v>
      </c>
      <c r="F45" s="1">
        <v>0.19</v>
      </c>
      <c r="G45" s="1" t="str">
        <f t="shared" si="4"/>
        <v>Low discount</v>
      </c>
      <c r="H45">
        <v>5</v>
      </c>
      <c r="I45">
        <v>4.5999999999999996</v>
      </c>
      <c r="J45" t="str">
        <f t="shared" si="5"/>
        <v>Excellent</v>
      </c>
      <c r="K45" s="3" t="s">
        <v>130</v>
      </c>
      <c r="L45" s="2" t="s">
        <v>132</v>
      </c>
    </row>
    <row r="46" spans="1:12" x14ac:dyDescent="0.35">
      <c r="A46" t="s">
        <v>23</v>
      </c>
      <c r="B46">
        <v>45</v>
      </c>
      <c r="C46" s="6">
        <v>2025</v>
      </c>
      <c r="D46">
        <v>3971</v>
      </c>
      <c r="E46" s="4">
        <f t="shared" si="3"/>
        <v>1946</v>
      </c>
      <c r="F46" s="1">
        <v>0.49</v>
      </c>
      <c r="G46" s="1" t="str">
        <f t="shared" si="4"/>
        <v>High Discount</v>
      </c>
      <c r="H46">
        <v>3</v>
      </c>
      <c r="I46">
        <v>5</v>
      </c>
      <c r="J46" t="str">
        <f t="shared" si="5"/>
        <v>Excellent</v>
      </c>
      <c r="K46">
        <v>3750</v>
      </c>
      <c r="L46" t="s">
        <v>72</v>
      </c>
    </row>
    <row r="47" spans="1:12" x14ac:dyDescent="0.35">
      <c r="A47" t="s">
        <v>42</v>
      </c>
      <c r="B47">
        <v>46</v>
      </c>
      <c r="C47" s="6">
        <v>171</v>
      </c>
      <c r="D47">
        <v>360</v>
      </c>
      <c r="E47" s="4">
        <f t="shared" si="3"/>
        <v>189</v>
      </c>
      <c r="F47" s="1">
        <v>0.53</v>
      </c>
      <c r="G47" s="1" t="str">
        <f t="shared" si="4"/>
        <v>High Discount</v>
      </c>
      <c r="H47">
        <v>2</v>
      </c>
      <c r="I47">
        <v>5</v>
      </c>
      <c r="J47" t="str">
        <f t="shared" si="5"/>
        <v>Excellent</v>
      </c>
    </row>
    <row r="48" spans="1:12" ht="15.5" x14ac:dyDescent="0.35">
      <c r="A48" t="s">
        <v>21</v>
      </c>
      <c r="B48">
        <v>47</v>
      </c>
      <c r="C48" s="6">
        <v>332</v>
      </c>
      <c r="D48">
        <v>684</v>
      </c>
      <c r="E48" s="4">
        <f t="shared" si="3"/>
        <v>352</v>
      </c>
      <c r="F48" s="1">
        <v>0.51</v>
      </c>
      <c r="G48" s="1" t="str">
        <f t="shared" si="4"/>
        <v>High Discount</v>
      </c>
      <c r="H48">
        <v>2</v>
      </c>
      <c r="I48">
        <v>5</v>
      </c>
      <c r="J48" t="str">
        <f t="shared" si="5"/>
        <v>Excellent</v>
      </c>
      <c r="K48" s="3" t="s">
        <v>129</v>
      </c>
    </row>
    <row r="49" spans="1:11" x14ac:dyDescent="0.35">
      <c r="A49" t="s">
        <v>22</v>
      </c>
      <c r="B49">
        <v>48</v>
      </c>
      <c r="C49" s="6">
        <v>195</v>
      </c>
      <c r="D49">
        <v>360</v>
      </c>
      <c r="E49" s="4">
        <f t="shared" si="3"/>
        <v>165</v>
      </c>
      <c r="F49" s="1">
        <v>0.46</v>
      </c>
      <c r="G49" s="1" t="str">
        <f t="shared" si="4"/>
        <v>High Discount</v>
      </c>
      <c r="H49">
        <v>2</v>
      </c>
      <c r="I49">
        <v>5</v>
      </c>
      <c r="J49" t="str">
        <f t="shared" si="5"/>
        <v>Excellent</v>
      </c>
      <c r="K49">
        <v>57</v>
      </c>
    </row>
    <row r="50" spans="1:11" ht="15.5" x14ac:dyDescent="0.35">
      <c r="A50" t="s">
        <v>6</v>
      </c>
      <c r="B50">
        <v>49</v>
      </c>
      <c r="C50" s="6">
        <v>950</v>
      </c>
      <c r="D50">
        <v>1525</v>
      </c>
      <c r="E50" s="4">
        <f t="shared" si="3"/>
        <v>575</v>
      </c>
      <c r="F50" s="1">
        <v>0.38</v>
      </c>
      <c r="G50" s="1" t="str">
        <f t="shared" si="4"/>
        <v>Medium Discount</v>
      </c>
      <c r="H50">
        <v>2</v>
      </c>
      <c r="I50">
        <v>4.5</v>
      </c>
      <c r="J50" t="str">
        <f t="shared" si="5"/>
        <v>Excellent</v>
      </c>
      <c r="K50" s="3" t="s">
        <v>127</v>
      </c>
    </row>
    <row r="51" spans="1:11" x14ac:dyDescent="0.35">
      <c r="A51" t="s">
        <v>44</v>
      </c>
      <c r="B51">
        <v>50</v>
      </c>
      <c r="C51" s="6">
        <v>1980</v>
      </c>
      <c r="D51">
        <v>3200</v>
      </c>
      <c r="E51" s="4">
        <f t="shared" si="3"/>
        <v>1220</v>
      </c>
      <c r="F51" s="1">
        <v>0.38</v>
      </c>
      <c r="G51" s="1" t="str">
        <f t="shared" si="4"/>
        <v>Medium Discount</v>
      </c>
      <c r="H51">
        <v>2</v>
      </c>
      <c r="I51">
        <v>4.5</v>
      </c>
      <c r="J51" t="str">
        <f t="shared" si="5"/>
        <v>Excellent</v>
      </c>
      <c r="K51">
        <v>112</v>
      </c>
    </row>
    <row r="52" spans="1:11" x14ac:dyDescent="0.35">
      <c r="A52" t="s">
        <v>13</v>
      </c>
      <c r="B52">
        <v>51</v>
      </c>
      <c r="C52" s="6">
        <v>988</v>
      </c>
      <c r="D52">
        <v>1580</v>
      </c>
      <c r="E52" s="4">
        <f t="shared" si="3"/>
        <v>592</v>
      </c>
      <c r="F52" s="1">
        <v>0.37</v>
      </c>
      <c r="G52" s="1" t="str">
        <f t="shared" si="4"/>
        <v>Medium Discount</v>
      </c>
      <c r="H52">
        <v>2</v>
      </c>
      <c r="I52">
        <v>4</v>
      </c>
      <c r="J52" t="str">
        <f t="shared" si="5"/>
        <v>Average</v>
      </c>
      <c r="K52" s="4"/>
    </row>
    <row r="53" spans="1:11" x14ac:dyDescent="0.35">
      <c r="A53" t="s">
        <v>113</v>
      </c>
      <c r="B53">
        <v>52</v>
      </c>
      <c r="C53" s="6">
        <v>450</v>
      </c>
      <c r="D53">
        <v>900</v>
      </c>
      <c r="E53" s="4">
        <f t="shared" si="3"/>
        <v>450</v>
      </c>
      <c r="F53" s="1">
        <v>0.5</v>
      </c>
      <c r="G53" s="1" t="str">
        <f t="shared" si="4"/>
        <v>High Discount</v>
      </c>
      <c r="H53">
        <v>1</v>
      </c>
      <c r="I53">
        <v>2</v>
      </c>
      <c r="J53" t="str">
        <f t="shared" si="5"/>
        <v>Poor</v>
      </c>
    </row>
    <row r="54" spans="1:11" x14ac:dyDescent="0.35">
      <c r="A54" t="s">
        <v>84</v>
      </c>
      <c r="B54">
        <v>53</v>
      </c>
      <c r="C54" s="6">
        <v>979</v>
      </c>
      <c r="D54">
        <v>1920</v>
      </c>
      <c r="E54" s="4">
        <f t="shared" si="3"/>
        <v>941</v>
      </c>
      <c r="F54" s="1">
        <v>0.49</v>
      </c>
      <c r="G54" s="1" t="str">
        <f t="shared" si="4"/>
        <v>High Discount</v>
      </c>
      <c r="H54">
        <v>1</v>
      </c>
      <c r="I54">
        <v>5</v>
      </c>
      <c r="J54" t="str">
        <f t="shared" si="5"/>
        <v>Excellent</v>
      </c>
    </row>
    <row r="55" spans="1:11" x14ac:dyDescent="0.35">
      <c r="A55" t="s">
        <v>87</v>
      </c>
      <c r="B55">
        <v>54</v>
      </c>
      <c r="C55" s="6">
        <v>330</v>
      </c>
      <c r="D55">
        <v>647</v>
      </c>
      <c r="E55" s="4">
        <f t="shared" si="3"/>
        <v>317</v>
      </c>
      <c r="F55" s="1">
        <v>0.49</v>
      </c>
      <c r="G55" s="1" t="str">
        <f t="shared" si="4"/>
        <v>High Discount</v>
      </c>
      <c r="H55">
        <v>1</v>
      </c>
      <c r="I55">
        <v>4</v>
      </c>
      <c r="J55" t="str">
        <f t="shared" si="5"/>
        <v>Average</v>
      </c>
    </row>
    <row r="56" spans="1:11" x14ac:dyDescent="0.35">
      <c r="A56" t="s">
        <v>83</v>
      </c>
      <c r="B56">
        <v>55</v>
      </c>
      <c r="C56" s="6">
        <v>1189</v>
      </c>
      <c r="D56">
        <v>2199</v>
      </c>
      <c r="E56" s="4">
        <f t="shared" si="3"/>
        <v>1010</v>
      </c>
      <c r="F56" s="1">
        <v>0.46</v>
      </c>
      <c r="G56" s="1" t="str">
        <f t="shared" si="4"/>
        <v>High Discount</v>
      </c>
      <c r="H56">
        <v>1</v>
      </c>
      <c r="I56">
        <v>3</v>
      </c>
      <c r="J56" t="str">
        <f t="shared" si="5"/>
        <v>Average</v>
      </c>
    </row>
    <row r="57" spans="1:11" x14ac:dyDescent="0.35">
      <c r="A57" t="s">
        <v>41</v>
      </c>
      <c r="B57">
        <v>56</v>
      </c>
      <c r="C57" s="6">
        <v>1620</v>
      </c>
      <c r="D57">
        <v>2690</v>
      </c>
      <c r="E57" s="4">
        <f t="shared" si="3"/>
        <v>1070</v>
      </c>
      <c r="F57" s="1">
        <v>0.4</v>
      </c>
      <c r="G57" s="1" t="str">
        <f t="shared" si="4"/>
        <v>Medium Discount</v>
      </c>
      <c r="H57">
        <v>1</v>
      </c>
      <c r="I57">
        <v>5</v>
      </c>
      <c r="J57" t="str">
        <f t="shared" si="5"/>
        <v>Excellent</v>
      </c>
    </row>
    <row r="58" spans="1:11" x14ac:dyDescent="0.35">
      <c r="A58" t="s">
        <v>104</v>
      </c>
      <c r="B58">
        <v>57</v>
      </c>
      <c r="C58" s="6">
        <v>3640</v>
      </c>
      <c r="D58">
        <v>4588</v>
      </c>
      <c r="E58" s="4">
        <f t="shared" si="3"/>
        <v>948</v>
      </c>
      <c r="F58" s="1">
        <v>0.21</v>
      </c>
      <c r="G58" s="1" t="str">
        <f t="shared" si="4"/>
        <v>Medium Discount</v>
      </c>
      <c r="H58">
        <v>1</v>
      </c>
      <c r="I58">
        <v>5</v>
      </c>
      <c r="J58" t="str">
        <f t="shared" si="5"/>
        <v>Excellent</v>
      </c>
    </row>
    <row r="59" spans="1:11" x14ac:dyDescent="0.35">
      <c r="A59" t="s">
        <v>112</v>
      </c>
      <c r="B59">
        <v>58</v>
      </c>
      <c r="C59" s="6">
        <v>199</v>
      </c>
      <c r="D59">
        <v>553</v>
      </c>
      <c r="E59" s="4">
        <f t="shared" si="3"/>
        <v>354</v>
      </c>
      <c r="F59" s="1">
        <v>0.64</v>
      </c>
      <c r="G59" s="1" t="str">
        <f t="shared" si="4"/>
        <v>High Discount</v>
      </c>
      <c r="J59" t="str">
        <f t="shared" si="5"/>
        <v>Poor</v>
      </c>
    </row>
    <row r="60" spans="1:11" x14ac:dyDescent="0.35">
      <c r="A60" t="s">
        <v>54</v>
      </c>
      <c r="B60">
        <v>59</v>
      </c>
      <c r="C60" s="6">
        <v>199</v>
      </c>
      <c r="D60">
        <v>504</v>
      </c>
      <c r="E60" s="4">
        <f t="shared" si="3"/>
        <v>305</v>
      </c>
      <c r="F60" s="1">
        <v>0.61</v>
      </c>
      <c r="G60" s="1" t="str">
        <f t="shared" si="4"/>
        <v>High Discount</v>
      </c>
      <c r="J60" t="str">
        <f t="shared" si="5"/>
        <v>Poor</v>
      </c>
    </row>
    <row r="61" spans="1:11" x14ac:dyDescent="0.35">
      <c r="A61" t="s">
        <v>60</v>
      </c>
      <c r="B61">
        <v>60</v>
      </c>
      <c r="C61" s="6">
        <v>399</v>
      </c>
      <c r="D61">
        <v>896</v>
      </c>
      <c r="E61" s="4">
        <f t="shared" si="3"/>
        <v>497</v>
      </c>
      <c r="F61" s="1">
        <v>0.55000000000000004</v>
      </c>
      <c r="G61" s="1" t="str">
        <f t="shared" si="4"/>
        <v>High Discount</v>
      </c>
      <c r="J61" t="str">
        <f t="shared" si="5"/>
        <v>Poor</v>
      </c>
    </row>
    <row r="62" spans="1:11" x14ac:dyDescent="0.35">
      <c r="A62" t="s">
        <v>47</v>
      </c>
      <c r="B62">
        <v>61</v>
      </c>
      <c r="C62" s="6">
        <v>238</v>
      </c>
      <c r="D62">
        <v>476</v>
      </c>
      <c r="E62" s="4">
        <f t="shared" si="3"/>
        <v>238</v>
      </c>
      <c r="F62" s="1">
        <v>0.5</v>
      </c>
      <c r="G62" s="1" t="str">
        <f t="shared" si="4"/>
        <v>High Discount</v>
      </c>
      <c r="J62" t="str">
        <f t="shared" si="5"/>
        <v>Poor</v>
      </c>
    </row>
    <row r="63" spans="1:11" x14ac:dyDescent="0.35">
      <c r="A63" t="s">
        <v>50</v>
      </c>
      <c r="B63">
        <v>62</v>
      </c>
      <c r="C63" s="6">
        <v>999</v>
      </c>
      <c r="D63">
        <v>2000</v>
      </c>
      <c r="E63" s="4">
        <f t="shared" si="3"/>
        <v>1001</v>
      </c>
      <c r="F63" s="1">
        <v>0.5</v>
      </c>
      <c r="G63" s="1" t="str">
        <f t="shared" si="4"/>
        <v>High Discount</v>
      </c>
      <c r="J63" t="str">
        <f t="shared" si="5"/>
        <v>Poor</v>
      </c>
    </row>
    <row r="64" spans="1:11" x14ac:dyDescent="0.35">
      <c r="A64" t="s">
        <v>55</v>
      </c>
      <c r="B64">
        <v>63</v>
      </c>
      <c r="C64" s="6">
        <v>299</v>
      </c>
      <c r="D64">
        <v>600</v>
      </c>
      <c r="E64" s="4">
        <f t="shared" si="3"/>
        <v>301</v>
      </c>
      <c r="F64" s="1">
        <v>0.5</v>
      </c>
      <c r="G64" s="1" t="str">
        <f t="shared" si="4"/>
        <v>High Discount</v>
      </c>
      <c r="J64" t="str">
        <f t="shared" si="5"/>
        <v>Poor</v>
      </c>
    </row>
    <row r="65" spans="1:10" x14ac:dyDescent="0.35">
      <c r="A65" t="s">
        <v>93</v>
      </c>
      <c r="B65">
        <v>64</v>
      </c>
      <c r="C65" s="6">
        <v>850</v>
      </c>
      <c r="D65">
        <v>1700</v>
      </c>
      <c r="E65" s="4">
        <f t="shared" si="3"/>
        <v>850</v>
      </c>
      <c r="F65" s="1">
        <v>0.5</v>
      </c>
      <c r="G65" s="1" t="str">
        <f t="shared" si="4"/>
        <v>High Discount</v>
      </c>
      <c r="J65" t="str">
        <f t="shared" si="5"/>
        <v>Poor</v>
      </c>
    </row>
    <row r="66" spans="1:10" x14ac:dyDescent="0.35">
      <c r="A66" t="s">
        <v>97</v>
      </c>
      <c r="B66">
        <v>65</v>
      </c>
      <c r="C66" s="6">
        <v>1200</v>
      </c>
      <c r="D66">
        <v>2400</v>
      </c>
      <c r="E66" s="4">
        <f t="shared" ref="E66:E97" si="6">(D66-C66)</f>
        <v>1200</v>
      </c>
      <c r="F66" s="1">
        <v>0.5</v>
      </c>
      <c r="G66" s="1" t="str">
        <f t="shared" ref="G66:G97" si="7">IF(F66&lt;20%, "Low discount", IF(F66&lt;=40%, "Medium Discount", IF(F66&gt;40%, "High Discount")))</f>
        <v>High Discount</v>
      </c>
      <c r="J66" t="str">
        <f t="shared" ref="J66:J97" si="8">IF(I66&lt;3,"Poor",IF(I66&lt;=4.4,"Average",IF(I66&gt;=4.5,"Excellent")))</f>
        <v>Poor</v>
      </c>
    </row>
    <row r="67" spans="1:10" x14ac:dyDescent="0.35">
      <c r="A67" t="s">
        <v>46</v>
      </c>
      <c r="B67">
        <v>66</v>
      </c>
      <c r="C67" s="6">
        <v>475</v>
      </c>
      <c r="D67">
        <v>931</v>
      </c>
      <c r="E67" s="4">
        <f t="shared" si="6"/>
        <v>456</v>
      </c>
      <c r="F67" s="1">
        <v>0.49</v>
      </c>
      <c r="G67" s="1" t="str">
        <f t="shared" si="7"/>
        <v>High Discount</v>
      </c>
      <c r="J67" t="str">
        <f t="shared" si="8"/>
        <v>Poor</v>
      </c>
    </row>
    <row r="68" spans="1:10" x14ac:dyDescent="0.35">
      <c r="A68" t="s">
        <v>52</v>
      </c>
      <c r="B68">
        <v>67</v>
      </c>
      <c r="C68" s="6">
        <v>671</v>
      </c>
      <c r="D68">
        <v>1316</v>
      </c>
      <c r="E68" s="4">
        <f t="shared" si="6"/>
        <v>645</v>
      </c>
      <c r="F68" s="1">
        <v>0.49</v>
      </c>
      <c r="G68" s="1" t="str">
        <f t="shared" si="7"/>
        <v>High Discount</v>
      </c>
      <c r="J68" t="str">
        <f t="shared" si="8"/>
        <v>Poor</v>
      </c>
    </row>
    <row r="69" spans="1:10" x14ac:dyDescent="0.35">
      <c r="A69" t="s">
        <v>62</v>
      </c>
      <c r="B69">
        <v>68</v>
      </c>
      <c r="C69" s="6">
        <v>799</v>
      </c>
      <c r="D69">
        <v>1567</v>
      </c>
      <c r="E69" s="4">
        <f t="shared" si="6"/>
        <v>768</v>
      </c>
      <c r="F69" s="1">
        <v>0.49</v>
      </c>
      <c r="G69" s="1" t="str">
        <f t="shared" si="7"/>
        <v>High Discount</v>
      </c>
      <c r="J69" t="str">
        <f t="shared" si="8"/>
        <v>Poor</v>
      </c>
    </row>
    <row r="70" spans="1:10" x14ac:dyDescent="0.35">
      <c r="A70" t="s">
        <v>82</v>
      </c>
      <c r="B70">
        <v>69</v>
      </c>
      <c r="C70" s="6">
        <v>230</v>
      </c>
      <c r="D70">
        <v>450</v>
      </c>
      <c r="E70" s="4">
        <f t="shared" si="6"/>
        <v>220</v>
      </c>
      <c r="F70" s="1">
        <v>0.49</v>
      </c>
      <c r="G70" s="1" t="str">
        <f t="shared" si="7"/>
        <v>High Discount</v>
      </c>
      <c r="J70" t="str">
        <f t="shared" si="8"/>
        <v>Poor</v>
      </c>
    </row>
    <row r="71" spans="1:10" x14ac:dyDescent="0.35">
      <c r="A71" t="s">
        <v>54</v>
      </c>
      <c r="B71">
        <v>70</v>
      </c>
      <c r="C71" s="6">
        <v>176</v>
      </c>
      <c r="D71">
        <v>345</v>
      </c>
      <c r="E71" s="4">
        <f t="shared" si="6"/>
        <v>169</v>
      </c>
      <c r="F71" s="1">
        <v>0.49</v>
      </c>
      <c r="G71" s="1" t="str">
        <f t="shared" si="7"/>
        <v>High Discount</v>
      </c>
      <c r="J71" t="str">
        <f t="shared" si="8"/>
        <v>Poor</v>
      </c>
    </row>
    <row r="72" spans="1:10" x14ac:dyDescent="0.35">
      <c r="A72" t="s">
        <v>89</v>
      </c>
      <c r="B72">
        <v>71</v>
      </c>
      <c r="C72" s="6">
        <v>274</v>
      </c>
      <c r="D72">
        <v>537</v>
      </c>
      <c r="E72" s="4">
        <f t="shared" si="6"/>
        <v>263</v>
      </c>
      <c r="F72" s="1">
        <v>0.49</v>
      </c>
      <c r="G72" s="1" t="str">
        <f t="shared" si="7"/>
        <v>High Discount</v>
      </c>
      <c r="J72" t="str">
        <f t="shared" si="8"/>
        <v>Poor</v>
      </c>
    </row>
    <row r="73" spans="1:10" x14ac:dyDescent="0.35">
      <c r="A73" t="s">
        <v>62</v>
      </c>
      <c r="B73">
        <v>72</v>
      </c>
      <c r="C73" s="6">
        <v>657</v>
      </c>
      <c r="D73">
        <v>1288</v>
      </c>
      <c r="E73" s="4">
        <f t="shared" si="6"/>
        <v>631</v>
      </c>
      <c r="F73" s="1">
        <v>0.49</v>
      </c>
      <c r="G73" s="1" t="str">
        <f t="shared" si="7"/>
        <v>High Discount</v>
      </c>
      <c r="J73" t="str">
        <f t="shared" si="8"/>
        <v>Poor</v>
      </c>
    </row>
    <row r="74" spans="1:10" x14ac:dyDescent="0.35">
      <c r="A74" t="s">
        <v>100</v>
      </c>
      <c r="B74">
        <v>73</v>
      </c>
      <c r="C74" s="6">
        <v>248</v>
      </c>
      <c r="D74">
        <v>486</v>
      </c>
      <c r="E74" s="4">
        <f t="shared" si="6"/>
        <v>238</v>
      </c>
      <c r="F74" s="1">
        <v>0.49</v>
      </c>
      <c r="G74" s="1" t="str">
        <f t="shared" si="7"/>
        <v>High Discount</v>
      </c>
      <c r="J74" t="str">
        <f t="shared" si="8"/>
        <v>Poor</v>
      </c>
    </row>
    <row r="75" spans="1:10" x14ac:dyDescent="0.35">
      <c r="A75" t="s">
        <v>102</v>
      </c>
      <c r="B75">
        <v>74</v>
      </c>
      <c r="C75" s="6">
        <v>525</v>
      </c>
      <c r="D75">
        <v>1029</v>
      </c>
      <c r="E75" s="4">
        <f t="shared" si="6"/>
        <v>504</v>
      </c>
      <c r="F75" s="1">
        <v>0.49</v>
      </c>
      <c r="G75" s="1" t="str">
        <f t="shared" si="7"/>
        <v>High Discount</v>
      </c>
      <c r="J75" t="str">
        <f t="shared" si="8"/>
        <v>Poor</v>
      </c>
    </row>
    <row r="76" spans="1:10" x14ac:dyDescent="0.35">
      <c r="A76" t="s">
        <v>61</v>
      </c>
      <c r="B76">
        <v>75</v>
      </c>
      <c r="C76" s="6">
        <v>699</v>
      </c>
      <c r="D76">
        <v>1343</v>
      </c>
      <c r="E76" s="4">
        <f t="shared" si="6"/>
        <v>644</v>
      </c>
      <c r="F76" s="1">
        <v>0.48</v>
      </c>
      <c r="G76" s="1" t="str">
        <f t="shared" si="7"/>
        <v>High Discount</v>
      </c>
      <c r="J76" t="str">
        <f t="shared" si="8"/>
        <v>Poor</v>
      </c>
    </row>
    <row r="77" spans="1:10" x14ac:dyDescent="0.35">
      <c r="A77" t="s">
        <v>94</v>
      </c>
      <c r="B77">
        <v>76</v>
      </c>
      <c r="C77" s="6">
        <v>1300</v>
      </c>
      <c r="D77">
        <v>2500</v>
      </c>
      <c r="E77" s="4">
        <f t="shared" si="6"/>
        <v>1200</v>
      </c>
      <c r="F77" s="1">
        <v>0.48</v>
      </c>
      <c r="G77" s="1" t="str">
        <f t="shared" si="7"/>
        <v>High Discount</v>
      </c>
      <c r="J77" t="str">
        <f t="shared" si="8"/>
        <v>Poor</v>
      </c>
    </row>
    <row r="78" spans="1:10" x14ac:dyDescent="0.35">
      <c r="A78" t="s">
        <v>95</v>
      </c>
      <c r="B78">
        <v>77</v>
      </c>
      <c r="C78" s="6">
        <v>105</v>
      </c>
      <c r="D78">
        <v>200</v>
      </c>
      <c r="E78" s="4">
        <f t="shared" si="6"/>
        <v>95</v>
      </c>
      <c r="F78" s="1">
        <v>0.48</v>
      </c>
      <c r="G78" s="1" t="str">
        <f t="shared" si="7"/>
        <v>High Discount</v>
      </c>
      <c r="J78" t="str">
        <f t="shared" si="8"/>
        <v>Poor</v>
      </c>
    </row>
    <row r="79" spans="1:10" x14ac:dyDescent="0.35">
      <c r="A79" t="s">
        <v>79</v>
      </c>
      <c r="B79">
        <v>78</v>
      </c>
      <c r="C79" s="6">
        <v>790</v>
      </c>
      <c r="D79">
        <v>1485</v>
      </c>
      <c r="E79" s="4">
        <f t="shared" si="6"/>
        <v>695</v>
      </c>
      <c r="F79" s="1">
        <v>0.47</v>
      </c>
      <c r="G79" s="1" t="str">
        <f t="shared" si="7"/>
        <v>High Discount</v>
      </c>
      <c r="J79" t="str">
        <f t="shared" si="8"/>
        <v>Poor</v>
      </c>
    </row>
    <row r="80" spans="1:10" x14ac:dyDescent="0.35">
      <c r="A80" t="s">
        <v>96</v>
      </c>
      <c r="B80">
        <v>79</v>
      </c>
      <c r="C80" s="6">
        <v>899</v>
      </c>
      <c r="D80">
        <v>1699</v>
      </c>
      <c r="E80" s="4">
        <f t="shared" si="6"/>
        <v>800</v>
      </c>
      <c r="F80" s="1">
        <v>0.47</v>
      </c>
      <c r="G80" s="1" t="str">
        <f t="shared" si="7"/>
        <v>High Discount</v>
      </c>
      <c r="J80" t="str">
        <f t="shared" si="8"/>
        <v>Poor</v>
      </c>
    </row>
    <row r="81" spans="1:12" x14ac:dyDescent="0.35">
      <c r="A81" t="s">
        <v>114</v>
      </c>
      <c r="B81">
        <v>80</v>
      </c>
      <c r="C81" s="6">
        <v>169</v>
      </c>
      <c r="D81">
        <v>320</v>
      </c>
      <c r="E81" s="4">
        <f t="shared" si="6"/>
        <v>151</v>
      </c>
      <c r="F81" s="1">
        <v>0.47</v>
      </c>
      <c r="G81" s="1" t="str">
        <f t="shared" si="7"/>
        <v>High Discount</v>
      </c>
      <c r="J81" t="str">
        <f t="shared" si="8"/>
        <v>Poor</v>
      </c>
    </row>
    <row r="82" spans="1:12" x14ac:dyDescent="0.35">
      <c r="A82" t="s">
        <v>35</v>
      </c>
      <c r="B82">
        <v>81</v>
      </c>
      <c r="C82" s="6">
        <v>2200</v>
      </c>
      <c r="D82">
        <v>4080</v>
      </c>
      <c r="E82" s="4">
        <f t="shared" si="6"/>
        <v>1880</v>
      </c>
      <c r="F82" s="1">
        <v>0.46</v>
      </c>
      <c r="G82" s="1" t="str">
        <f t="shared" si="7"/>
        <v>High Discount</v>
      </c>
      <c r="J82" t="str">
        <f t="shared" si="8"/>
        <v>Poor</v>
      </c>
    </row>
    <row r="83" spans="1:12" x14ac:dyDescent="0.35">
      <c r="A83" t="s">
        <v>60</v>
      </c>
      <c r="B83">
        <v>82</v>
      </c>
      <c r="C83" s="6">
        <v>499</v>
      </c>
      <c r="D83">
        <v>900</v>
      </c>
      <c r="E83" s="4">
        <f t="shared" si="6"/>
        <v>401</v>
      </c>
      <c r="F83" s="1">
        <v>0.45</v>
      </c>
      <c r="G83" s="1" t="str">
        <f t="shared" si="7"/>
        <v>High Discount</v>
      </c>
      <c r="J83" t="str">
        <f t="shared" si="8"/>
        <v>Poor</v>
      </c>
    </row>
    <row r="84" spans="1:12" x14ac:dyDescent="0.35">
      <c r="A84" t="s">
        <v>80</v>
      </c>
      <c r="B84">
        <v>83</v>
      </c>
      <c r="C84" s="6">
        <v>690</v>
      </c>
      <c r="D84">
        <v>1200</v>
      </c>
      <c r="E84" s="4">
        <f t="shared" si="6"/>
        <v>510</v>
      </c>
      <c r="F84" s="1">
        <v>0.43</v>
      </c>
      <c r="G84" s="1" t="str">
        <f t="shared" si="7"/>
        <v>High Discount</v>
      </c>
      <c r="J84" t="str">
        <f t="shared" si="8"/>
        <v>Poor</v>
      </c>
    </row>
    <row r="85" spans="1:12" x14ac:dyDescent="0.35">
      <c r="A85" t="s">
        <v>92</v>
      </c>
      <c r="B85">
        <v>84</v>
      </c>
      <c r="C85" s="6">
        <v>630</v>
      </c>
      <c r="D85">
        <v>1100</v>
      </c>
      <c r="E85" s="4">
        <f t="shared" si="6"/>
        <v>470</v>
      </c>
      <c r="F85" s="1">
        <v>0.43</v>
      </c>
      <c r="G85" s="1" t="str">
        <f t="shared" si="7"/>
        <v>High Discount</v>
      </c>
      <c r="J85" t="str">
        <f t="shared" si="8"/>
        <v>Poor</v>
      </c>
    </row>
    <row r="86" spans="1:12" ht="15.5" x14ac:dyDescent="0.35">
      <c r="A86" t="s">
        <v>27</v>
      </c>
      <c r="B86">
        <v>85</v>
      </c>
      <c r="C86" s="6">
        <v>1860</v>
      </c>
      <c r="D86">
        <v>3220</v>
      </c>
      <c r="E86" s="4">
        <f t="shared" si="6"/>
        <v>1360</v>
      </c>
      <c r="F86" s="1">
        <v>0.42</v>
      </c>
      <c r="G86" s="1" t="str">
        <f t="shared" si="7"/>
        <v>High Discount</v>
      </c>
      <c r="J86" t="str">
        <f t="shared" si="8"/>
        <v>Poor</v>
      </c>
      <c r="K86" s="3" t="s">
        <v>133</v>
      </c>
      <c r="L86" s="2" t="s">
        <v>134</v>
      </c>
    </row>
    <row r="87" spans="1:12" x14ac:dyDescent="0.35">
      <c r="A87" t="s">
        <v>48</v>
      </c>
      <c r="B87">
        <v>86</v>
      </c>
      <c r="C87" s="6">
        <v>610</v>
      </c>
      <c r="D87">
        <v>1060</v>
      </c>
      <c r="E87" s="4">
        <f t="shared" si="6"/>
        <v>450</v>
      </c>
      <c r="F87" s="1">
        <v>0.42</v>
      </c>
      <c r="G87" s="1" t="str">
        <f t="shared" si="7"/>
        <v>High Discount</v>
      </c>
      <c r="J87" t="str">
        <f t="shared" si="8"/>
        <v>Poor</v>
      </c>
      <c r="K87">
        <v>38</v>
      </c>
      <c r="L87" t="s">
        <v>26</v>
      </c>
    </row>
    <row r="88" spans="1:12" x14ac:dyDescent="0.35">
      <c r="A88" t="s">
        <v>103</v>
      </c>
      <c r="B88">
        <v>87</v>
      </c>
      <c r="C88" s="6">
        <v>1080</v>
      </c>
      <c r="D88">
        <v>1874</v>
      </c>
      <c r="E88" s="4">
        <f t="shared" si="6"/>
        <v>794</v>
      </c>
      <c r="F88" s="1">
        <v>0.42</v>
      </c>
      <c r="G88" s="1" t="str">
        <f t="shared" si="7"/>
        <v>High Discount</v>
      </c>
      <c r="J88" t="str">
        <f t="shared" si="8"/>
        <v>Poor</v>
      </c>
    </row>
    <row r="89" spans="1:12" x14ac:dyDescent="0.35">
      <c r="A89" t="s">
        <v>59</v>
      </c>
      <c r="B89">
        <v>88</v>
      </c>
      <c r="C89" s="6">
        <v>799</v>
      </c>
      <c r="D89">
        <v>1343</v>
      </c>
      <c r="E89" s="4">
        <f t="shared" si="6"/>
        <v>544</v>
      </c>
      <c r="F89" s="1">
        <v>0.41</v>
      </c>
      <c r="G89" s="1" t="str">
        <f t="shared" si="7"/>
        <v>High Discount</v>
      </c>
      <c r="J89" t="str">
        <f t="shared" si="8"/>
        <v>Poor</v>
      </c>
    </row>
    <row r="90" spans="1:12" x14ac:dyDescent="0.35">
      <c r="A90" t="s">
        <v>105</v>
      </c>
      <c r="B90">
        <v>89</v>
      </c>
      <c r="C90" s="6">
        <v>1420</v>
      </c>
      <c r="D90">
        <v>2420</v>
      </c>
      <c r="E90" s="4">
        <f t="shared" si="6"/>
        <v>1000</v>
      </c>
      <c r="F90" s="1">
        <v>0.41</v>
      </c>
      <c r="G90" s="1" t="str">
        <f t="shared" si="7"/>
        <v>High Discount</v>
      </c>
      <c r="J90" t="str">
        <f t="shared" si="8"/>
        <v>Poor</v>
      </c>
    </row>
    <row r="91" spans="1:12" x14ac:dyDescent="0.35">
      <c r="A91" t="s">
        <v>45</v>
      </c>
      <c r="B91">
        <v>90</v>
      </c>
      <c r="C91" s="6">
        <v>2750</v>
      </c>
      <c r="D91">
        <v>4471</v>
      </c>
      <c r="E91" s="4">
        <f t="shared" si="6"/>
        <v>1721</v>
      </c>
      <c r="F91" s="1">
        <v>0.38</v>
      </c>
      <c r="G91" s="1" t="str">
        <f t="shared" si="7"/>
        <v>Medium Discount</v>
      </c>
      <c r="J91" t="str">
        <f t="shared" si="8"/>
        <v>Poor</v>
      </c>
    </row>
    <row r="92" spans="1:12" x14ac:dyDescent="0.35">
      <c r="A92" t="s">
        <v>53</v>
      </c>
      <c r="B92">
        <v>91</v>
      </c>
      <c r="C92" s="6">
        <v>1200</v>
      </c>
      <c r="D92">
        <v>1950</v>
      </c>
      <c r="E92" s="4">
        <f t="shared" si="6"/>
        <v>750</v>
      </c>
      <c r="F92" s="1">
        <v>0.38</v>
      </c>
      <c r="G92" s="1" t="str">
        <f t="shared" si="7"/>
        <v>Medium Discount</v>
      </c>
      <c r="J92" t="str">
        <f t="shared" si="8"/>
        <v>Poor</v>
      </c>
    </row>
    <row r="93" spans="1:12" x14ac:dyDescent="0.35">
      <c r="A93" t="s">
        <v>85</v>
      </c>
      <c r="B93">
        <v>92</v>
      </c>
      <c r="C93" s="6">
        <v>1460</v>
      </c>
      <c r="D93">
        <v>2290</v>
      </c>
      <c r="E93" s="4">
        <f t="shared" si="6"/>
        <v>830</v>
      </c>
      <c r="F93" s="1">
        <v>0.36</v>
      </c>
      <c r="G93" s="1" t="str">
        <f t="shared" si="7"/>
        <v>Medium Discount</v>
      </c>
      <c r="J93" t="str">
        <f t="shared" si="8"/>
        <v>Poor</v>
      </c>
    </row>
    <row r="94" spans="1:12" x14ac:dyDescent="0.35">
      <c r="A94" t="s">
        <v>108</v>
      </c>
      <c r="B94">
        <v>93</v>
      </c>
      <c r="C94" s="6">
        <v>1150</v>
      </c>
      <c r="D94">
        <v>1737</v>
      </c>
      <c r="E94" s="4">
        <f t="shared" si="6"/>
        <v>587</v>
      </c>
      <c r="F94" s="1">
        <v>0.34</v>
      </c>
      <c r="G94" s="1" t="str">
        <f t="shared" si="7"/>
        <v>Medium Discount</v>
      </c>
      <c r="J94" t="str">
        <f t="shared" si="8"/>
        <v>Poor</v>
      </c>
    </row>
    <row r="95" spans="1:12" x14ac:dyDescent="0.35">
      <c r="A95" t="s">
        <v>109</v>
      </c>
      <c r="B95">
        <v>94</v>
      </c>
      <c r="C95" s="6">
        <v>1190</v>
      </c>
      <c r="D95">
        <v>1810</v>
      </c>
      <c r="E95" s="4">
        <f t="shared" si="6"/>
        <v>620</v>
      </c>
      <c r="F95" s="1">
        <v>0.34</v>
      </c>
      <c r="G95" s="1" t="str">
        <f t="shared" si="7"/>
        <v>Medium Discount</v>
      </c>
      <c r="J95" t="str">
        <f t="shared" si="8"/>
        <v>Poor</v>
      </c>
    </row>
    <row r="96" spans="1:12" x14ac:dyDescent="0.35">
      <c r="A96" t="s">
        <v>51</v>
      </c>
      <c r="B96">
        <v>95</v>
      </c>
      <c r="C96" s="6">
        <v>1190</v>
      </c>
      <c r="D96">
        <v>1785</v>
      </c>
      <c r="E96" s="4">
        <f t="shared" si="6"/>
        <v>595</v>
      </c>
      <c r="F96" s="1">
        <v>0.33</v>
      </c>
      <c r="G96" s="1" t="str">
        <f t="shared" si="7"/>
        <v>Medium Discount</v>
      </c>
      <c r="J96" t="str">
        <f t="shared" si="8"/>
        <v>Poor</v>
      </c>
    </row>
    <row r="97" spans="1:10" x14ac:dyDescent="0.35">
      <c r="A97" t="s">
        <v>63</v>
      </c>
      <c r="B97">
        <v>96</v>
      </c>
      <c r="C97" s="6">
        <v>2799</v>
      </c>
      <c r="D97">
        <v>3810</v>
      </c>
      <c r="E97" s="4">
        <f t="shared" si="6"/>
        <v>1011</v>
      </c>
      <c r="F97" s="1">
        <v>0.27</v>
      </c>
      <c r="G97" s="1" t="str">
        <f t="shared" si="7"/>
        <v>Medium Discount</v>
      </c>
      <c r="J97" t="str">
        <f t="shared" si="8"/>
        <v>Poor</v>
      </c>
    </row>
    <row r="98" spans="1:10" x14ac:dyDescent="0.35">
      <c r="A98" t="s">
        <v>107</v>
      </c>
      <c r="B98">
        <v>97</v>
      </c>
      <c r="C98" s="6">
        <v>198</v>
      </c>
      <c r="D98">
        <v>260</v>
      </c>
      <c r="E98" s="4">
        <f t="shared" ref="E98:E129" si="9">(D98-C98)</f>
        <v>62</v>
      </c>
      <c r="F98" s="1">
        <v>0.24</v>
      </c>
      <c r="G98" s="1" t="str">
        <f t="shared" ref="G98:G129" si="10">IF(F98&lt;20%, "Low discount", IF(F98&lt;=40%, "Medium Discount", IF(F98&gt;40%, "High Discount")))</f>
        <v>Medium Discount</v>
      </c>
      <c r="J98" t="str">
        <f t="shared" ref="J98:J129" si="11">IF(I98&lt;3,"Poor",IF(I98&lt;=4.4,"Average",IF(I98&gt;=4.5,"Excellent")))</f>
        <v>Poor</v>
      </c>
    </row>
    <row r="99" spans="1:10" x14ac:dyDescent="0.35">
      <c r="A99" t="s">
        <v>57</v>
      </c>
      <c r="B99">
        <v>98</v>
      </c>
      <c r="C99" s="6">
        <v>299</v>
      </c>
      <c r="D99">
        <v>384</v>
      </c>
      <c r="E99" s="4">
        <f t="shared" si="9"/>
        <v>85</v>
      </c>
      <c r="F99" s="1">
        <v>0.22</v>
      </c>
      <c r="G99" s="1" t="str">
        <f t="shared" si="10"/>
        <v>Medium Discount</v>
      </c>
      <c r="J99" t="str">
        <f t="shared" si="11"/>
        <v>Poor</v>
      </c>
    </row>
    <row r="100" spans="1:10" x14ac:dyDescent="0.35">
      <c r="A100" t="s">
        <v>88</v>
      </c>
      <c r="B100">
        <v>99</v>
      </c>
      <c r="C100" s="6">
        <v>1466</v>
      </c>
      <c r="D100">
        <v>1699</v>
      </c>
      <c r="E100" s="4">
        <f t="shared" si="9"/>
        <v>233</v>
      </c>
      <c r="F100" s="1">
        <v>0.14000000000000001</v>
      </c>
      <c r="G100" s="1" t="str">
        <f t="shared" si="10"/>
        <v>Low discount</v>
      </c>
      <c r="J100" t="str">
        <f t="shared" si="11"/>
        <v>Poor</v>
      </c>
    </row>
    <row r="101" spans="1:10" x14ac:dyDescent="0.35">
      <c r="A101" t="s">
        <v>91</v>
      </c>
      <c r="B101">
        <v>100</v>
      </c>
      <c r="C101" s="6">
        <v>1468</v>
      </c>
      <c r="D101">
        <v>1699</v>
      </c>
      <c r="E101" s="4">
        <f t="shared" si="9"/>
        <v>231</v>
      </c>
      <c r="F101" s="1">
        <v>0.14000000000000001</v>
      </c>
      <c r="G101" s="1" t="str">
        <f t="shared" si="10"/>
        <v>Low discount</v>
      </c>
      <c r="J101" t="str">
        <f t="shared" si="11"/>
        <v>Poor</v>
      </c>
    </row>
    <row r="102" spans="1:10" x14ac:dyDescent="0.35">
      <c r="A102" t="s">
        <v>90</v>
      </c>
      <c r="B102">
        <v>101</v>
      </c>
      <c r="C102" s="6">
        <v>799</v>
      </c>
      <c r="D102">
        <v>900</v>
      </c>
      <c r="E102" s="4">
        <f t="shared" si="9"/>
        <v>101</v>
      </c>
      <c r="F102" s="1">
        <v>0.11</v>
      </c>
      <c r="G102" s="1" t="str">
        <f t="shared" si="10"/>
        <v>Low discount</v>
      </c>
      <c r="J102" t="str">
        <f t="shared" si="11"/>
        <v>Poor</v>
      </c>
    </row>
    <row r="103" spans="1:10" x14ac:dyDescent="0.35">
      <c r="A103" t="s">
        <v>98</v>
      </c>
      <c r="B103">
        <v>102</v>
      </c>
      <c r="C103" s="6">
        <v>1526</v>
      </c>
      <c r="D103">
        <v>1660</v>
      </c>
      <c r="E103" s="4">
        <f t="shared" si="9"/>
        <v>134</v>
      </c>
      <c r="F103" s="1">
        <v>0.08</v>
      </c>
      <c r="G103" s="1" t="str">
        <f t="shared" si="10"/>
        <v>Low discount</v>
      </c>
      <c r="J103" t="str">
        <f t="shared" si="11"/>
        <v>Poor</v>
      </c>
    </row>
    <row r="104" spans="1:10" x14ac:dyDescent="0.35">
      <c r="A104" t="s">
        <v>81</v>
      </c>
      <c r="B104">
        <v>103</v>
      </c>
      <c r="C104" s="6">
        <v>1732</v>
      </c>
      <c r="D104">
        <v>1799</v>
      </c>
      <c r="E104" s="4">
        <f t="shared" si="9"/>
        <v>67</v>
      </c>
      <c r="F104" s="1">
        <v>0.04</v>
      </c>
      <c r="G104" s="1" t="str">
        <f t="shared" si="10"/>
        <v>Low discount</v>
      </c>
      <c r="J104" t="str">
        <f t="shared" si="11"/>
        <v>Poor</v>
      </c>
    </row>
    <row r="105" spans="1:10" x14ac:dyDescent="0.35">
      <c r="A105" t="s">
        <v>101</v>
      </c>
      <c r="B105">
        <v>104</v>
      </c>
      <c r="C105" s="6">
        <v>3546</v>
      </c>
      <c r="D105">
        <v>3699</v>
      </c>
      <c r="E105" s="4">
        <f t="shared" si="9"/>
        <v>153</v>
      </c>
      <c r="F105" s="1">
        <v>0.04</v>
      </c>
      <c r="G105" s="1" t="str">
        <f t="shared" si="10"/>
        <v>Low discount</v>
      </c>
      <c r="J105" t="str">
        <f t="shared" si="11"/>
        <v>Poor</v>
      </c>
    </row>
    <row r="106" spans="1:10" x14ac:dyDescent="0.35">
      <c r="A106" t="s">
        <v>58</v>
      </c>
      <c r="B106">
        <v>105</v>
      </c>
      <c r="C106" s="6">
        <v>1459</v>
      </c>
      <c r="D106">
        <v>1499</v>
      </c>
      <c r="E106" s="4">
        <f t="shared" si="9"/>
        <v>40</v>
      </c>
      <c r="F106" s="1">
        <v>0.03</v>
      </c>
      <c r="G106" s="1" t="str">
        <f t="shared" si="10"/>
        <v>Low discount</v>
      </c>
      <c r="J106" t="str">
        <f t="shared" si="11"/>
        <v>Poor</v>
      </c>
    </row>
    <row r="107" spans="1:10" x14ac:dyDescent="0.35">
      <c r="A107" t="s">
        <v>49</v>
      </c>
      <c r="B107">
        <v>106</v>
      </c>
      <c r="C107" s="6">
        <v>2132</v>
      </c>
      <c r="D107">
        <v>2169</v>
      </c>
      <c r="E107" s="4">
        <f t="shared" si="9"/>
        <v>37</v>
      </c>
      <c r="F107" s="1">
        <v>0.02</v>
      </c>
      <c r="G107" s="1" t="str">
        <f t="shared" si="10"/>
        <v>Low discount</v>
      </c>
      <c r="J107" t="str">
        <f t="shared" si="11"/>
        <v>Poor</v>
      </c>
    </row>
    <row r="108" spans="1:10" x14ac:dyDescent="0.35">
      <c r="A108" t="s">
        <v>56</v>
      </c>
      <c r="B108">
        <v>107</v>
      </c>
      <c r="C108" s="6">
        <v>1660</v>
      </c>
      <c r="D108">
        <v>1699</v>
      </c>
      <c r="E108" s="4">
        <f t="shared" si="9"/>
        <v>39</v>
      </c>
      <c r="F108" s="1">
        <v>0.02</v>
      </c>
      <c r="G108" s="1" t="str">
        <f t="shared" si="10"/>
        <v>Low discount</v>
      </c>
      <c r="J108" t="str">
        <f t="shared" si="11"/>
        <v>Poor</v>
      </c>
    </row>
    <row r="109" spans="1:10" x14ac:dyDescent="0.35">
      <c r="A109" t="s">
        <v>86</v>
      </c>
      <c r="B109">
        <v>108</v>
      </c>
      <c r="C109" s="6">
        <v>1666</v>
      </c>
      <c r="D109">
        <v>1699</v>
      </c>
      <c r="E109" s="4">
        <f t="shared" si="9"/>
        <v>33</v>
      </c>
      <c r="F109" s="1">
        <v>0.02</v>
      </c>
      <c r="G109" s="1" t="str">
        <f t="shared" si="10"/>
        <v>Low discount</v>
      </c>
      <c r="J109" t="str">
        <f t="shared" si="11"/>
        <v>Poor</v>
      </c>
    </row>
    <row r="110" spans="1:10" x14ac:dyDescent="0.35">
      <c r="A110" t="s">
        <v>99</v>
      </c>
      <c r="B110">
        <v>109</v>
      </c>
      <c r="C110" s="6">
        <v>1462</v>
      </c>
      <c r="D110">
        <v>1499</v>
      </c>
      <c r="E110" s="4">
        <f t="shared" si="9"/>
        <v>37</v>
      </c>
      <c r="F110" s="1">
        <v>0.02</v>
      </c>
      <c r="G110" s="1" t="str">
        <f t="shared" si="10"/>
        <v>Low discount</v>
      </c>
      <c r="J110" t="str">
        <f t="shared" si="11"/>
        <v>Poor</v>
      </c>
    </row>
    <row r="111" spans="1:10" x14ac:dyDescent="0.35">
      <c r="A111" t="s">
        <v>110</v>
      </c>
      <c r="B111">
        <v>110</v>
      </c>
      <c r="C111" s="6">
        <v>1658</v>
      </c>
      <c r="D111">
        <v>1699</v>
      </c>
      <c r="E111" s="4">
        <f t="shared" si="9"/>
        <v>41</v>
      </c>
      <c r="F111" s="1">
        <v>0.02</v>
      </c>
      <c r="G111" s="1" t="str">
        <f t="shared" si="10"/>
        <v>Low discount</v>
      </c>
      <c r="J111" t="str">
        <f t="shared" si="11"/>
        <v>Poor</v>
      </c>
    </row>
    <row r="112" spans="1:10" x14ac:dyDescent="0.35">
      <c r="A112" t="s">
        <v>111</v>
      </c>
      <c r="B112">
        <v>111</v>
      </c>
      <c r="C112" s="6">
        <v>1768</v>
      </c>
      <c r="D112">
        <v>1799</v>
      </c>
      <c r="E112" s="4">
        <f t="shared" si="9"/>
        <v>31</v>
      </c>
      <c r="F112" s="1">
        <v>0.02</v>
      </c>
      <c r="G112" s="1" t="str">
        <f t="shared" si="10"/>
        <v>Low discount</v>
      </c>
      <c r="J112" t="str">
        <f t="shared" si="11"/>
        <v>Poor</v>
      </c>
    </row>
    <row r="113" spans="1:10" x14ac:dyDescent="0.35">
      <c r="A113" t="s">
        <v>106</v>
      </c>
      <c r="B113">
        <v>112</v>
      </c>
      <c r="C113" s="6">
        <v>1875</v>
      </c>
      <c r="D113">
        <v>1899</v>
      </c>
      <c r="E113" s="4">
        <f t="shared" si="9"/>
        <v>24</v>
      </c>
      <c r="F113" s="1">
        <v>0.01</v>
      </c>
      <c r="G113" s="1" t="str">
        <f t="shared" si="10"/>
        <v>Low discount</v>
      </c>
      <c r="J113" t="str">
        <f t="shared" si="11"/>
        <v>Poor</v>
      </c>
    </row>
    <row r="114" spans="1:10" x14ac:dyDescent="0.35">
      <c r="B114">
        <v>113</v>
      </c>
      <c r="C114" s="7">
        <f>SUM(C2:C113)</f>
        <v>133112</v>
      </c>
      <c r="D114" s="2">
        <f>SUM(D2:D113)</f>
        <v>203344</v>
      </c>
      <c r="E114" s="4">
        <f t="shared" si="9"/>
        <v>70232</v>
      </c>
      <c r="G114" s="1" t="str">
        <f t="shared" si="10"/>
        <v>Low discount</v>
      </c>
      <c r="J114" t="str">
        <f t="shared" si="11"/>
        <v>Poor</v>
      </c>
    </row>
    <row r="115" spans="1:10" x14ac:dyDescent="0.35">
      <c r="B115">
        <v>114</v>
      </c>
      <c r="C115"/>
      <c r="E115" s="4">
        <f t="shared" si="9"/>
        <v>0</v>
      </c>
      <c r="G115" s="1" t="str">
        <f t="shared" si="10"/>
        <v>Low discount</v>
      </c>
      <c r="J115" t="str">
        <f t="shared" si="11"/>
        <v>Poor</v>
      </c>
    </row>
    <row r="116" spans="1:10" x14ac:dyDescent="0.35">
      <c r="B116">
        <v>115</v>
      </c>
      <c r="C116"/>
      <c r="D116" s="7">
        <f>(D114-C114)</f>
        <v>70232</v>
      </c>
      <c r="E116" s="4">
        <f t="shared" si="9"/>
        <v>70232</v>
      </c>
      <c r="G116" s="1" t="str">
        <f t="shared" si="10"/>
        <v>Low discount</v>
      </c>
      <c r="J116" t="str">
        <f t="shared" si="11"/>
        <v>Poor</v>
      </c>
    </row>
    <row r="117" spans="1:10" x14ac:dyDescent="0.35">
      <c r="C117" s="8"/>
      <c r="D117" s="9"/>
      <c r="F117" s="10"/>
      <c r="I117" s="11"/>
    </row>
    <row r="119" spans="1:10" x14ac:dyDescent="0.35">
      <c r="C119" s="12">
        <f>MAX(C2:C113)</f>
        <v>3750</v>
      </c>
    </row>
    <row r="120" spans="1:10" x14ac:dyDescent="0.35">
      <c r="C120" s="6">
        <f>MIN(C2:C113)</f>
        <v>38</v>
      </c>
    </row>
  </sheetData>
  <conditionalFormatting sqref="A1:B1048576">
    <cfRule type="top10" dxfId="20" priority="22" rank="10"/>
  </conditionalFormatting>
  <conditionalFormatting sqref="E1:E1048576 A1:B1048576">
    <cfRule type="top10" dxfId="19" priority="21" percent="1" rank="10"/>
  </conditionalFormatting>
  <conditionalFormatting sqref="F1:F1048576">
    <cfRule type="top10" dxfId="18" priority="17" percent="1" bottom="1" rank="10"/>
    <cfRule type="top10" dxfId="17" priority="18" rank="10"/>
  </conditionalFormatting>
  <conditionalFormatting sqref="F1:G1048576">
    <cfRule type="dataBar" priority="27">
      <dataBar>
        <cfvo type="min"/>
        <cfvo type="max"/>
        <color rgb="FF638EC6"/>
      </dataBar>
      <extLst>
        <ext xmlns:x14="http://schemas.microsoft.com/office/spreadsheetml/2009/9/main" uri="{B025F937-C7B1-47D3-B67F-A62EFF666E3E}">
          <x14:id>{A4150BF3-87D2-4EAA-8290-C4383A0A88C9}</x14:id>
        </ext>
      </extLst>
    </cfRule>
  </conditionalFormatting>
  <conditionalFormatting sqref="I1:I1048576">
    <cfRule type="containsBlanks" dxfId="16" priority="24">
      <formula>LEN(TRIM(I1))=0</formula>
    </cfRule>
    <cfRule type="containsBlanks" dxfId="15" priority="25">
      <formula>LEN(TRIM(I1))=0</formula>
    </cfRule>
    <cfRule type="colorScale" priority="28">
      <colorScale>
        <cfvo type="min"/>
        <cfvo type="percentile" val="50"/>
        <cfvo type="max"/>
        <color rgb="FFF8696B"/>
        <color rgb="FFFCFCFF"/>
        <color rgb="FF5A8AC6"/>
      </colorScale>
    </cfRule>
  </conditionalFormatting>
  <conditionalFormatting sqref="L21">
    <cfRule type="top10" dxfId="14" priority="8" rank="10"/>
  </conditionalFormatting>
  <conditionalFormatting sqref="L24">
    <cfRule type="top10" dxfId="13" priority="4" rank="10"/>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4150BF3-87D2-4EAA-8290-C4383A0A88C9}">
            <x14:dataBar minLength="0" maxLength="100" border="1" negativeBarBorderColorSameAsPositive="0">
              <x14:cfvo type="autoMin"/>
              <x14:cfvo type="autoMax"/>
              <x14:borderColor rgb="FF638EC6"/>
              <x14:negativeFillColor rgb="FFFF0000"/>
              <x14:negativeBorderColor rgb="FFFF0000"/>
              <x14:axisColor rgb="FF000000"/>
            </x14:dataBar>
          </x14:cfRule>
          <xm:sqref>F1:G1048576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3054-9BB7-4F59-AD77-99EC1CC8F282}">
  <dimension ref="A3:B7"/>
  <sheetViews>
    <sheetView workbookViewId="0">
      <selection activeCell="L5" sqref="L5"/>
    </sheetView>
  </sheetViews>
  <sheetFormatPr defaultRowHeight="14.5" x14ac:dyDescent="0.35"/>
  <cols>
    <col min="1" max="1" width="15.6328125" bestFit="1" customWidth="1"/>
    <col min="2" max="2" width="13.08984375" bestFit="1" customWidth="1"/>
  </cols>
  <sheetData>
    <row r="3" spans="1:2" x14ac:dyDescent="0.35">
      <c r="A3" s="13" t="s">
        <v>123</v>
      </c>
      <c r="B3" t="s">
        <v>122</v>
      </c>
    </row>
    <row r="4" spans="1:2" x14ac:dyDescent="0.35">
      <c r="A4" s="14" t="s">
        <v>118</v>
      </c>
      <c r="B4">
        <v>-334</v>
      </c>
    </row>
    <row r="5" spans="1:2" x14ac:dyDescent="0.35">
      <c r="A5" s="14" t="s">
        <v>119</v>
      </c>
      <c r="B5">
        <v>-38</v>
      </c>
    </row>
    <row r="6" spans="1:2" x14ac:dyDescent="0.35">
      <c r="A6" s="14" t="s">
        <v>120</v>
      </c>
      <c r="B6">
        <v>-351</v>
      </c>
    </row>
    <row r="7" spans="1:2" x14ac:dyDescent="0.35">
      <c r="A7" s="14" t="s">
        <v>121</v>
      </c>
      <c r="B7">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82F0-3CA3-4947-BE72-B8C213291F80}">
  <dimension ref="A3:B26"/>
  <sheetViews>
    <sheetView zoomScale="49" workbookViewId="0">
      <selection activeCell="B3" sqref="B3"/>
    </sheetView>
  </sheetViews>
  <sheetFormatPr defaultRowHeight="14.5" x14ac:dyDescent="0.35"/>
  <cols>
    <col min="1" max="1" width="12.36328125" bestFit="1" customWidth="1"/>
    <col min="2" max="2" width="13.08984375" bestFit="1" customWidth="1"/>
  </cols>
  <sheetData>
    <row r="3" spans="1:2" x14ac:dyDescent="0.35">
      <c r="A3" s="13" t="s">
        <v>123</v>
      </c>
      <c r="B3" t="s">
        <v>122</v>
      </c>
    </row>
    <row r="4" spans="1:2" x14ac:dyDescent="0.35">
      <c r="A4" s="14">
        <v>2</v>
      </c>
      <c r="B4">
        <v>-1</v>
      </c>
    </row>
    <row r="5" spans="1:2" x14ac:dyDescent="0.35">
      <c r="A5" s="14">
        <v>2.1</v>
      </c>
      <c r="B5">
        <v>-20</v>
      </c>
    </row>
    <row r="6" spans="1:2" x14ac:dyDescent="0.35">
      <c r="A6" s="14">
        <v>2.2000000000000002</v>
      </c>
      <c r="B6">
        <v>-12</v>
      </c>
    </row>
    <row r="7" spans="1:2" x14ac:dyDescent="0.35">
      <c r="A7" s="14">
        <v>2.2999999999999998</v>
      </c>
      <c r="B7">
        <v>-13</v>
      </c>
    </row>
    <row r="8" spans="1:2" x14ac:dyDescent="0.35">
      <c r="A8" s="14">
        <v>2.5</v>
      </c>
      <c r="B8">
        <v>-6</v>
      </c>
    </row>
    <row r="9" spans="1:2" x14ac:dyDescent="0.35">
      <c r="A9" s="14">
        <v>2.6</v>
      </c>
      <c r="B9">
        <v>-17</v>
      </c>
    </row>
    <row r="10" spans="1:2" x14ac:dyDescent="0.35">
      <c r="A10" s="14">
        <v>2.7</v>
      </c>
      <c r="B10">
        <v>-15</v>
      </c>
    </row>
    <row r="11" spans="1:2" x14ac:dyDescent="0.35">
      <c r="A11" s="14">
        <v>2.8</v>
      </c>
      <c r="B11">
        <v>-69</v>
      </c>
    </row>
    <row r="12" spans="1:2" x14ac:dyDescent="0.35">
      <c r="A12" s="14">
        <v>2.9</v>
      </c>
      <c r="B12">
        <v>-16</v>
      </c>
    </row>
    <row r="13" spans="1:2" x14ac:dyDescent="0.35">
      <c r="A13" s="14">
        <v>3</v>
      </c>
      <c r="B13">
        <v>-26</v>
      </c>
    </row>
    <row r="14" spans="1:2" x14ac:dyDescent="0.35">
      <c r="A14" s="14">
        <v>3.3</v>
      </c>
      <c r="B14">
        <v>-13</v>
      </c>
    </row>
    <row r="15" spans="1:2" x14ac:dyDescent="0.35">
      <c r="A15" s="14">
        <v>3.8</v>
      </c>
      <c r="B15">
        <v>-30</v>
      </c>
    </row>
    <row r="16" spans="1:2" x14ac:dyDescent="0.35">
      <c r="A16" s="14">
        <v>4</v>
      </c>
      <c r="B16">
        <v>-24</v>
      </c>
    </row>
    <row r="17" spans="1:2" x14ac:dyDescent="0.35">
      <c r="A17" s="14">
        <v>4.0999999999999996</v>
      </c>
      <c r="B17">
        <v>-46</v>
      </c>
    </row>
    <row r="18" spans="1:2" x14ac:dyDescent="0.35">
      <c r="A18" s="14">
        <v>4.2</v>
      </c>
      <c r="B18">
        <v>-9</v>
      </c>
    </row>
    <row r="19" spans="1:2" x14ac:dyDescent="0.35">
      <c r="A19" s="14">
        <v>4.3</v>
      </c>
      <c r="B19">
        <v>-61</v>
      </c>
    </row>
    <row r="20" spans="1:2" x14ac:dyDescent="0.35">
      <c r="A20" s="14">
        <v>4.4000000000000004</v>
      </c>
      <c r="B20">
        <v>-14</v>
      </c>
    </row>
    <row r="21" spans="1:2" x14ac:dyDescent="0.35">
      <c r="A21" s="14">
        <v>4.5</v>
      </c>
      <c r="B21">
        <v>-42</v>
      </c>
    </row>
    <row r="22" spans="1:2" x14ac:dyDescent="0.35">
      <c r="A22" s="14">
        <v>4.5999999999999996</v>
      </c>
      <c r="B22">
        <v>-177</v>
      </c>
    </row>
    <row r="23" spans="1:2" x14ac:dyDescent="0.35">
      <c r="A23" s="14">
        <v>4.7</v>
      </c>
      <c r="B23">
        <v>-78</v>
      </c>
    </row>
    <row r="24" spans="1:2" x14ac:dyDescent="0.35">
      <c r="A24" s="14">
        <v>4.8</v>
      </c>
      <c r="B24">
        <v>-22</v>
      </c>
    </row>
    <row r="25" spans="1:2" x14ac:dyDescent="0.35">
      <c r="A25" s="14">
        <v>5</v>
      </c>
      <c r="B25">
        <v>-12</v>
      </c>
    </row>
    <row r="26" spans="1:2" x14ac:dyDescent="0.35">
      <c r="A26" s="14" t="s">
        <v>121</v>
      </c>
      <c r="B26">
        <v>-723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1BB6-B57D-4458-B476-3F7866DB8F95}">
  <dimension ref="A1:R120"/>
  <sheetViews>
    <sheetView zoomScale="40" zoomScaleNormal="40" workbookViewId="0">
      <selection activeCell="F2" sqref="F2"/>
    </sheetView>
  </sheetViews>
  <sheetFormatPr defaultRowHeight="14.5" x14ac:dyDescent="0.35"/>
  <cols>
    <col min="1" max="1" width="104.90625" bestFit="1" customWidth="1"/>
    <col min="2" max="2" width="24.1796875" style="6" bestFit="1" customWidth="1"/>
    <col min="3" max="3" width="18.54296875" bestFit="1" customWidth="1"/>
    <col min="4" max="4" width="31.26953125" bestFit="1" customWidth="1"/>
    <col min="5" max="5" width="18.7265625" bestFit="1" customWidth="1"/>
    <col min="6" max="6" width="34.90625" bestFit="1" customWidth="1"/>
    <col min="7" max="7" width="16.453125" bestFit="1" customWidth="1"/>
    <col min="8" max="8" width="17.36328125" bestFit="1" customWidth="1"/>
    <col min="9" max="9" width="30.81640625" bestFit="1" customWidth="1"/>
    <col min="10" max="10" width="18.08984375" bestFit="1" customWidth="1"/>
    <col min="11" max="11" width="34.453125" bestFit="1" customWidth="1"/>
    <col min="12" max="13" width="28.08984375" bestFit="1" customWidth="1"/>
    <col min="14" max="14" width="33.26953125" bestFit="1" customWidth="1"/>
    <col min="15" max="15" width="26.453125" bestFit="1" customWidth="1"/>
    <col min="16" max="16" width="24.1796875" bestFit="1" customWidth="1"/>
    <col min="17" max="17" width="78.08984375" bestFit="1" customWidth="1"/>
  </cols>
  <sheetData>
    <row r="1" spans="1:18" s="3" customFormat="1" ht="15.5" x14ac:dyDescent="0.35">
      <c r="A1" s="3" t="s">
        <v>0</v>
      </c>
      <c r="B1" s="5" t="s">
        <v>1</v>
      </c>
      <c r="C1" s="3" t="s">
        <v>2</v>
      </c>
      <c r="D1" s="3" t="s">
        <v>115</v>
      </c>
      <c r="E1" s="3" t="s">
        <v>3</v>
      </c>
      <c r="F1" s="3" t="s">
        <v>117</v>
      </c>
      <c r="G1" s="3" t="s">
        <v>4</v>
      </c>
      <c r="H1" s="3" t="s">
        <v>5</v>
      </c>
      <c r="I1" s="3" t="s">
        <v>116</v>
      </c>
      <c r="J1" s="3" t="s">
        <v>131</v>
      </c>
      <c r="K1" s="3" t="s">
        <v>127</v>
      </c>
      <c r="L1" s="3" t="s">
        <v>124</v>
      </c>
      <c r="M1" s="3" t="s">
        <v>125</v>
      </c>
      <c r="N1" s="3" t="s">
        <v>126</v>
      </c>
      <c r="O1" s="3" t="s">
        <v>128</v>
      </c>
      <c r="P1" s="3" t="s">
        <v>129</v>
      </c>
      <c r="Q1" s="3" t="s">
        <v>130</v>
      </c>
      <c r="R1" s="3" t="s">
        <v>133</v>
      </c>
    </row>
    <row r="2" spans="1:18" x14ac:dyDescent="0.35">
      <c r="A2" t="s">
        <v>6</v>
      </c>
      <c r="B2" s="6">
        <v>950</v>
      </c>
      <c r="C2">
        <v>1525</v>
      </c>
      <c r="D2" s="4">
        <f>(C2-B2)</f>
        <v>575</v>
      </c>
      <c r="E2" s="1">
        <v>0.38</v>
      </c>
      <c r="F2" s="1" t="str">
        <f>IF(E2&lt;20%, "Low discount", IF(E2&lt;=40%, "Medium Discount", IF(E2&gt;40%, "High Discount")))</f>
        <v>Medium Discount</v>
      </c>
      <c r="G2">
        <v>-2</v>
      </c>
      <c r="H2">
        <v>4.5</v>
      </c>
      <c r="I2" t="str">
        <f>IF(H2&lt;3,"Poor",IF(H2&lt;=4.4,"Average",IF(H2&gt;=4.5,"Excellent")))</f>
        <v>Excellent</v>
      </c>
      <c r="K2">
        <f>COUNTA(A2:A113)</f>
        <v>112</v>
      </c>
      <c r="L2" s="4">
        <v>1168.3214285714287</v>
      </c>
      <c r="M2" s="4">
        <v>1778.0714285714287</v>
      </c>
      <c r="N2" s="24">
        <v>0.36776785714285715</v>
      </c>
      <c r="O2" s="4">
        <v>3.8894736842105258</v>
      </c>
      <c r="P2">
        <f>COUNT(G2:G113)</f>
        <v>57</v>
      </c>
      <c r="Q2">
        <v>3750</v>
      </c>
      <c r="R2">
        <v>38</v>
      </c>
    </row>
    <row r="3" spans="1:18" x14ac:dyDescent="0.35">
      <c r="A3" t="s">
        <v>7</v>
      </c>
      <c r="B3" s="6">
        <v>527</v>
      </c>
      <c r="C3">
        <v>999</v>
      </c>
      <c r="D3" s="4">
        <f t="shared" ref="D3:D66" si="0">(C3-B3)</f>
        <v>472</v>
      </c>
      <c r="E3" s="1">
        <v>0.47</v>
      </c>
      <c r="F3" s="1" t="str">
        <f t="shared" ref="F3:F66" si="1">IF(E3&lt;20%, "Low discount", IF(E3&lt;=40%, "Medium Discount", IF(E3&gt;40%, "High Discount")))</f>
        <v>High Discount</v>
      </c>
      <c r="G3">
        <v>-14</v>
      </c>
      <c r="H3">
        <v>4.0999999999999996</v>
      </c>
      <c r="I3" t="str">
        <f t="shared" ref="I3:I66" si="2">IF(H3&lt;3,"Poor",IF(H3&lt;=4.4,"Average",IF(H3&gt;=4.5,"Excellent")))</f>
        <v>Average</v>
      </c>
      <c r="Q3" s="2" t="s">
        <v>132</v>
      </c>
      <c r="R3" s="2" t="s">
        <v>134</v>
      </c>
    </row>
    <row r="4" spans="1:18" x14ac:dyDescent="0.35">
      <c r="A4" t="s">
        <v>8</v>
      </c>
      <c r="B4" s="6">
        <v>2199</v>
      </c>
      <c r="C4">
        <v>2923</v>
      </c>
      <c r="D4" s="4">
        <f t="shared" si="0"/>
        <v>724</v>
      </c>
      <c r="E4" s="1">
        <v>0.25</v>
      </c>
      <c r="F4" s="1" t="str">
        <f t="shared" si="1"/>
        <v>Medium Discount</v>
      </c>
      <c r="G4">
        <v>-24</v>
      </c>
      <c r="H4">
        <v>4.5999999999999996</v>
      </c>
      <c r="I4" t="str">
        <f t="shared" si="2"/>
        <v>Excellent</v>
      </c>
      <c r="Q4" t="s">
        <v>72</v>
      </c>
      <c r="R4" t="s">
        <v>26</v>
      </c>
    </row>
    <row r="5" spans="1:18" x14ac:dyDescent="0.35">
      <c r="A5" t="s">
        <v>9</v>
      </c>
      <c r="B5" s="6">
        <v>1580</v>
      </c>
      <c r="C5">
        <v>2499</v>
      </c>
      <c r="D5" s="4">
        <f t="shared" si="0"/>
        <v>919</v>
      </c>
      <c r="E5" s="1">
        <v>0.37</v>
      </c>
      <c r="F5" s="1" t="str">
        <f t="shared" si="1"/>
        <v>Medium Discount</v>
      </c>
      <c r="G5">
        <v>-7</v>
      </c>
      <c r="H5">
        <v>4.7</v>
      </c>
      <c r="I5" t="str">
        <f t="shared" si="2"/>
        <v>Excellent</v>
      </c>
    </row>
    <row r="6" spans="1:18" x14ac:dyDescent="0.35">
      <c r="A6" t="s">
        <v>10</v>
      </c>
      <c r="B6" s="6">
        <v>1740</v>
      </c>
      <c r="C6">
        <v>2356</v>
      </c>
      <c r="D6" s="4">
        <f t="shared" si="0"/>
        <v>616</v>
      </c>
      <c r="E6" s="1">
        <v>0.26</v>
      </c>
      <c r="F6" s="1" t="str">
        <f t="shared" si="1"/>
        <v>Medium Discount</v>
      </c>
      <c r="G6">
        <v>-5</v>
      </c>
      <c r="H6">
        <v>4.8</v>
      </c>
      <c r="I6" t="str">
        <f t="shared" si="2"/>
        <v>Excellent</v>
      </c>
    </row>
    <row r="7" spans="1:18" x14ac:dyDescent="0.35">
      <c r="A7" t="s">
        <v>11</v>
      </c>
      <c r="B7" s="6">
        <v>2999</v>
      </c>
      <c r="C7">
        <v>3290</v>
      </c>
      <c r="D7" s="4">
        <f t="shared" si="0"/>
        <v>291</v>
      </c>
      <c r="E7" s="1">
        <v>0.09</v>
      </c>
      <c r="F7" s="1" t="str">
        <f t="shared" si="1"/>
        <v>Low discount</v>
      </c>
      <c r="G7">
        <v>-15</v>
      </c>
      <c r="H7">
        <v>4</v>
      </c>
      <c r="I7" t="str">
        <f t="shared" si="2"/>
        <v>Average</v>
      </c>
    </row>
    <row r="8" spans="1:18" x14ac:dyDescent="0.35">
      <c r="A8" t="s">
        <v>12</v>
      </c>
      <c r="B8" s="6">
        <v>2319</v>
      </c>
      <c r="C8">
        <v>3032</v>
      </c>
      <c r="D8" s="4">
        <f t="shared" si="0"/>
        <v>713</v>
      </c>
      <c r="E8" s="1">
        <v>0.24</v>
      </c>
      <c r="F8" s="1" t="str">
        <f t="shared" si="1"/>
        <v>Medium Discount</v>
      </c>
      <c r="G8">
        <v>-55</v>
      </c>
      <c r="H8">
        <v>4.5999999999999996</v>
      </c>
      <c r="I8" t="str">
        <f t="shared" si="2"/>
        <v>Excellent</v>
      </c>
    </row>
    <row r="9" spans="1:18" x14ac:dyDescent="0.35">
      <c r="A9" t="s">
        <v>13</v>
      </c>
      <c r="B9" s="6">
        <v>988</v>
      </c>
      <c r="C9">
        <v>1580</v>
      </c>
      <c r="D9" s="4">
        <f t="shared" si="0"/>
        <v>592</v>
      </c>
      <c r="E9" s="1">
        <v>0.37</v>
      </c>
      <c r="F9" s="1" t="str">
        <f t="shared" si="1"/>
        <v>Medium Discount</v>
      </c>
      <c r="G9">
        <v>-2</v>
      </c>
      <c r="H9">
        <v>4</v>
      </c>
      <c r="I9" t="str">
        <f t="shared" si="2"/>
        <v>Average</v>
      </c>
    </row>
    <row r="10" spans="1:18" x14ac:dyDescent="0.35">
      <c r="A10" t="s">
        <v>14</v>
      </c>
      <c r="B10" s="6">
        <v>1274</v>
      </c>
      <c r="C10">
        <v>2800</v>
      </c>
      <c r="D10" s="4">
        <f t="shared" si="0"/>
        <v>1526</v>
      </c>
      <c r="E10" s="1">
        <v>0.55000000000000004</v>
      </c>
      <c r="F10" s="1" t="str">
        <f t="shared" si="1"/>
        <v>High Discount</v>
      </c>
      <c r="G10">
        <v>-5</v>
      </c>
      <c r="H10">
        <v>4.8</v>
      </c>
      <c r="I10" t="str">
        <f t="shared" si="2"/>
        <v>Excellent</v>
      </c>
    </row>
    <row r="11" spans="1:18" x14ac:dyDescent="0.35">
      <c r="A11" t="s">
        <v>15</v>
      </c>
      <c r="B11" s="6">
        <v>1600</v>
      </c>
      <c r="C11">
        <v>2929</v>
      </c>
      <c r="D11" s="4">
        <f t="shared" si="0"/>
        <v>1329</v>
      </c>
      <c r="E11" s="1">
        <v>0.45</v>
      </c>
      <c r="F11" s="1" t="str">
        <f t="shared" si="1"/>
        <v>High Discount</v>
      </c>
      <c r="G11">
        <v>-5</v>
      </c>
      <c r="H11">
        <v>3.8</v>
      </c>
      <c r="I11" t="str">
        <f t="shared" si="2"/>
        <v>Average</v>
      </c>
    </row>
    <row r="12" spans="1:18" x14ac:dyDescent="0.35">
      <c r="A12" t="s">
        <v>16</v>
      </c>
      <c r="B12" s="6">
        <v>799</v>
      </c>
      <c r="C12">
        <v>999</v>
      </c>
      <c r="D12" s="4">
        <f t="shared" si="0"/>
        <v>200</v>
      </c>
      <c r="E12" s="1">
        <v>0.2</v>
      </c>
      <c r="F12" s="1" t="str">
        <f t="shared" si="1"/>
        <v>Medium Discount</v>
      </c>
      <c r="G12">
        <v>-12</v>
      </c>
      <c r="H12">
        <v>4.0999999999999996</v>
      </c>
      <c r="I12" t="str">
        <f t="shared" si="2"/>
        <v>Average</v>
      </c>
    </row>
    <row r="13" spans="1:18" x14ac:dyDescent="0.35">
      <c r="A13" t="s">
        <v>17</v>
      </c>
      <c r="B13" s="6">
        <v>990</v>
      </c>
      <c r="C13">
        <v>1500</v>
      </c>
      <c r="D13" s="4">
        <f t="shared" si="0"/>
        <v>510</v>
      </c>
      <c r="E13" s="1">
        <v>0.34</v>
      </c>
      <c r="F13" s="1" t="str">
        <f t="shared" si="1"/>
        <v>Medium Discount</v>
      </c>
      <c r="G13">
        <v>-39</v>
      </c>
      <c r="H13">
        <v>4.7</v>
      </c>
      <c r="I13" t="str">
        <f t="shared" si="2"/>
        <v>Excellent</v>
      </c>
    </row>
    <row r="14" spans="1:18" x14ac:dyDescent="0.35">
      <c r="A14" t="s">
        <v>18</v>
      </c>
      <c r="B14" s="6">
        <v>552</v>
      </c>
      <c r="C14">
        <v>1035</v>
      </c>
      <c r="D14" s="4">
        <f t="shared" si="0"/>
        <v>483</v>
      </c>
      <c r="E14" s="1">
        <v>0.47</v>
      </c>
      <c r="F14" s="1" t="str">
        <f t="shared" si="1"/>
        <v>High Discount</v>
      </c>
      <c r="G14">
        <v>-12</v>
      </c>
      <c r="H14">
        <v>4.8</v>
      </c>
      <c r="I14" t="str">
        <f t="shared" si="2"/>
        <v>Excellent</v>
      </c>
    </row>
    <row r="15" spans="1:18" x14ac:dyDescent="0.35">
      <c r="A15" t="s">
        <v>19</v>
      </c>
      <c r="B15" s="6">
        <v>501</v>
      </c>
      <c r="C15">
        <v>860</v>
      </c>
      <c r="D15" s="4">
        <f t="shared" si="0"/>
        <v>359</v>
      </c>
      <c r="E15" s="1">
        <v>0.42</v>
      </c>
      <c r="F15" s="1" t="str">
        <f t="shared" si="1"/>
        <v>High Discount</v>
      </c>
      <c r="G15">
        <v>-6</v>
      </c>
      <c r="H15">
        <v>4.5</v>
      </c>
      <c r="I15" t="str">
        <f t="shared" si="2"/>
        <v>Excellent</v>
      </c>
    </row>
    <row r="16" spans="1:18" x14ac:dyDescent="0.35">
      <c r="A16" t="s">
        <v>20</v>
      </c>
      <c r="B16" s="6">
        <v>1680</v>
      </c>
      <c r="C16">
        <v>2499</v>
      </c>
      <c r="D16" s="4">
        <f t="shared" si="0"/>
        <v>819</v>
      </c>
      <c r="E16" s="1">
        <v>0.33</v>
      </c>
      <c r="F16" s="1" t="str">
        <f t="shared" si="1"/>
        <v>Medium Discount</v>
      </c>
      <c r="G16">
        <v>-9</v>
      </c>
      <c r="H16">
        <v>4.2</v>
      </c>
      <c r="I16" t="str">
        <f t="shared" si="2"/>
        <v>Average</v>
      </c>
    </row>
    <row r="17" spans="1:9" x14ac:dyDescent="0.35">
      <c r="A17" t="s">
        <v>21</v>
      </c>
      <c r="B17" s="6">
        <v>332</v>
      </c>
      <c r="C17">
        <v>684</v>
      </c>
      <c r="D17" s="4">
        <f t="shared" si="0"/>
        <v>352</v>
      </c>
      <c r="E17" s="1">
        <v>0.51</v>
      </c>
      <c r="F17" s="1" t="str">
        <f t="shared" si="1"/>
        <v>High Discount</v>
      </c>
      <c r="G17">
        <v>-2</v>
      </c>
      <c r="H17">
        <v>5</v>
      </c>
      <c r="I17" t="str">
        <f t="shared" si="2"/>
        <v>Excellent</v>
      </c>
    </row>
    <row r="18" spans="1:9" x14ac:dyDescent="0.35">
      <c r="A18" t="s">
        <v>22</v>
      </c>
      <c r="B18" s="6">
        <v>195</v>
      </c>
      <c r="C18">
        <v>360</v>
      </c>
      <c r="D18" s="4">
        <f t="shared" si="0"/>
        <v>165</v>
      </c>
      <c r="E18" s="1">
        <v>0.46</v>
      </c>
      <c r="F18" s="1" t="str">
        <f t="shared" si="1"/>
        <v>High Discount</v>
      </c>
      <c r="G18">
        <v>-2</v>
      </c>
      <c r="H18">
        <v>5</v>
      </c>
      <c r="I18" t="str">
        <f t="shared" si="2"/>
        <v>Excellent</v>
      </c>
    </row>
    <row r="19" spans="1:9" x14ac:dyDescent="0.35">
      <c r="A19" t="s">
        <v>23</v>
      </c>
      <c r="B19" s="6">
        <v>2025</v>
      </c>
      <c r="C19">
        <v>3971</v>
      </c>
      <c r="D19" s="4">
        <f t="shared" si="0"/>
        <v>1946</v>
      </c>
      <c r="E19" s="1">
        <v>0.49</v>
      </c>
      <c r="F19" s="1" t="str">
        <f t="shared" si="1"/>
        <v>High Discount</v>
      </c>
      <c r="G19">
        <v>-3</v>
      </c>
      <c r="H19">
        <v>5</v>
      </c>
      <c r="I19" t="str">
        <f t="shared" si="2"/>
        <v>Excellent</v>
      </c>
    </row>
    <row r="20" spans="1:9" x14ac:dyDescent="0.35">
      <c r="A20" t="s">
        <v>24</v>
      </c>
      <c r="B20" s="6">
        <v>2999</v>
      </c>
      <c r="C20">
        <v>3699</v>
      </c>
      <c r="D20" s="4">
        <f t="shared" si="0"/>
        <v>700</v>
      </c>
      <c r="E20" s="1">
        <v>0.19</v>
      </c>
      <c r="F20" s="1" t="str">
        <f t="shared" si="1"/>
        <v>Low discount</v>
      </c>
      <c r="G20">
        <v>-5</v>
      </c>
      <c r="H20">
        <v>4.5999999999999996</v>
      </c>
      <c r="I20" t="str">
        <f t="shared" si="2"/>
        <v>Excellent</v>
      </c>
    </row>
    <row r="21" spans="1:9" x14ac:dyDescent="0.35">
      <c r="A21" t="s">
        <v>25</v>
      </c>
      <c r="B21" s="6">
        <v>998</v>
      </c>
      <c r="C21">
        <v>1966</v>
      </c>
      <c r="D21" s="4">
        <f t="shared" si="0"/>
        <v>968</v>
      </c>
      <c r="E21" s="1">
        <v>0.49</v>
      </c>
      <c r="F21" s="1" t="str">
        <f t="shared" si="1"/>
        <v>High Discount</v>
      </c>
      <c r="G21">
        <v>-44</v>
      </c>
      <c r="H21">
        <v>4.5999999999999996</v>
      </c>
      <c r="I21" t="str">
        <f t="shared" si="2"/>
        <v>Excellent</v>
      </c>
    </row>
    <row r="22" spans="1:9" x14ac:dyDescent="0.35">
      <c r="A22" t="s">
        <v>26</v>
      </c>
      <c r="B22" s="6">
        <v>38</v>
      </c>
      <c r="C22">
        <v>80</v>
      </c>
      <c r="D22" s="4">
        <f t="shared" si="0"/>
        <v>42</v>
      </c>
      <c r="E22" s="1">
        <v>0.53</v>
      </c>
      <c r="F22" s="1" t="str">
        <f t="shared" si="1"/>
        <v>High Discount</v>
      </c>
      <c r="G22">
        <v>-13</v>
      </c>
      <c r="H22">
        <v>3.3</v>
      </c>
      <c r="I22" t="str">
        <f t="shared" si="2"/>
        <v>Average</v>
      </c>
    </row>
    <row r="23" spans="1:9" x14ac:dyDescent="0.35">
      <c r="A23" t="s">
        <v>27</v>
      </c>
      <c r="B23" s="6">
        <v>1860</v>
      </c>
      <c r="C23">
        <v>3220</v>
      </c>
      <c r="D23" s="4">
        <f t="shared" si="0"/>
        <v>1360</v>
      </c>
      <c r="E23" s="1">
        <v>0.42</v>
      </c>
      <c r="F23" s="1" t="str">
        <f t="shared" si="1"/>
        <v>High Discount</v>
      </c>
      <c r="I23" t="str">
        <f t="shared" si="2"/>
        <v>Poor</v>
      </c>
    </row>
    <row r="24" spans="1:9" x14ac:dyDescent="0.35">
      <c r="A24" t="s">
        <v>28</v>
      </c>
      <c r="B24" s="6">
        <v>880</v>
      </c>
      <c r="C24">
        <v>1350</v>
      </c>
      <c r="D24" s="4">
        <f t="shared" si="0"/>
        <v>470</v>
      </c>
      <c r="E24" s="1">
        <v>0.35</v>
      </c>
      <c r="F24" s="1" t="str">
        <f t="shared" si="1"/>
        <v>Medium Discount</v>
      </c>
      <c r="G24">
        <v>-6</v>
      </c>
      <c r="H24">
        <v>4</v>
      </c>
      <c r="I24" t="str">
        <f t="shared" si="2"/>
        <v>Average</v>
      </c>
    </row>
    <row r="25" spans="1:9" x14ac:dyDescent="0.35">
      <c r="A25" t="s">
        <v>29</v>
      </c>
      <c r="B25" s="6">
        <v>1650</v>
      </c>
      <c r="C25">
        <v>2150</v>
      </c>
      <c r="D25" s="4">
        <f t="shared" si="0"/>
        <v>500</v>
      </c>
      <c r="E25" s="1">
        <v>0.23</v>
      </c>
      <c r="F25" s="1" t="str">
        <f t="shared" si="1"/>
        <v>Medium Discount</v>
      </c>
      <c r="G25">
        <v>-14</v>
      </c>
      <c r="H25">
        <v>4.4000000000000004</v>
      </c>
      <c r="I25" t="str">
        <f t="shared" si="2"/>
        <v>Average</v>
      </c>
    </row>
    <row r="26" spans="1:9" x14ac:dyDescent="0.35">
      <c r="A26" t="s">
        <v>30</v>
      </c>
      <c r="B26" s="6">
        <v>2048</v>
      </c>
      <c r="C26">
        <v>4500</v>
      </c>
      <c r="D26" s="4">
        <f t="shared" si="0"/>
        <v>2452</v>
      </c>
      <c r="E26" s="1">
        <v>0.54</v>
      </c>
      <c r="F26" s="1" t="str">
        <f t="shared" si="1"/>
        <v>High Discount</v>
      </c>
      <c r="G26">
        <v>-7</v>
      </c>
      <c r="H26">
        <v>4.3</v>
      </c>
      <c r="I26" t="str">
        <f t="shared" si="2"/>
        <v>Average</v>
      </c>
    </row>
    <row r="27" spans="1:9" x14ac:dyDescent="0.35">
      <c r="A27" t="s">
        <v>31</v>
      </c>
      <c r="B27" s="6">
        <v>420</v>
      </c>
      <c r="C27">
        <v>647</v>
      </c>
      <c r="D27" s="4">
        <f t="shared" si="0"/>
        <v>227</v>
      </c>
      <c r="E27" s="1">
        <v>0.35</v>
      </c>
      <c r="F27" s="1" t="str">
        <f t="shared" si="1"/>
        <v>Medium Discount</v>
      </c>
      <c r="G27">
        <v>-49</v>
      </c>
      <c r="H27">
        <v>4.5999999999999996</v>
      </c>
      <c r="I27" t="str">
        <f t="shared" si="2"/>
        <v>Excellent</v>
      </c>
    </row>
    <row r="28" spans="1:9" x14ac:dyDescent="0.35">
      <c r="A28" t="s">
        <v>32</v>
      </c>
      <c r="B28" s="6">
        <v>2880</v>
      </c>
      <c r="C28">
        <v>3520</v>
      </c>
      <c r="D28" s="4">
        <f t="shared" si="0"/>
        <v>640</v>
      </c>
      <c r="E28" s="1">
        <v>0.18</v>
      </c>
      <c r="F28" s="1" t="str">
        <f t="shared" si="1"/>
        <v>Low discount</v>
      </c>
      <c r="G28">
        <v>-12</v>
      </c>
      <c r="H28">
        <v>3.8</v>
      </c>
      <c r="I28" t="str">
        <f t="shared" si="2"/>
        <v>Average</v>
      </c>
    </row>
    <row r="29" spans="1:9" x14ac:dyDescent="0.35">
      <c r="A29" t="s">
        <v>33</v>
      </c>
      <c r="B29" s="6">
        <v>1350</v>
      </c>
      <c r="C29">
        <v>1990</v>
      </c>
      <c r="D29" s="4">
        <f t="shared" si="0"/>
        <v>640</v>
      </c>
      <c r="E29" s="1">
        <v>0.32</v>
      </c>
      <c r="F29" s="1" t="str">
        <f t="shared" si="1"/>
        <v>Medium Discount</v>
      </c>
      <c r="G29">
        <v>-13</v>
      </c>
      <c r="H29">
        <v>3.8</v>
      </c>
      <c r="I29" t="str">
        <f t="shared" si="2"/>
        <v>Average</v>
      </c>
    </row>
    <row r="30" spans="1:9" x14ac:dyDescent="0.35">
      <c r="A30" t="s">
        <v>34</v>
      </c>
      <c r="B30" s="6">
        <v>1758</v>
      </c>
      <c r="C30">
        <v>2499</v>
      </c>
      <c r="D30" s="4">
        <f t="shared" si="0"/>
        <v>741</v>
      </c>
      <c r="E30" s="1">
        <v>0.3</v>
      </c>
      <c r="F30" s="1" t="str">
        <f t="shared" si="1"/>
        <v>Medium Discount</v>
      </c>
      <c r="G30">
        <v>-20</v>
      </c>
      <c r="H30">
        <v>4.0999999999999996</v>
      </c>
      <c r="I30" t="str">
        <f t="shared" si="2"/>
        <v>Average</v>
      </c>
    </row>
    <row r="31" spans="1:9" x14ac:dyDescent="0.35">
      <c r="A31" t="s">
        <v>35</v>
      </c>
      <c r="B31" s="6">
        <v>2200</v>
      </c>
      <c r="C31">
        <v>4080</v>
      </c>
      <c r="D31" s="4">
        <f t="shared" si="0"/>
        <v>1880</v>
      </c>
      <c r="E31" s="1">
        <v>0.46</v>
      </c>
      <c r="F31" s="1" t="str">
        <f t="shared" si="1"/>
        <v>High Discount</v>
      </c>
      <c r="I31" t="str">
        <f t="shared" si="2"/>
        <v>Poor</v>
      </c>
    </row>
    <row r="32" spans="1:9" x14ac:dyDescent="0.35">
      <c r="A32" t="s">
        <v>36</v>
      </c>
      <c r="B32" s="6">
        <v>185</v>
      </c>
      <c r="C32">
        <v>382</v>
      </c>
      <c r="D32" s="4">
        <f t="shared" si="0"/>
        <v>197</v>
      </c>
      <c r="E32" s="1">
        <v>0.52</v>
      </c>
      <c r="F32" s="1" t="str">
        <f t="shared" si="1"/>
        <v>High Discount</v>
      </c>
      <c r="G32">
        <v>-9</v>
      </c>
      <c r="H32">
        <v>4.3</v>
      </c>
      <c r="I32" t="str">
        <f t="shared" si="2"/>
        <v>Average</v>
      </c>
    </row>
    <row r="33" spans="1:9" x14ac:dyDescent="0.35">
      <c r="A33" t="s">
        <v>37</v>
      </c>
      <c r="B33" s="6">
        <v>980</v>
      </c>
      <c r="C33">
        <v>1490</v>
      </c>
      <c r="D33" s="4">
        <f t="shared" si="0"/>
        <v>510</v>
      </c>
      <c r="E33" s="1">
        <v>0.34</v>
      </c>
      <c r="F33" s="1" t="str">
        <f t="shared" si="1"/>
        <v>Medium Discount</v>
      </c>
      <c r="G33">
        <v>-12</v>
      </c>
      <c r="H33">
        <v>4.7</v>
      </c>
      <c r="I33" t="str">
        <f t="shared" si="2"/>
        <v>Excellent</v>
      </c>
    </row>
    <row r="34" spans="1:9" x14ac:dyDescent="0.35">
      <c r="A34" t="s">
        <v>38</v>
      </c>
      <c r="B34" s="6">
        <v>1820</v>
      </c>
      <c r="C34">
        <v>3490</v>
      </c>
      <c r="D34" s="4">
        <f t="shared" si="0"/>
        <v>1670</v>
      </c>
      <c r="E34" s="1">
        <v>0.48</v>
      </c>
      <c r="F34" s="1" t="str">
        <f t="shared" si="1"/>
        <v>High Discount</v>
      </c>
      <c r="G34">
        <v>-9</v>
      </c>
      <c r="H34">
        <v>4.3</v>
      </c>
      <c r="I34" t="str">
        <f t="shared" si="2"/>
        <v>Average</v>
      </c>
    </row>
    <row r="35" spans="1:9" x14ac:dyDescent="0.35">
      <c r="A35" t="s">
        <v>39</v>
      </c>
      <c r="B35" s="6">
        <v>1940</v>
      </c>
      <c r="C35">
        <v>2650</v>
      </c>
      <c r="D35" s="4">
        <f t="shared" si="0"/>
        <v>710</v>
      </c>
      <c r="E35" s="1">
        <v>0.27</v>
      </c>
      <c r="F35" s="1" t="str">
        <f t="shared" si="1"/>
        <v>Medium Discount</v>
      </c>
      <c r="G35">
        <v>-20</v>
      </c>
      <c r="H35">
        <v>4.7</v>
      </c>
      <c r="I35" t="str">
        <f t="shared" si="2"/>
        <v>Excellent</v>
      </c>
    </row>
    <row r="36" spans="1:9" x14ac:dyDescent="0.35">
      <c r="A36" t="s">
        <v>40</v>
      </c>
      <c r="B36" s="6">
        <v>1980</v>
      </c>
      <c r="C36">
        <v>2699</v>
      </c>
      <c r="D36" s="4">
        <f t="shared" si="0"/>
        <v>719</v>
      </c>
      <c r="E36" s="1">
        <v>0.27</v>
      </c>
      <c r="F36" s="1" t="str">
        <f t="shared" si="1"/>
        <v>Medium Discount</v>
      </c>
      <c r="G36">
        <v>-32</v>
      </c>
      <c r="H36">
        <v>4.5</v>
      </c>
      <c r="I36" t="str">
        <f t="shared" si="2"/>
        <v>Excellent</v>
      </c>
    </row>
    <row r="37" spans="1:9" x14ac:dyDescent="0.35">
      <c r="A37" t="s">
        <v>41</v>
      </c>
      <c r="B37" s="6">
        <v>1620</v>
      </c>
      <c r="C37">
        <v>2690</v>
      </c>
      <c r="D37" s="4">
        <f t="shared" si="0"/>
        <v>1070</v>
      </c>
      <c r="E37" s="1">
        <v>0.4</v>
      </c>
      <c r="F37" s="1" t="str">
        <f t="shared" si="1"/>
        <v>Medium Discount</v>
      </c>
      <c r="G37">
        <v>-1</v>
      </c>
      <c r="H37">
        <v>5</v>
      </c>
      <c r="I37" t="str">
        <f t="shared" si="2"/>
        <v>Excellent</v>
      </c>
    </row>
    <row r="38" spans="1:9" x14ac:dyDescent="0.35">
      <c r="A38" t="s">
        <v>42</v>
      </c>
      <c r="B38" s="6">
        <v>171</v>
      </c>
      <c r="C38">
        <v>360</v>
      </c>
      <c r="D38" s="4">
        <f t="shared" si="0"/>
        <v>189</v>
      </c>
      <c r="E38" s="1">
        <v>0.53</v>
      </c>
      <c r="F38" s="1" t="str">
        <f t="shared" si="1"/>
        <v>High Discount</v>
      </c>
      <c r="G38">
        <v>-2</v>
      </c>
      <c r="H38">
        <v>5</v>
      </c>
      <c r="I38" t="str">
        <f t="shared" si="2"/>
        <v>Excellent</v>
      </c>
    </row>
    <row r="39" spans="1:9" x14ac:dyDescent="0.35">
      <c r="A39" t="s">
        <v>43</v>
      </c>
      <c r="B39" s="6">
        <v>389</v>
      </c>
      <c r="C39">
        <v>656</v>
      </c>
      <c r="D39" s="4">
        <f t="shared" si="0"/>
        <v>267</v>
      </c>
      <c r="E39" s="1">
        <v>0.41</v>
      </c>
      <c r="F39" s="1" t="str">
        <f t="shared" si="1"/>
        <v>High Discount</v>
      </c>
      <c r="G39">
        <v>-36</v>
      </c>
      <c r="H39">
        <v>4.3</v>
      </c>
      <c r="I39" t="str">
        <f t="shared" si="2"/>
        <v>Average</v>
      </c>
    </row>
    <row r="40" spans="1:9" x14ac:dyDescent="0.35">
      <c r="A40" t="s">
        <v>44</v>
      </c>
      <c r="B40" s="6">
        <v>1980</v>
      </c>
      <c r="C40">
        <v>3200</v>
      </c>
      <c r="D40" s="4">
        <f>(C40-B40)</f>
        <v>1220</v>
      </c>
      <c r="E40" s="1">
        <v>0.38</v>
      </c>
      <c r="F40" s="1" t="str">
        <f t="shared" si="1"/>
        <v>Medium Discount</v>
      </c>
      <c r="G40">
        <v>-2</v>
      </c>
      <c r="H40">
        <v>4.5</v>
      </c>
      <c r="I40" t="str">
        <f t="shared" si="2"/>
        <v>Excellent</v>
      </c>
    </row>
    <row r="41" spans="1:9" x14ac:dyDescent="0.35">
      <c r="A41" t="s">
        <v>45</v>
      </c>
      <c r="B41" s="6">
        <v>2750</v>
      </c>
      <c r="C41">
        <v>4471</v>
      </c>
      <c r="D41" s="4">
        <f t="shared" si="0"/>
        <v>1721</v>
      </c>
      <c r="E41" s="1">
        <v>0.38</v>
      </c>
      <c r="F41" s="1" t="str">
        <f t="shared" si="1"/>
        <v>Medium Discount</v>
      </c>
      <c r="I41" t="str">
        <f t="shared" si="2"/>
        <v>Poor</v>
      </c>
    </row>
    <row r="42" spans="1:9" x14ac:dyDescent="0.35">
      <c r="A42" t="s">
        <v>46</v>
      </c>
      <c r="B42" s="6">
        <v>475</v>
      </c>
      <c r="C42">
        <v>931</v>
      </c>
      <c r="D42" s="4">
        <f t="shared" si="0"/>
        <v>456</v>
      </c>
      <c r="E42" s="1">
        <v>0.49</v>
      </c>
      <c r="F42" s="1" t="str">
        <f t="shared" si="1"/>
        <v>High Discount</v>
      </c>
      <c r="I42" t="str">
        <f t="shared" si="2"/>
        <v>Poor</v>
      </c>
    </row>
    <row r="43" spans="1:9" x14ac:dyDescent="0.35">
      <c r="A43" t="s">
        <v>47</v>
      </c>
      <c r="B43" s="6">
        <v>238</v>
      </c>
      <c r="C43">
        <v>476</v>
      </c>
      <c r="D43" s="4">
        <f t="shared" si="0"/>
        <v>238</v>
      </c>
      <c r="E43" s="1">
        <v>0.5</v>
      </c>
      <c r="F43" s="1" t="str">
        <f t="shared" si="1"/>
        <v>High Discount</v>
      </c>
      <c r="I43" t="str">
        <f t="shared" si="2"/>
        <v>Poor</v>
      </c>
    </row>
    <row r="44" spans="1:9" x14ac:dyDescent="0.35">
      <c r="A44" t="s">
        <v>48</v>
      </c>
      <c r="B44" s="6">
        <v>610</v>
      </c>
      <c r="C44">
        <v>1060</v>
      </c>
      <c r="D44" s="4">
        <f t="shared" si="0"/>
        <v>450</v>
      </c>
      <c r="E44" s="1">
        <v>0.42</v>
      </c>
      <c r="F44" s="1" t="str">
        <f t="shared" si="1"/>
        <v>High Discount</v>
      </c>
      <c r="I44" t="str">
        <f t="shared" si="2"/>
        <v>Poor</v>
      </c>
    </row>
    <row r="45" spans="1:9" x14ac:dyDescent="0.35">
      <c r="A45" t="s">
        <v>49</v>
      </c>
      <c r="B45" s="6">
        <v>2132</v>
      </c>
      <c r="C45">
        <v>2169</v>
      </c>
      <c r="D45" s="4">
        <f t="shared" si="0"/>
        <v>37</v>
      </c>
      <c r="E45" s="1">
        <v>0.02</v>
      </c>
      <c r="F45" s="1" t="str">
        <f t="shared" si="1"/>
        <v>Low discount</v>
      </c>
      <c r="I45" t="str">
        <f t="shared" si="2"/>
        <v>Poor</v>
      </c>
    </row>
    <row r="46" spans="1:9" x14ac:dyDescent="0.35">
      <c r="A46" t="s">
        <v>50</v>
      </c>
      <c r="B46" s="6">
        <v>999</v>
      </c>
      <c r="C46">
        <v>2000</v>
      </c>
      <c r="D46" s="4">
        <f t="shared" si="0"/>
        <v>1001</v>
      </c>
      <c r="E46" s="1">
        <v>0.5</v>
      </c>
      <c r="F46" s="1" t="str">
        <f t="shared" si="1"/>
        <v>High Discount</v>
      </c>
      <c r="I46" t="str">
        <f t="shared" si="2"/>
        <v>Poor</v>
      </c>
    </row>
    <row r="47" spans="1:9" x14ac:dyDescent="0.35">
      <c r="A47" t="s">
        <v>51</v>
      </c>
      <c r="B47" s="6">
        <v>1190</v>
      </c>
      <c r="C47">
        <v>1785</v>
      </c>
      <c r="D47" s="4">
        <f t="shared" si="0"/>
        <v>595</v>
      </c>
      <c r="E47" s="1">
        <v>0.33</v>
      </c>
      <c r="F47" s="1" t="str">
        <f t="shared" si="1"/>
        <v>Medium Discount</v>
      </c>
      <c r="I47" t="str">
        <f t="shared" si="2"/>
        <v>Poor</v>
      </c>
    </row>
    <row r="48" spans="1:9" x14ac:dyDescent="0.35">
      <c r="A48" t="s">
        <v>52</v>
      </c>
      <c r="B48" s="6">
        <v>671</v>
      </c>
      <c r="C48">
        <v>1316</v>
      </c>
      <c r="D48" s="4">
        <f t="shared" si="0"/>
        <v>645</v>
      </c>
      <c r="E48" s="1">
        <v>0.49</v>
      </c>
      <c r="F48" s="1" t="str">
        <f t="shared" si="1"/>
        <v>High Discount</v>
      </c>
      <c r="I48" t="str">
        <f t="shared" si="2"/>
        <v>Poor</v>
      </c>
    </row>
    <row r="49" spans="1:9" x14ac:dyDescent="0.35">
      <c r="A49" t="s">
        <v>53</v>
      </c>
      <c r="B49" s="6">
        <v>1200</v>
      </c>
      <c r="C49">
        <v>1950</v>
      </c>
      <c r="D49" s="4">
        <f t="shared" si="0"/>
        <v>750</v>
      </c>
      <c r="E49" s="1">
        <v>0.38</v>
      </c>
      <c r="F49" s="1" t="str">
        <f t="shared" si="1"/>
        <v>Medium Discount</v>
      </c>
      <c r="I49" t="str">
        <f t="shared" si="2"/>
        <v>Poor</v>
      </c>
    </row>
    <row r="50" spans="1:9" x14ac:dyDescent="0.35">
      <c r="A50" t="s">
        <v>54</v>
      </c>
      <c r="B50" s="6">
        <v>199</v>
      </c>
      <c r="C50">
        <v>504</v>
      </c>
      <c r="D50" s="4">
        <f t="shared" si="0"/>
        <v>305</v>
      </c>
      <c r="E50" s="1">
        <v>0.61</v>
      </c>
      <c r="F50" s="1" t="str">
        <f t="shared" si="1"/>
        <v>High Discount</v>
      </c>
      <c r="I50" t="str">
        <f t="shared" si="2"/>
        <v>Poor</v>
      </c>
    </row>
    <row r="51" spans="1:9" x14ac:dyDescent="0.35">
      <c r="A51" t="s">
        <v>55</v>
      </c>
      <c r="B51" s="6">
        <v>299</v>
      </c>
      <c r="C51">
        <v>600</v>
      </c>
      <c r="D51" s="4">
        <f t="shared" si="0"/>
        <v>301</v>
      </c>
      <c r="E51" s="1">
        <v>0.5</v>
      </c>
      <c r="F51" s="1" t="str">
        <f t="shared" si="1"/>
        <v>High Discount</v>
      </c>
      <c r="I51" t="str">
        <f t="shared" si="2"/>
        <v>Poor</v>
      </c>
    </row>
    <row r="52" spans="1:9" x14ac:dyDescent="0.35">
      <c r="A52" t="s">
        <v>56</v>
      </c>
      <c r="B52" s="6">
        <v>1660</v>
      </c>
      <c r="C52">
        <v>1699</v>
      </c>
      <c r="D52" s="4">
        <f t="shared" si="0"/>
        <v>39</v>
      </c>
      <c r="E52" s="1">
        <v>0.02</v>
      </c>
      <c r="F52" s="1" t="str">
        <f t="shared" si="1"/>
        <v>Low discount</v>
      </c>
      <c r="I52" t="str">
        <f t="shared" si="2"/>
        <v>Poor</v>
      </c>
    </row>
    <row r="53" spans="1:9" x14ac:dyDescent="0.35">
      <c r="A53" t="s">
        <v>57</v>
      </c>
      <c r="B53" s="6">
        <v>299</v>
      </c>
      <c r="C53">
        <v>384</v>
      </c>
      <c r="D53" s="4">
        <f t="shared" si="0"/>
        <v>85</v>
      </c>
      <c r="E53" s="1">
        <v>0.22</v>
      </c>
      <c r="F53" s="1" t="str">
        <f t="shared" si="1"/>
        <v>Medium Discount</v>
      </c>
      <c r="I53" t="str">
        <f t="shared" si="2"/>
        <v>Poor</v>
      </c>
    </row>
    <row r="54" spans="1:9" x14ac:dyDescent="0.35">
      <c r="A54" t="s">
        <v>58</v>
      </c>
      <c r="B54" s="6">
        <v>1459</v>
      </c>
      <c r="C54">
        <v>1499</v>
      </c>
      <c r="D54" s="4">
        <f t="shared" si="0"/>
        <v>40</v>
      </c>
      <c r="E54" s="1">
        <v>0.03</v>
      </c>
      <c r="F54" s="1" t="str">
        <f t="shared" si="1"/>
        <v>Low discount</v>
      </c>
      <c r="I54" t="str">
        <f t="shared" si="2"/>
        <v>Poor</v>
      </c>
    </row>
    <row r="55" spans="1:9" x14ac:dyDescent="0.35">
      <c r="A55" t="s">
        <v>59</v>
      </c>
      <c r="B55" s="6">
        <v>799</v>
      </c>
      <c r="C55">
        <v>1343</v>
      </c>
      <c r="D55" s="4">
        <f t="shared" si="0"/>
        <v>544</v>
      </c>
      <c r="E55" s="1">
        <v>0.41</v>
      </c>
      <c r="F55" s="1" t="str">
        <f t="shared" si="1"/>
        <v>High Discount</v>
      </c>
      <c r="I55" t="str">
        <f t="shared" si="2"/>
        <v>Poor</v>
      </c>
    </row>
    <row r="56" spans="1:9" x14ac:dyDescent="0.35">
      <c r="A56" t="s">
        <v>60</v>
      </c>
      <c r="B56" s="6">
        <v>499</v>
      </c>
      <c r="C56">
        <v>900</v>
      </c>
      <c r="D56" s="4">
        <f t="shared" si="0"/>
        <v>401</v>
      </c>
      <c r="E56" s="1">
        <v>0.45</v>
      </c>
      <c r="F56" s="1" t="str">
        <f t="shared" si="1"/>
        <v>High Discount</v>
      </c>
      <c r="I56" t="str">
        <f t="shared" si="2"/>
        <v>Poor</v>
      </c>
    </row>
    <row r="57" spans="1:9" x14ac:dyDescent="0.35">
      <c r="A57" t="s">
        <v>61</v>
      </c>
      <c r="B57" s="6">
        <v>699</v>
      </c>
      <c r="C57">
        <v>1343</v>
      </c>
      <c r="D57" s="4">
        <f t="shared" si="0"/>
        <v>644</v>
      </c>
      <c r="E57" s="1">
        <v>0.48</v>
      </c>
      <c r="F57" s="1" t="str">
        <f t="shared" si="1"/>
        <v>High Discount</v>
      </c>
      <c r="I57" t="str">
        <f t="shared" si="2"/>
        <v>Poor</v>
      </c>
    </row>
    <row r="58" spans="1:9" x14ac:dyDescent="0.35">
      <c r="A58" t="s">
        <v>62</v>
      </c>
      <c r="B58" s="6">
        <v>799</v>
      </c>
      <c r="C58">
        <v>1567</v>
      </c>
      <c r="D58" s="4">
        <f t="shared" si="0"/>
        <v>768</v>
      </c>
      <c r="E58" s="1">
        <v>0.49</v>
      </c>
      <c r="F58" s="1" t="str">
        <f t="shared" si="1"/>
        <v>High Discount</v>
      </c>
      <c r="I58" t="str">
        <f t="shared" si="2"/>
        <v>Poor</v>
      </c>
    </row>
    <row r="59" spans="1:9" x14ac:dyDescent="0.35">
      <c r="A59" t="s">
        <v>63</v>
      </c>
      <c r="B59" s="6">
        <v>2799</v>
      </c>
      <c r="C59">
        <v>3810</v>
      </c>
      <c r="D59" s="4">
        <f t="shared" si="0"/>
        <v>1011</v>
      </c>
      <c r="E59" s="1">
        <v>0.27</v>
      </c>
      <c r="F59" s="1" t="str">
        <f t="shared" si="1"/>
        <v>Medium Discount</v>
      </c>
      <c r="I59" t="str">
        <f t="shared" si="2"/>
        <v>Poor</v>
      </c>
    </row>
    <row r="60" spans="1:9" x14ac:dyDescent="0.35">
      <c r="A60" t="s">
        <v>60</v>
      </c>
      <c r="B60" s="6">
        <v>399</v>
      </c>
      <c r="C60">
        <v>896</v>
      </c>
      <c r="D60" s="4">
        <f t="shared" si="0"/>
        <v>497</v>
      </c>
      <c r="E60" s="1">
        <v>0.55000000000000004</v>
      </c>
      <c r="F60" s="1" t="str">
        <f t="shared" si="1"/>
        <v>High Discount</v>
      </c>
      <c r="I60" t="str">
        <f t="shared" si="2"/>
        <v>Poor</v>
      </c>
    </row>
    <row r="61" spans="1:9" x14ac:dyDescent="0.35">
      <c r="A61" t="s">
        <v>64</v>
      </c>
      <c r="B61" s="6">
        <v>2170</v>
      </c>
      <c r="C61">
        <v>2500</v>
      </c>
      <c r="D61" s="4">
        <f t="shared" si="0"/>
        <v>330</v>
      </c>
      <c r="E61" s="1">
        <v>0.13</v>
      </c>
      <c r="F61" s="1" t="str">
        <f t="shared" si="1"/>
        <v>Low discount</v>
      </c>
      <c r="G61">
        <v>-6</v>
      </c>
      <c r="H61">
        <v>2.5</v>
      </c>
      <c r="I61" t="str">
        <f t="shared" si="2"/>
        <v>Poor</v>
      </c>
    </row>
    <row r="62" spans="1:9" x14ac:dyDescent="0.35">
      <c r="A62" t="s">
        <v>65</v>
      </c>
      <c r="B62" s="6">
        <v>458</v>
      </c>
      <c r="C62">
        <v>986</v>
      </c>
      <c r="D62" s="4">
        <f t="shared" si="0"/>
        <v>528</v>
      </c>
      <c r="E62" s="1">
        <v>0.54</v>
      </c>
      <c r="F62" s="1" t="str">
        <f t="shared" si="1"/>
        <v>High Discount</v>
      </c>
      <c r="G62">
        <v>-10</v>
      </c>
      <c r="H62">
        <v>3</v>
      </c>
      <c r="I62" t="str">
        <f t="shared" si="2"/>
        <v>Average</v>
      </c>
    </row>
    <row r="63" spans="1:9" x14ac:dyDescent="0.35">
      <c r="A63" t="s">
        <v>66</v>
      </c>
      <c r="B63" s="6">
        <v>2115</v>
      </c>
      <c r="C63">
        <v>4700</v>
      </c>
      <c r="D63" s="4">
        <f t="shared" si="0"/>
        <v>2585</v>
      </c>
      <c r="E63" s="1">
        <v>0.55000000000000004</v>
      </c>
      <c r="F63" s="1" t="str">
        <f t="shared" si="1"/>
        <v>High Discount</v>
      </c>
      <c r="G63">
        <v>-13</v>
      </c>
      <c r="H63">
        <v>2.1</v>
      </c>
      <c r="I63" t="str">
        <f t="shared" si="2"/>
        <v>Poor</v>
      </c>
    </row>
    <row r="64" spans="1:9" x14ac:dyDescent="0.35">
      <c r="A64" t="s">
        <v>67</v>
      </c>
      <c r="B64" s="6">
        <v>445</v>
      </c>
      <c r="C64">
        <v>873</v>
      </c>
      <c r="D64" s="4">
        <f t="shared" si="0"/>
        <v>428</v>
      </c>
      <c r="E64" s="1">
        <v>0.49</v>
      </c>
      <c r="F64" s="1" t="str">
        <f t="shared" si="1"/>
        <v>High Discount</v>
      </c>
      <c r="G64">
        <v>-69</v>
      </c>
      <c r="H64">
        <v>2.8</v>
      </c>
      <c r="I64" t="str">
        <f t="shared" si="2"/>
        <v>Poor</v>
      </c>
    </row>
    <row r="65" spans="1:9" x14ac:dyDescent="0.35">
      <c r="A65" t="s">
        <v>68</v>
      </c>
      <c r="B65" s="6">
        <v>325</v>
      </c>
      <c r="C65">
        <v>680</v>
      </c>
      <c r="D65" s="4">
        <f t="shared" si="0"/>
        <v>355</v>
      </c>
      <c r="E65" s="1">
        <v>0.52</v>
      </c>
      <c r="F65" s="1" t="str">
        <f t="shared" si="1"/>
        <v>High Discount</v>
      </c>
      <c r="G65">
        <v>-15</v>
      </c>
      <c r="H65">
        <v>2.7</v>
      </c>
      <c r="I65" t="str">
        <f t="shared" si="2"/>
        <v>Poor</v>
      </c>
    </row>
    <row r="66" spans="1:9" x14ac:dyDescent="0.35">
      <c r="A66" t="s">
        <v>69</v>
      </c>
      <c r="B66" s="6">
        <v>1220</v>
      </c>
      <c r="C66">
        <v>1555</v>
      </c>
      <c r="D66" s="4">
        <f t="shared" si="0"/>
        <v>335</v>
      </c>
      <c r="E66" s="1">
        <v>0.22</v>
      </c>
      <c r="F66" s="1" t="str">
        <f t="shared" si="1"/>
        <v>Medium Discount</v>
      </c>
      <c r="G66">
        <v>-16</v>
      </c>
      <c r="H66">
        <v>2.9</v>
      </c>
      <c r="I66" t="str">
        <f t="shared" si="2"/>
        <v>Poor</v>
      </c>
    </row>
    <row r="67" spans="1:9" x14ac:dyDescent="0.35">
      <c r="A67" t="s">
        <v>70</v>
      </c>
      <c r="B67" s="6">
        <v>990</v>
      </c>
      <c r="C67">
        <v>1814</v>
      </c>
      <c r="D67" s="4">
        <f t="shared" ref="D67:D116" si="3">(C67-B67)</f>
        <v>824</v>
      </c>
      <c r="E67" s="1">
        <v>0.45</v>
      </c>
      <c r="F67" s="1" t="str">
        <f t="shared" ref="F67:F116" si="4">IF(E67&lt;20%, "Low discount", IF(E67&lt;=40%, "Medium Discount", IF(E67&gt;40%, "High Discount")))</f>
        <v>High Discount</v>
      </c>
      <c r="G67">
        <v>-6</v>
      </c>
      <c r="H67">
        <v>2.2000000000000002</v>
      </c>
      <c r="I67" t="str">
        <f t="shared" ref="I67:I116" si="5">IF(H67&lt;3,"Poor",IF(H67&lt;=4.4,"Average",IF(H67&gt;=4.5,"Excellent")))</f>
        <v>Poor</v>
      </c>
    </row>
    <row r="68" spans="1:9" x14ac:dyDescent="0.35">
      <c r="A68" t="s">
        <v>71</v>
      </c>
      <c r="B68" s="6">
        <v>1000</v>
      </c>
      <c r="C68">
        <v>2000</v>
      </c>
      <c r="D68" s="4">
        <f t="shared" si="3"/>
        <v>1000</v>
      </c>
      <c r="E68" s="1">
        <v>0.5</v>
      </c>
      <c r="F68" s="1" t="str">
        <f t="shared" si="4"/>
        <v>High Discount</v>
      </c>
      <c r="G68">
        <v>-7</v>
      </c>
      <c r="H68">
        <v>2.2999999999999998</v>
      </c>
      <c r="I68" t="str">
        <f t="shared" si="5"/>
        <v>Poor</v>
      </c>
    </row>
    <row r="69" spans="1:9" x14ac:dyDescent="0.35">
      <c r="A69" t="s">
        <v>72</v>
      </c>
      <c r="B69" s="6">
        <v>3750</v>
      </c>
      <c r="C69">
        <v>6143</v>
      </c>
      <c r="D69" s="4">
        <f t="shared" si="3"/>
        <v>2393</v>
      </c>
      <c r="E69" s="1">
        <v>0.39</v>
      </c>
      <c r="F69" s="1" t="str">
        <f t="shared" si="4"/>
        <v>Medium Discount</v>
      </c>
      <c r="G69">
        <v>-5</v>
      </c>
      <c r="H69">
        <v>3</v>
      </c>
      <c r="I69" t="str">
        <f t="shared" si="5"/>
        <v>Average</v>
      </c>
    </row>
    <row r="70" spans="1:9" x14ac:dyDescent="0.35">
      <c r="A70" t="s">
        <v>73</v>
      </c>
      <c r="B70" s="6">
        <v>382</v>
      </c>
      <c r="C70">
        <v>700</v>
      </c>
      <c r="D70" s="4">
        <f t="shared" si="3"/>
        <v>318</v>
      </c>
      <c r="E70" s="1">
        <v>0.45</v>
      </c>
      <c r="F70" s="1" t="str">
        <f t="shared" si="4"/>
        <v>High Discount</v>
      </c>
      <c r="G70">
        <v>-17</v>
      </c>
      <c r="H70">
        <v>2.6</v>
      </c>
      <c r="I70" t="str">
        <f t="shared" si="5"/>
        <v>Poor</v>
      </c>
    </row>
    <row r="71" spans="1:9" x14ac:dyDescent="0.35">
      <c r="A71" t="s">
        <v>74</v>
      </c>
      <c r="B71" s="6">
        <v>2300</v>
      </c>
      <c r="C71">
        <v>3240</v>
      </c>
      <c r="D71" s="4">
        <f t="shared" si="3"/>
        <v>940</v>
      </c>
      <c r="E71" s="1">
        <v>0.28999999999999998</v>
      </c>
      <c r="F71" s="1" t="str">
        <f t="shared" si="4"/>
        <v>Medium Discount</v>
      </c>
      <c r="G71">
        <v>-5</v>
      </c>
      <c r="H71">
        <v>3</v>
      </c>
      <c r="I71" t="str">
        <f t="shared" si="5"/>
        <v>Average</v>
      </c>
    </row>
    <row r="72" spans="1:9" x14ac:dyDescent="0.35">
      <c r="A72" t="s">
        <v>75</v>
      </c>
      <c r="B72" s="6">
        <v>345</v>
      </c>
      <c r="C72">
        <v>602</v>
      </c>
      <c r="D72" s="4">
        <f t="shared" si="3"/>
        <v>257</v>
      </c>
      <c r="E72" s="1">
        <v>0.43</v>
      </c>
      <c r="F72" s="1" t="str">
        <f t="shared" si="4"/>
        <v>High Discount</v>
      </c>
      <c r="G72">
        <v>-6</v>
      </c>
      <c r="H72">
        <v>2.2999999999999998</v>
      </c>
      <c r="I72" t="str">
        <f t="shared" si="5"/>
        <v>Poor</v>
      </c>
    </row>
    <row r="73" spans="1:9" x14ac:dyDescent="0.35">
      <c r="A73" t="s">
        <v>76</v>
      </c>
      <c r="B73" s="6">
        <v>509</v>
      </c>
      <c r="C73">
        <v>899</v>
      </c>
      <c r="D73" s="4">
        <f t="shared" si="3"/>
        <v>390</v>
      </c>
      <c r="E73" s="1">
        <v>0.43</v>
      </c>
      <c r="F73" s="1" t="str">
        <f t="shared" si="4"/>
        <v>High Discount</v>
      </c>
      <c r="G73">
        <v>-5</v>
      </c>
      <c r="H73">
        <v>3</v>
      </c>
      <c r="I73" t="str">
        <f t="shared" si="5"/>
        <v>Average</v>
      </c>
    </row>
    <row r="74" spans="1:9" x14ac:dyDescent="0.35">
      <c r="A74" t="s">
        <v>77</v>
      </c>
      <c r="B74" s="6">
        <v>968</v>
      </c>
      <c r="C74">
        <v>1814</v>
      </c>
      <c r="D74" s="4">
        <f t="shared" si="3"/>
        <v>846</v>
      </c>
      <c r="E74" s="1">
        <v>0.47</v>
      </c>
      <c r="F74" s="1" t="str">
        <f t="shared" si="4"/>
        <v>High Discount</v>
      </c>
      <c r="G74">
        <v>-6</v>
      </c>
      <c r="H74">
        <v>2.2000000000000002</v>
      </c>
      <c r="I74" t="str">
        <f t="shared" si="5"/>
        <v>Poor</v>
      </c>
    </row>
    <row r="75" spans="1:9" x14ac:dyDescent="0.35">
      <c r="A75" t="s">
        <v>78</v>
      </c>
      <c r="B75" s="6">
        <v>1570</v>
      </c>
      <c r="C75">
        <v>2988</v>
      </c>
      <c r="D75" s="4">
        <f t="shared" si="3"/>
        <v>1418</v>
      </c>
      <c r="E75" s="1">
        <v>0.47</v>
      </c>
      <c r="F75" s="1" t="str">
        <f t="shared" si="4"/>
        <v>High Discount</v>
      </c>
      <c r="G75">
        <v>-7</v>
      </c>
      <c r="H75">
        <v>2.1</v>
      </c>
      <c r="I75" t="str">
        <f t="shared" si="5"/>
        <v>Poor</v>
      </c>
    </row>
    <row r="76" spans="1:9" x14ac:dyDescent="0.35">
      <c r="A76" t="s">
        <v>79</v>
      </c>
      <c r="B76" s="6">
        <v>790</v>
      </c>
      <c r="C76">
        <v>1485</v>
      </c>
      <c r="D76" s="4">
        <f t="shared" si="3"/>
        <v>695</v>
      </c>
      <c r="E76" s="1">
        <v>0.47</v>
      </c>
      <c r="F76" s="1" t="str">
        <f t="shared" si="4"/>
        <v>High Discount</v>
      </c>
      <c r="I76" t="str">
        <f t="shared" si="5"/>
        <v>Poor</v>
      </c>
    </row>
    <row r="77" spans="1:9" x14ac:dyDescent="0.35">
      <c r="A77" t="s">
        <v>80</v>
      </c>
      <c r="B77" s="6">
        <v>690</v>
      </c>
      <c r="C77">
        <v>1200</v>
      </c>
      <c r="D77" s="4">
        <f t="shared" si="3"/>
        <v>510</v>
      </c>
      <c r="E77" s="1">
        <v>0.43</v>
      </c>
      <c r="F77" s="1" t="str">
        <f t="shared" si="4"/>
        <v>High Discount</v>
      </c>
      <c r="I77" t="str">
        <f t="shared" si="5"/>
        <v>Poor</v>
      </c>
    </row>
    <row r="78" spans="1:9" x14ac:dyDescent="0.35">
      <c r="A78" t="s">
        <v>81</v>
      </c>
      <c r="B78" s="6">
        <v>1732</v>
      </c>
      <c r="C78">
        <v>1799</v>
      </c>
      <c r="D78" s="4">
        <f t="shared" si="3"/>
        <v>67</v>
      </c>
      <c r="E78" s="1">
        <v>0.04</v>
      </c>
      <c r="F78" s="1" t="str">
        <f t="shared" si="4"/>
        <v>Low discount</v>
      </c>
      <c r="I78" t="str">
        <f t="shared" si="5"/>
        <v>Poor</v>
      </c>
    </row>
    <row r="79" spans="1:9" x14ac:dyDescent="0.35">
      <c r="A79" t="s">
        <v>82</v>
      </c>
      <c r="B79" s="6">
        <v>230</v>
      </c>
      <c r="C79">
        <v>450</v>
      </c>
      <c r="D79" s="4">
        <f t="shared" si="3"/>
        <v>220</v>
      </c>
      <c r="E79" s="1">
        <v>0.49</v>
      </c>
      <c r="F79" s="1" t="str">
        <f t="shared" si="4"/>
        <v>High Discount</v>
      </c>
      <c r="I79" t="str">
        <f t="shared" si="5"/>
        <v>Poor</v>
      </c>
    </row>
    <row r="80" spans="1:9" x14ac:dyDescent="0.35">
      <c r="A80" t="s">
        <v>83</v>
      </c>
      <c r="B80" s="6">
        <v>1189</v>
      </c>
      <c r="C80">
        <v>2199</v>
      </c>
      <c r="D80" s="4">
        <f t="shared" si="3"/>
        <v>1010</v>
      </c>
      <c r="E80" s="1">
        <v>0.46</v>
      </c>
      <c r="F80" s="1" t="str">
        <f t="shared" si="4"/>
        <v>High Discount</v>
      </c>
      <c r="G80">
        <v>-1</v>
      </c>
      <c r="H80">
        <v>3</v>
      </c>
      <c r="I80" t="str">
        <f t="shared" si="5"/>
        <v>Average</v>
      </c>
    </row>
    <row r="81" spans="1:9" x14ac:dyDescent="0.35">
      <c r="A81" t="s">
        <v>84</v>
      </c>
      <c r="B81" s="6">
        <v>979</v>
      </c>
      <c r="C81">
        <v>1920</v>
      </c>
      <c r="D81" s="4">
        <f t="shared" si="3"/>
        <v>941</v>
      </c>
      <c r="E81" s="1">
        <v>0.49</v>
      </c>
      <c r="F81" s="1" t="str">
        <f t="shared" si="4"/>
        <v>High Discount</v>
      </c>
      <c r="G81">
        <v>-1</v>
      </c>
      <c r="H81">
        <v>5</v>
      </c>
      <c r="I81" t="str">
        <f t="shared" si="5"/>
        <v>Excellent</v>
      </c>
    </row>
    <row r="82" spans="1:9" x14ac:dyDescent="0.35">
      <c r="A82" t="s">
        <v>85</v>
      </c>
      <c r="B82" s="6">
        <v>1460</v>
      </c>
      <c r="C82">
        <v>2290</v>
      </c>
      <c r="D82" s="4">
        <f t="shared" si="3"/>
        <v>830</v>
      </c>
      <c r="E82" s="1">
        <v>0.36</v>
      </c>
      <c r="F82" s="1" t="str">
        <f t="shared" si="4"/>
        <v>Medium Discount</v>
      </c>
      <c r="I82" t="str">
        <f t="shared" si="5"/>
        <v>Poor</v>
      </c>
    </row>
    <row r="83" spans="1:9" x14ac:dyDescent="0.35">
      <c r="A83" t="s">
        <v>86</v>
      </c>
      <c r="B83" s="6">
        <v>1666</v>
      </c>
      <c r="C83">
        <v>1699</v>
      </c>
      <c r="D83" s="4">
        <f t="shared" si="3"/>
        <v>33</v>
      </c>
      <c r="E83" s="1">
        <v>0.02</v>
      </c>
      <c r="F83" s="1" t="str">
        <f t="shared" si="4"/>
        <v>Low discount</v>
      </c>
      <c r="I83" t="str">
        <f t="shared" si="5"/>
        <v>Poor</v>
      </c>
    </row>
    <row r="84" spans="1:9" x14ac:dyDescent="0.35">
      <c r="A84" t="s">
        <v>87</v>
      </c>
      <c r="B84" s="6">
        <v>330</v>
      </c>
      <c r="C84">
        <v>647</v>
      </c>
      <c r="D84" s="4">
        <f t="shared" si="3"/>
        <v>317</v>
      </c>
      <c r="E84" s="1">
        <v>0.49</v>
      </c>
      <c r="F84" s="1" t="str">
        <f t="shared" si="4"/>
        <v>High Discount</v>
      </c>
      <c r="G84">
        <v>-1</v>
      </c>
      <c r="H84">
        <v>4</v>
      </c>
      <c r="I84" t="str">
        <f t="shared" si="5"/>
        <v>Average</v>
      </c>
    </row>
    <row r="85" spans="1:9" x14ac:dyDescent="0.35">
      <c r="A85" t="s">
        <v>54</v>
      </c>
      <c r="B85" s="6">
        <v>176</v>
      </c>
      <c r="C85">
        <v>345</v>
      </c>
      <c r="D85" s="4">
        <f t="shared" si="3"/>
        <v>169</v>
      </c>
      <c r="E85" s="1">
        <v>0.49</v>
      </c>
      <c r="F85" s="1" t="str">
        <f t="shared" si="4"/>
        <v>High Discount</v>
      </c>
      <c r="I85" t="str">
        <f t="shared" si="5"/>
        <v>Poor</v>
      </c>
    </row>
    <row r="86" spans="1:9" x14ac:dyDescent="0.35">
      <c r="A86" t="s">
        <v>88</v>
      </c>
      <c r="B86" s="6">
        <v>1466</v>
      </c>
      <c r="C86">
        <v>1699</v>
      </c>
      <c r="D86" s="4">
        <f t="shared" si="3"/>
        <v>233</v>
      </c>
      <c r="E86" s="1">
        <v>0.14000000000000001</v>
      </c>
      <c r="F86" s="1" t="str">
        <f t="shared" si="4"/>
        <v>Low discount</v>
      </c>
      <c r="I86" t="str">
        <f t="shared" si="5"/>
        <v>Poor</v>
      </c>
    </row>
    <row r="87" spans="1:9" x14ac:dyDescent="0.35">
      <c r="A87" t="s">
        <v>89</v>
      </c>
      <c r="B87" s="6">
        <v>274</v>
      </c>
      <c r="C87">
        <v>537</v>
      </c>
      <c r="D87" s="4">
        <f t="shared" si="3"/>
        <v>263</v>
      </c>
      <c r="E87" s="1">
        <v>0.49</v>
      </c>
      <c r="F87" s="1" t="str">
        <f t="shared" si="4"/>
        <v>High Discount</v>
      </c>
      <c r="I87" t="str">
        <f t="shared" si="5"/>
        <v>Poor</v>
      </c>
    </row>
    <row r="88" spans="1:9" x14ac:dyDescent="0.35">
      <c r="A88" t="s">
        <v>90</v>
      </c>
      <c r="B88" s="6">
        <v>799</v>
      </c>
      <c r="C88">
        <v>900</v>
      </c>
      <c r="D88" s="4">
        <f t="shared" si="3"/>
        <v>101</v>
      </c>
      <c r="E88" s="1">
        <v>0.11</v>
      </c>
      <c r="F88" s="1" t="str">
        <f t="shared" si="4"/>
        <v>Low discount</v>
      </c>
      <c r="I88" t="str">
        <f t="shared" si="5"/>
        <v>Poor</v>
      </c>
    </row>
    <row r="89" spans="1:9" x14ac:dyDescent="0.35">
      <c r="A89" t="s">
        <v>62</v>
      </c>
      <c r="B89" s="6">
        <v>657</v>
      </c>
      <c r="C89">
        <v>1288</v>
      </c>
      <c r="D89" s="4">
        <f t="shared" si="3"/>
        <v>631</v>
      </c>
      <c r="E89" s="1">
        <v>0.49</v>
      </c>
      <c r="F89" s="1" t="str">
        <f t="shared" si="4"/>
        <v>High Discount</v>
      </c>
      <c r="I89" t="str">
        <f t="shared" si="5"/>
        <v>Poor</v>
      </c>
    </row>
    <row r="90" spans="1:9" x14ac:dyDescent="0.35">
      <c r="A90" t="s">
        <v>91</v>
      </c>
      <c r="B90" s="6">
        <v>1468</v>
      </c>
      <c r="C90">
        <v>1699</v>
      </c>
      <c r="D90" s="4">
        <f t="shared" si="3"/>
        <v>231</v>
      </c>
      <c r="E90" s="1">
        <v>0.14000000000000001</v>
      </c>
      <c r="F90" s="1" t="str">
        <f t="shared" si="4"/>
        <v>Low discount</v>
      </c>
      <c r="I90" t="str">
        <f t="shared" si="5"/>
        <v>Poor</v>
      </c>
    </row>
    <row r="91" spans="1:9" x14ac:dyDescent="0.35">
      <c r="A91" t="s">
        <v>92</v>
      </c>
      <c r="B91" s="6">
        <v>630</v>
      </c>
      <c r="C91">
        <v>1100</v>
      </c>
      <c r="D91" s="4">
        <f t="shared" si="3"/>
        <v>470</v>
      </c>
      <c r="E91" s="1">
        <v>0.43</v>
      </c>
      <c r="F91" s="1" t="str">
        <f t="shared" si="4"/>
        <v>High Discount</v>
      </c>
      <c r="I91" t="str">
        <f t="shared" si="5"/>
        <v>Poor</v>
      </c>
    </row>
    <row r="92" spans="1:9" x14ac:dyDescent="0.35">
      <c r="A92" t="s">
        <v>93</v>
      </c>
      <c r="B92" s="6">
        <v>850</v>
      </c>
      <c r="C92">
        <v>1700</v>
      </c>
      <c r="D92" s="4">
        <f t="shared" si="3"/>
        <v>850</v>
      </c>
      <c r="E92" s="1">
        <v>0.5</v>
      </c>
      <c r="F92" s="1" t="str">
        <f t="shared" si="4"/>
        <v>High Discount</v>
      </c>
      <c r="I92" t="str">
        <f t="shared" si="5"/>
        <v>Poor</v>
      </c>
    </row>
    <row r="93" spans="1:9" x14ac:dyDescent="0.35">
      <c r="A93" t="s">
        <v>94</v>
      </c>
      <c r="B93" s="6">
        <v>1300</v>
      </c>
      <c r="C93">
        <v>2500</v>
      </c>
      <c r="D93" s="4">
        <f t="shared" si="3"/>
        <v>1200</v>
      </c>
      <c r="E93" s="1">
        <v>0.48</v>
      </c>
      <c r="F93" s="1" t="str">
        <f t="shared" si="4"/>
        <v>High Discount</v>
      </c>
      <c r="I93" t="str">
        <f t="shared" si="5"/>
        <v>Poor</v>
      </c>
    </row>
    <row r="94" spans="1:9" x14ac:dyDescent="0.35">
      <c r="A94" t="s">
        <v>95</v>
      </c>
      <c r="B94" s="6">
        <v>105</v>
      </c>
      <c r="C94">
        <v>200</v>
      </c>
      <c r="D94" s="4">
        <f t="shared" si="3"/>
        <v>95</v>
      </c>
      <c r="E94" s="1">
        <v>0.48</v>
      </c>
      <c r="F94" s="1" t="str">
        <f t="shared" si="4"/>
        <v>High Discount</v>
      </c>
      <c r="I94" t="str">
        <f t="shared" si="5"/>
        <v>Poor</v>
      </c>
    </row>
    <row r="95" spans="1:9" x14ac:dyDescent="0.35">
      <c r="A95" t="s">
        <v>96</v>
      </c>
      <c r="B95" s="6">
        <v>899</v>
      </c>
      <c r="C95">
        <v>1699</v>
      </c>
      <c r="D95" s="4">
        <f t="shared" si="3"/>
        <v>800</v>
      </c>
      <c r="E95" s="1">
        <v>0.47</v>
      </c>
      <c r="F95" s="1" t="str">
        <f t="shared" si="4"/>
        <v>High Discount</v>
      </c>
      <c r="I95" t="str">
        <f t="shared" si="5"/>
        <v>Poor</v>
      </c>
    </row>
    <row r="96" spans="1:9" x14ac:dyDescent="0.35">
      <c r="A96" t="s">
        <v>97</v>
      </c>
      <c r="B96" s="6">
        <v>1200</v>
      </c>
      <c r="C96">
        <v>2400</v>
      </c>
      <c r="D96" s="4">
        <f t="shared" si="3"/>
        <v>1200</v>
      </c>
      <c r="E96" s="1">
        <v>0.5</v>
      </c>
      <c r="F96" s="1" t="str">
        <f t="shared" si="4"/>
        <v>High Discount</v>
      </c>
      <c r="I96" t="str">
        <f t="shared" si="5"/>
        <v>Poor</v>
      </c>
    </row>
    <row r="97" spans="1:9" x14ac:dyDescent="0.35">
      <c r="A97" t="s">
        <v>98</v>
      </c>
      <c r="B97" s="6">
        <v>1526</v>
      </c>
      <c r="C97">
        <v>1660</v>
      </c>
      <c r="D97" s="4">
        <f t="shared" si="3"/>
        <v>134</v>
      </c>
      <c r="E97" s="1">
        <v>0.08</v>
      </c>
      <c r="F97" s="1" t="str">
        <f t="shared" si="4"/>
        <v>Low discount</v>
      </c>
      <c r="I97" t="str">
        <f t="shared" si="5"/>
        <v>Poor</v>
      </c>
    </row>
    <row r="98" spans="1:9" x14ac:dyDescent="0.35">
      <c r="A98" t="s">
        <v>99</v>
      </c>
      <c r="B98" s="6">
        <v>1462</v>
      </c>
      <c r="C98">
        <v>1499</v>
      </c>
      <c r="D98" s="4">
        <f t="shared" si="3"/>
        <v>37</v>
      </c>
      <c r="E98" s="1">
        <v>0.02</v>
      </c>
      <c r="F98" s="1" t="str">
        <f t="shared" si="4"/>
        <v>Low discount</v>
      </c>
      <c r="I98" t="str">
        <f t="shared" si="5"/>
        <v>Poor</v>
      </c>
    </row>
    <row r="99" spans="1:9" x14ac:dyDescent="0.35">
      <c r="A99" t="s">
        <v>100</v>
      </c>
      <c r="B99" s="6">
        <v>248</v>
      </c>
      <c r="C99">
        <v>486</v>
      </c>
      <c r="D99" s="4">
        <f t="shared" si="3"/>
        <v>238</v>
      </c>
      <c r="E99" s="1">
        <v>0.49</v>
      </c>
      <c r="F99" s="1" t="str">
        <f t="shared" si="4"/>
        <v>High Discount</v>
      </c>
      <c r="I99" t="str">
        <f t="shared" si="5"/>
        <v>Poor</v>
      </c>
    </row>
    <row r="100" spans="1:9" x14ac:dyDescent="0.35">
      <c r="A100" t="s">
        <v>101</v>
      </c>
      <c r="B100" s="6">
        <v>3546</v>
      </c>
      <c r="C100">
        <v>3699</v>
      </c>
      <c r="D100" s="4">
        <f t="shared" si="3"/>
        <v>153</v>
      </c>
      <c r="E100" s="1">
        <v>0.04</v>
      </c>
      <c r="F100" s="1" t="str">
        <f t="shared" si="4"/>
        <v>Low discount</v>
      </c>
      <c r="I100" t="str">
        <f t="shared" si="5"/>
        <v>Poor</v>
      </c>
    </row>
    <row r="101" spans="1:9" x14ac:dyDescent="0.35">
      <c r="A101" t="s">
        <v>102</v>
      </c>
      <c r="B101" s="6">
        <v>525</v>
      </c>
      <c r="C101">
        <v>1029</v>
      </c>
      <c r="D101" s="4">
        <f t="shared" si="3"/>
        <v>504</v>
      </c>
      <c r="E101" s="1">
        <v>0.49</v>
      </c>
      <c r="F101" s="1" t="str">
        <f t="shared" si="4"/>
        <v>High Discount</v>
      </c>
      <c r="I101" t="str">
        <f t="shared" si="5"/>
        <v>Poor</v>
      </c>
    </row>
    <row r="102" spans="1:9" x14ac:dyDescent="0.35">
      <c r="A102" t="s">
        <v>103</v>
      </c>
      <c r="B102" s="6">
        <v>1080</v>
      </c>
      <c r="C102">
        <v>1874</v>
      </c>
      <c r="D102" s="4">
        <f t="shared" si="3"/>
        <v>794</v>
      </c>
      <c r="E102" s="1">
        <v>0.42</v>
      </c>
      <c r="F102" s="1" t="str">
        <f t="shared" si="4"/>
        <v>High Discount</v>
      </c>
      <c r="I102" t="str">
        <f t="shared" si="5"/>
        <v>Poor</v>
      </c>
    </row>
    <row r="103" spans="1:9" x14ac:dyDescent="0.35">
      <c r="A103" t="s">
        <v>104</v>
      </c>
      <c r="B103" s="6">
        <v>3640</v>
      </c>
      <c r="C103">
        <v>4588</v>
      </c>
      <c r="D103" s="4">
        <f t="shared" si="3"/>
        <v>948</v>
      </c>
      <c r="E103" s="1">
        <v>0.21</v>
      </c>
      <c r="F103" s="1" t="str">
        <f t="shared" si="4"/>
        <v>Medium Discount</v>
      </c>
      <c r="G103">
        <v>-1</v>
      </c>
      <c r="H103">
        <v>5</v>
      </c>
      <c r="I103" t="str">
        <f t="shared" si="5"/>
        <v>Excellent</v>
      </c>
    </row>
    <row r="104" spans="1:9" x14ac:dyDescent="0.35">
      <c r="A104" t="s">
        <v>105</v>
      </c>
      <c r="B104" s="6">
        <v>1420</v>
      </c>
      <c r="C104">
        <v>2420</v>
      </c>
      <c r="D104" s="4">
        <f t="shared" si="3"/>
        <v>1000</v>
      </c>
      <c r="E104" s="1">
        <v>0.41</v>
      </c>
      <c r="F104" s="1" t="str">
        <f t="shared" si="4"/>
        <v>High Discount</v>
      </c>
      <c r="I104" t="str">
        <f t="shared" si="5"/>
        <v>Poor</v>
      </c>
    </row>
    <row r="105" spans="1:9" x14ac:dyDescent="0.35">
      <c r="A105" t="s">
        <v>106</v>
      </c>
      <c r="B105" s="6">
        <v>1875</v>
      </c>
      <c r="C105">
        <v>1899</v>
      </c>
      <c r="D105" s="4">
        <f t="shared" si="3"/>
        <v>24</v>
      </c>
      <c r="E105" s="1">
        <v>0.01</v>
      </c>
      <c r="F105" s="1" t="str">
        <f t="shared" si="4"/>
        <v>Low discount</v>
      </c>
      <c r="I105" t="str">
        <f t="shared" si="5"/>
        <v>Poor</v>
      </c>
    </row>
    <row r="106" spans="1:9" x14ac:dyDescent="0.35">
      <c r="A106" t="s">
        <v>107</v>
      </c>
      <c r="B106" s="6">
        <v>198</v>
      </c>
      <c r="C106">
        <v>260</v>
      </c>
      <c r="D106" s="4">
        <f t="shared" si="3"/>
        <v>62</v>
      </c>
      <c r="E106" s="1">
        <v>0.24</v>
      </c>
      <c r="F106" s="1" t="str">
        <f t="shared" si="4"/>
        <v>Medium Discount</v>
      </c>
      <c r="I106" t="str">
        <f t="shared" si="5"/>
        <v>Poor</v>
      </c>
    </row>
    <row r="107" spans="1:9" x14ac:dyDescent="0.35">
      <c r="A107" t="s">
        <v>108</v>
      </c>
      <c r="B107" s="6">
        <v>1150</v>
      </c>
      <c r="C107">
        <v>1737</v>
      </c>
      <c r="D107" s="4">
        <f t="shared" si="3"/>
        <v>587</v>
      </c>
      <c r="E107" s="1">
        <v>0.34</v>
      </c>
      <c r="F107" s="1" t="str">
        <f t="shared" si="4"/>
        <v>Medium Discount</v>
      </c>
      <c r="I107" t="str">
        <f t="shared" si="5"/>
        <v>Poor</v>
      </c>
    </row>
    <row r="108" spans="1:9" x14ac:dyDescent="0.35">
      <c r="A108" t="s">
        <v>109</v>
      </c>
      <c r="B108" s="6">
        <v>1190</v>
      </c>
      <c r="C108">
        <v>1810</v>
      </c>
      <c r="D108" s="4">
        <f t="shared" si="3"/>
        <v>620</v>
      </c>
      <c r="E108" s="1">
        <v>0.34</v>
      </c>
      <c r="F108" s="1" t="str">
        <f t="shared" si="4"/>
        <v>Medium Discount</v>
      </c>
      <c r="I108" t="str">
        <f t="shared" si="5"/>
        <v>Poor</v>
      </c>
    </row>
    <row r="109" spans="1:9" x14ac:dyDescent="0.35">
      <c r="A109" t="s">
        <v>110</v>
      </c>
      <c r="B109" s="6">
        <v>1658</v>
      </c>
      <c r="C109">
        <v>1699</v>
      </c>
      <c r="D109" s="4">
        <f t="shared" si="3"/>
        <v>41</v>
      </c>
      <c r="E109" s="1">
        <v>0.02</v>
      </c>
      <c r="F109" s="1" t="str">
        <f t="shared" si="4"/>
        <v>Low discount</v>
      </c>
      <c r="I109" t="str">
        <f t="shared" si="5"/>
        <v>Poor</v>
      </c>
    </row>
    <row r="110" spans="1:9" x14ac:dyDescent="0.35">
      <c r="A110" t="s">
        <v>111</v>
      </c>
      <c r="B110" s="6">
        <v>1768</v>
      </c>
      <c r="C110">
        <v>1799</v>
      </c>
      <c r="D110" s="4">
        <f t="shared" si="3"/>
        <v>31</v>
      </c>
      <c r="E110" s="1">
        <v>0.02</v>
      </c>
      <c r="F110" s="1" t="str">
        <f t="shared" si="4"/>
        <v>Low discount</v>
      </c>
      <c r="I110" t="str">
        <f t="shared" si="5"/>
        <v>Poor</v>
      </c>
    </row>
    <row r="111" spans="1:9" x14ac:dyDescent="0.35">
      <c r="A111" t="s">
        <v>112</v>
      </c>
      <c r="B111" s="6">
        <v>199</v>
      </c>
      <c r="C111">
        <v>553</v>
      </c>
      <c r="D111" s="4">
        <f t="shared" si="3"/>
        <v>354</v>
      </c>
      <c r="E111" s="1">
        <v>0.64</v>
      </c>
      <c r="F111" s="1" t="str">
        <f t="shared" si="4"/>
        <v>High Discount</v>
      </c>
      <c r="I111" t="str">
        <f t="shared" si="5"/>
        <v>Poor</v>
      </c>
    </row>
    <row r="112" spans="1:9" x14ac:dyDescent="0.35">
      <c r="A112" t="s">
        <v>113</v>
      </c>
      <c r="B112" s="6">
        <v>450</v>
      </c>
      <c r="C112">
        <v>900</v>
      </c>
      <c r="D112" s="4">
        <f t="shared" si="3"/>
        <v>450</v>
      </c>
      <c r="E112" s="1">
        <v>0.5</v>
      </c>
      <c r="F112" s="1" t="str">
        <f t="shared" si="4"/>
        <v>High Discount</v>
      </c>
      <c r="G112">
        <v>-1</v>
      </c>
      <c r="H112">
        <v>2</v>
      </c>
      <c r="I112" t="str">
        <f t="shared" si="5"/>
        <v>Poor</v>
      </c>
    </row>
    <row r="113" spans="1:9" x14ac:dyDescent="0.35">
      <c r="A113" t="s">
        <v>114</v>
      </c>
      <c r="B113" s="6">
        <v>169</v>
      </c>
      <c r="C113">
        <v>320</v>
      </c>
      <c r="D113" s="4">
        <f t="shared" si="3"/>
        <v>151</v>
      </c>
      <c r="E113" s="1">
        <v>0.47</v>
      </c>
      <c r="F113" s="1" t="str">
        <f t="shared" si="4"/>
        <v>High Discount</v>
      </c>
      <c r="I113" t="str">
        <f t="shared" si="5"/>
        <v>Poor</v>
      </c>
    </row>
    <row r="114" spans="1:9" x14ac:dyDescent="0.35">
      <c r="B114" s="7">
        <f>SUM(B2:B113)</f>
        <v>133112</v>
      </c>
      <c r="C114" s="2">
        <f>SUM(C2:C113)</f>
        <v>203344</v>
      </c>
      <c r="D114" s="4">
        <f t="shared" si="3"/>
        <v>70232</v>
      </c>
      <c r="F114" s="1" t="str">
        <f t="shared" si="4"/>
        <v>Low discount</v>
      </c>
      <c r="I114" t="str">
        <f t="shared" si="5"/>
        <v>Poor</v>
      </c>
    </row>
    <row r="115" spans="1:9" x14ac:dyDescent="0.35">
      <c r="B115"/>
      <c r="D115" s="4">
        <f t="shared" si="3"/>
        <v>0</v>
      </c>
      <c r="F115" s="1" t="str">
        <f t="shared" si="4"/>
        <v>Low discount</v>
      </c>
      <c r="I115" t="str">
        <f t="shared" si="5"/>
        <v>Poor</v>
      </c>
    </row>
    <row r="116" spans="1:9" x14ac:dyDescent="0.35">
      <c r="B116"/>
      <c r="C116" s="7">
        <f>(C114-B114)</f>
        <v>70232</v>
      </c>
      <c r="D116" s="4">
        <f t="shared" si="3"/>
        <v>70232</v>
      </c>
      <c r="F116" s="1" t="str">
        <f t="shared" si="4"/>
        <v>Low discount</v>
      </c>
      <c r="I116" t="str">
        <f t="shared" si="5"/>
        <v>Poor</v>
      </c>
    </row>
    <row r="117" spans="1:9" x14ac:dyDescent="0.35">
      <c r="B117" s="8"/>
      <c r="C117" s="9"/>
      <c r="E117" s="10"/>
      <c r="H117" s="11"/>
    </row>
    <row r="119" spans="1:9" x14ac:dyDescent="0.35">
      <c r="B119" s="12">
        <f>MAX(B2:B113)</f>
        <v>3750</v>
      </c>
    </row>
    <row r="120" spans="1:9" x14ac:dyDescent="0.35">
      <c r="B120" s="6">
        <f>MIN(B2:B113)</f>
        <v>38</v>
      </c>
    </row>
  </sheetData>
  <conditionalFormatting sqref="A1:A1048576 D1:D1048576">
    <cfRule type="top10" dxfId="12" priority="13" percent="1" rank="10"/>
  </conditionalFormatting>
  <conditionalFormatting sqref="A1:A1048576">
    <cfRule type="top10" dxfId="11" priority="14" rank="10"/>
  </conditionalFormatting>
  <conditionalFormatting sqref="E1:E1048576">
    <cfRule type="top10" dxfId="10" priority="9" percent="1" bottom="1" rank="10"/>
    <cfRule type="top10" dxfId="9" priority="10" rank="10"/>
  </conditionalFormatting>
  <conditionalFormatting sqref="E1:F1048576">
    <cfRule type="dataBar" priority="19">
      <dataBar>
        <cfvo type="min"/>
        <cfvo type="max"/>
        <color rgb="FF638EC6"/>
      </dataBar>
      <extLst>
        <ext xmlns:x14="http://schemas.microsoft.com/office/spreadsheetml/2009/9/main" uri="{B025F937-C7B1-47D3-B67F-A62EFF666E3E}">
          <x14:id>{B2353413-26A8-42A9-A185-CBAF1A181F77}</x14:id>
        </ext>
      </extLst>
    </cfRule>
  </conditionalFormatting>
  <conditionalFormatting sqref="H1:H1048576">
    <cfRule type="containsBlanks" dxfId="8" priority="16">
      <formula>LEN(TRIM(H1))=0</formula>
    </cfRule>
    <cfRule type="containsBlanks" dxfId="7" priority="17">
      <formula>LEN(TRIM(H1))=0</formula>
    </cfRule>
    <cfRule type="colorScale" priority="20">
      <colorScale>
        <cfvo type="min"/>
        <cfvo type="percentile" val="50"/>
        <cfvo type="max"/>
        <color rgb="FFF8696B"/>
        <color rgb="FFFCFCFF"/>
        <color rgb="FF5A8AC6"/>
      </colorScale>
    </cfRule>
  </conditionalFormatting>
  <conditionalFormatting sqref="Q4">
    <cfRule type="top10" dxfId="6" priority="8" rank="10"/>
  </conditionalFormatting>
  <conditionalFormatting sqref="R4">
    <cfRule type="top10" dxfId="5" priority="4" rank="10"/>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2353413-26A8-42A9-A185-CBAF1A181F77}">
            <x14:dataBar minLength="0" maxLength="100" border="1" negativeBarBorderColorSameAsPositive="0">
              <x14:cfvo type="autoMin"/>
              <x14:cfvo type="autoMax"/>
              <x14:borderColor rgb="FF638EC6"/>
              <x14:negativeFillColor rgb="FFFF0000"/>
              <x14:negativeBorderColor rgb="FFFF0000"/>
              <x14:axisColor rgb="FF000000"/>
            </x14:dataBar>
          </x14:cfRule>
          <xm:sqref>E1:F1048576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r v N W g U O A H a m A A A A 9 g A A A B I A H A B D b 2 5 m a W c v U G F j a 2 F n Z S 5 4 b W w g o h g A K K A U A A A A A A A A A A A A A A A A A A A A A A A A A A A A h Y 9 N D o I w G E S v Q r q n P 2 D U k I + y M K 6 U x M T E u G 1 q h U Y o h h b L 3 V x 4 J K 8 g R l F 3 L u f N W 8 z c r z f I + r o K L q q 1 u j E p Y p i i Q B n Z H L Q p U t S 5 Y z h H G Y e N k C d R q G C Q j U 1 6 e 0 h R 6 d w 5 I c R 7 j 3 2 M m 7 Y g E a W M 7 P P 1 V p a q F u g j 6 / 9 y q I 1 1 w k i F O O x e Y 3 i E 2 S T G b D b F F M g I I d f m K 0 T D 3 m f 7 A 2 H R V a 5 r F V c m X C 2 B j B H I + w N / A F B L A w Q U A A I A C A D O u 8 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r v N W i i K R 7 g O A A A A E Q A A A B M A H A B G b 3 J t d W x h c y 9 T Z W N 0 a W 9 u M S 5 t I K I Y A C i g F A A A A A A A A A A A A A A A A A A A A A A A A A A A A C t O T S 7 J z M 9 T C I b Q h t Y A U E s B A i 0 A F A A C A A g A z r v N W g U O A H a m A A A A 9 g A A A B I A A A A A A A A A A A A A A A A A A A A A A E N v b m Z p Z y 9 Q Y W N r Y W d l L n h t b F B L A Q I t A B Q A A g A I A M 6 7 z V o P y u m r p A A A A O k A A A A T A A A A A A A A A A A A A A A A A P I A A A B b Q 2 9 u d G V u d F 9 U e X B l c 1 0 u e G 1 s U E s B A i 0 A F A A C A A g A z r v N 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l 0 s z D A U 7 9 E u Y + M b y q T k n g A A A A A A g A A A A A A E G Y A A A A B A A A g A A A A C f D n r K d W F X E z 9 Q b y m S c n g X s M A q S Z F I b t 6 m o 5 7 Q 7 h p t g A A A A A D o A A A A A C A A A g A A A A n c B g u j r x v B r y u t k w 3 + y E O 1 H i S a B h Q D r x 6 E h y Y p Y y I l R Q A A A A q i F b V F b Z I U 9 C I B M Z J v T r j b F A V t g m V J 0 7 s 7 u r K O L d A M N K n g E 0 4 h Z n Q B 1 y 0 E l v O M 1 4 C e N S m t v W Q m k 0 v i 1 h t u Z O d W k C G 4 r q C U S M 0 R B l g k P 5 3 t p A A A A A S / 9 w 1 D 0 P s q X N z f N 7 5 m A y J M P n x h s 7 H D I P o g 0 a 1 x 7 / o J M 6 I 5 H 2 m K b I c R T m 2 r v 9 T T / 3 T 9 + 0 / P l Y 5 g 4 2 v 6 G j E r 4 w n Q = = < / D a t a M a s h u p > 
</file>

<file path=customXml/itemProps1.xml><?xml version="1.0" encoding="utf-8"?>
<ds:datastoreItem xmlns:ds="http://schemas.openxmlformats.org/officeDocument/2006/customXml" ds:itemID="{D5B3A2E1-B281-43E9-9B66-31E14C073A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Sheet13</vt:lpstr>
      <vt:lpstr>Sheet13 (2)</vt:lpstr>
      <vt:lpstr>DASHBOARD</vt:lpstr>
      <vt:lpstr>Sheet13 (4)</vt:lpstr>
      <vt:lpstr>Excel_jumia (2)</vt:lpstr>
      <vt:lpstr>Discount by rviews</vt:lpstr>
      <vt:lpstr>Excel_jumia (1)13th June 2025</vt:lpstr>
      <vt:lpstr>Excel_jumia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2025-06-13T17:20:14Z</cp:lastPrinted>
  <dcterms:created xsi:type="dcterms:W3CDTF">2025-06-13T14:53:22Z</dcterms:created>
  <dcterms:modified xsi:type="dcterms:W3CDTF">2025-06-13T22:16:18Z</dcterms:modified>
</cp:coreProperties>
</file>