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aij04\Downloads\"/>
    </mc:Choice>
  </mc:AlternateContent>
  <bookViews>
    <workbookView xWindow="0" yWindow="0" windowWidth="28710" windowHeight="6600" activeTab="2"/>
  </bookViews>
  <sheets>
    <sheet name="Planilha1" sheetId="1" r:id="rId1"/>
    <sheet name="Atv. 02" sheetId="2" r:id="rId2"/>
    <sheet name="Atv. 0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3" i="3"/>
  <c r="G14" i="3"/>
  <c r="G15" i="3"/>
  <c r="G12" i="3"/>
  <c r="F13" i="3" l="1"/>
  <c r="F14" i="3"/>
  <c r="F15" i="3"/>
  <c r="F16" i="3"/>
  <c r="F12" i="3"/>
  <c r="E15" i="3"/>
  <c r="E16" i="3"/>
  <c r="E14" i="3"/>
  <c r="E13" i="3"/>
  <c r="E12" i="3"/>
  <c r="D13" i="3"/>
  <c r="D14" i="3"/>
  <c r="D15" i="3"/>
  <c r="D16" i="3"/>
  <c r="D12" i="3"/>
  <c r="F16" i="2" l="1"/>
  <c r="F15" i="2"/>
  <c r="F8" i="2"/>
  <c r="F9" i="2"/>
  <c r="F10" i="2"/>
  <c r="F11" i="2"/>
  <c r="F12" i="2"/>
  <c r="F13" i="2"/>
  <c r="F14" i="2"/>
  <c r="F17" i="2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<sst xmlns="http://schemas.openxmlformats.org/spreadsheetml/2006/main" count="74" uniqueCount="62">
  <si>
    <t>Funcionário</t>
  </si>
  <si>
    <t>Produto</t>
  </si>
  <si>
    <t>Vendas</t>
  </si>
  <si>
    <t>Resultado</t>
  </si>
  <si>
    <t>Abrilina</t>
  </si>
  <si>
    <t>Mouse</t>
  </si>
  <si>
    <t>Cheropita</t>
  </si>
  <si>
    <t>Teclado</t>
  </si>
  <si>
    <t>Aldegunda</t>
  </si>
  <si>
    <t>Monitor</t>
  </si>
  <si>
    <t>Arquibaldo</t>
  </si>
  <si>
    <t>Gabinete</t>
  </si>
  <si>
    <t>Clarisbadeu</t>
  </si>
  <si>
    <t>Disquete</t>
  </si>
  <si>
    <t>Fredolino</t>
  </si>
  <si>
    <t>Impressora</t>
  </si>
  <si>
    <t>Na Coluna Resultado fazer o seguinte Cálculo: (Função SE).</t>
  </si>
  <si>
    <t>Se a Venda for maior do que 5, sair o Resultado "Ótimo". Se a Venda for menor do que 5, sair o Resultado "Péssimo". Se a Venda for Igual à 5, sair o Resultado "Regular".</t>
  </si>
  <si>
    <t>PAR</t>
  </si>
  <si>
    <t>Antena VHF</t>
  </si>
  <si>
    <t>Kit Ferramentas</t>
  </si>
  <si>
    <t>Arruelas</t>
  </si>
  <si>
    <t>Fio 8mm (Preto)</t>
  </si>
  <si>
    <t>Buchas 12mm</t>
  </si>
  <si>
    <t>VST</t>
  </si>
  <si>
    <t>Kit Furadeira Ouro</t>
  </si>
  <si>
    <t>Parafuso 6mm</t>
  </si>
  <si>
    <t>Botas 6 Léguas</t>
  </si>
  <si>
    <t>Chave de Fenda 8</t>
  </si>
  <si>
    <t>Alicate de Pressão</t>
  </si>
  <si>
    <t>Valor da Comissão</t>
  </si>
  <si>
    <t>Plano Pagamento</t>
  </si>
  <si>
    <t>Valor Total</t>
  </si>
  <si>
    <t>Valor Unit.</t>
  </si>
  <si>
    <t>Qtd</t>
  </si>
  <si>
    <t>Parcelado</t>
  </si>
  <si>
    <t>A Vista</t>
  </si>
  <si>
    <t>Comissão</t>
  </si>
  <si>
    <t>Código</t>
  </si>
  <si>
    <t>Plano de Pagamento</t>
  </si>
  <si>
    <t>FERRAGEM PÁSSARO DE FOGO</t>
  </si>
  <si>
    <t>Franciscleuda</t>
  </si>
  <si>
    <t>Marta</t>
  </si>
  <si>
    <t>José</t>
  </si>
  <si>
    <t>Maria</t>
  </si>
  <si>
    <t>João</t>
  </si>
  <si>
    <t>IR Final</t>
  </si>
  <si>
    <t>Dedução dependentes</t>
  </si>
  <si>
    <t>Parcela a deduzir</t>
  </si>
  <si>
    <t>IR S/ Deduções</t>
  </si>
  <si>
    <t>Salário - INSS</t>
  </si>
  <si>
    <t>Dependentes</t>
  </si>
  <si>
    <t>Dedução por dependente:</t>
  </si>
  <si>
    <t>Acima de 3.911,63</t>
  </si>
  <si>
    <t>De 3.130,52 até 3.911,63</t>
  </si>
  <si>
    <t>De 2.347,86 até 3.130,51</t>
  </si>
  <si>
    <t>De 1.566,62 até 2.347,85</t>
  </si>
  <si>
    <t>Até 1.566,61</t>
  </si>
  <si>
    <t>Parcela a Deduzir</t>
  </si>
  <si>
    <t>Alíquota (%)</t>
  </si>
  <si>
    <t>Base de Cálculo (R$)</t>
  </si>
  <si>
    <t>Tabela para Cálculo do Imposto de Renda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</si>
</sst>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R$&quot;#,##0.00;[Red]\-&quot;R$&quot;#,##0.00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(&quot;R$ &quot;* #,##0.00_);_(&quot;R$ &quot;* \(#,##0.00\);_(&quot;R$ &quot;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2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21">
    <border>
      <left/>
      <right/>
      <top/>
      <bottom/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/>
    <xf numFmtId="0" fontId="9" fillId="0" borderId="2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9" fillId="6" borderId="0" xfId="0" applyFont="1" applyFill="1" applyAlignment="1">
      <alignment vertical="center"/>
    </xf>
    <xf numFmtId="9" fontId="9" fillId="7" borderId="2" xfId="0" applyNumberFormat="1" applyFont="1" applyFill="1" applyBorder="1" applyAlignment="1">
      <alignment horizontal="right" vertical="center"/>
    </xf>
    <xf numFmtId="0" fontId="9" fillId="7" borderId="2" xfId="0" applyFont="1" applyFill="1" applyBorder="1" applyAlignment="1">
      <alignment vertical="center"/>
    </xf>
    <xf numFmtId="0" fontId="9" fillId="7" borderId="3" xfId="0" applyFont="1" applyFill="1" applyBorder="1" applyAlignment="1">
      <alignment vertical="center"/>
    </xf>
    <xf numFmtId="8" fontId="9" fillId="0" borderId="2" xfId="0" applyNumberFormat="1" applyFont="1" applyBorder="1" applyAlignment="1">
      <alignment vertical="center"/>
    </xf>
    <xf numFmtId="0" fontId="0" fillId="0" borderId="0" xfId="1" applyNumberFormat="1" applyFont="1"/>
    <xf numFmtId="165" fontId="0" fillId="8" borderId="10" xfId="2" applyFont="1" applyFill="1" applyBorder="1"/>
    <xf numFmtId="165" fontId="0" fillId="8" borderId="11" xfId="2" applyFont="1" applyFill="1" applyBorder="1"/>
    <xf numFmtId="165" fontId="0" fillId="9" borderId="0" xfId="2" applyFont="1" applyFill="1"/>
    <xf numFmtId="0" fontId="0" fillId="9" borderId="0" xfId="0" applyFill="1" applyAlignment="1">
      <alignment horizontal="center"/>
    </xf>
    <xf numFmtId="0" fontId="0" fillId="9" borderId="0" xfId="0" applyFill="1"/>
    <xf numFmtId="166" fontId="0" fillId="8" borderId="12" xfId="2" applyNumberFormat="1" applyFont="1" applyFill="1" applyBorder="1"/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166" fontId="0" fillId="10" borderId="11" xfId="2" applyNumberFormat="1" applyFont="1" applyFill="1" applyBorder="1"/>
    <xf numFmtId="0" fontId="0" fillId="10" borderId="11" xfId="0" applyFill="1" applyBorder="1" applyAlignment="1">
      <alignment horizontal="center"/>
    </xf>
    <xf numFmtId="0" fontId="0" fillId="10" borderId="11" xfId="0" applyFill="1" applyBorder="1"/>
    <xf numFmtId="166" fontId="0" fillId="8" borderId="11" xfId="2" applyNumberFormat="1" applyFont="1" applyFill="1" applyBorder="1"/>
    <xf numFmtId="0" fontId="0" fillId="8" borderId="11" xfId="0" applyFill="1" applyBorder="1" applyAlignment="1">
      <alignment horizontal="center"/>
    </xf>
    <xf numFmtId="0" fontId="0" fillId="8" borderId="11" xfId="0" applyFill="1" applyBorder="1"/>
    <xf numFmtId="0" fontId="8" fillId="11" borderId="13" xfId="0" applyFont="1" applyFill="1" applyBorder="1" applyAlignment="1">
      <alignment horizontal="center"/>
    </xf>
    <xf numFmtId="0" fontId="8" fillId="11" borderId="14" xfId="0" applyFont="1" applyFill="1" applyBorder="1"/>
    <xf numFmtId="0" fontId="8" fillId="11" borderId="14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left"/>
    </xf>
    <xf numFmtId="166" fontId="12" fillId="9" borderId="15" xfId="2" applyNumberFormat="1" applyFont="1" applyFill="1" applyBorder="1" applyAlignment="1">
      <alignment horizontal="center" vertical="top" wrapText="1"/>
    </xf>
    <xf numFmtId="0" fontId="12" fillId="10" borderId="15" xfId="0" applyFont="1" applyFill="1" applyBorder="1" applyAlignment="1">
      <alignment horizontal="centerContinuous" vertical="top" wrapText="1"/>
    </xf>
    <xf numFmtId="0" fontId="12" fillId="9" borderId="16" xfId="0" applyFont="1" applyFill="1" applyBorder="1" applyAlignment="1">
      <alignment horizontal="centerContinuous" vertical="top" wrapText="1"/>
    </xf>
    <xf numFmtId="166" fontId="12" fillId="8" borderId="17" xfId="2" applyNumberFormat="1" applyFont="1" applyFill="1" applyBorder="1" applyAlignment="1">
      <alignment horizontal="center" vertical="top" wrapText="1"/>
    </xf>
    <xf numFmtId="0" fontId="12" fillId="8" borderId="17" xfId="0" applyFont="1" applyFill="1" applyBorder="1" applyAlignment="1">
      <alignment horizontal="center" vertical="top" wrapText="1"/>
    </xf>
    <xf numFmtId="0" fontId="12" fillId="8" borderId="17" xfId="0" applyFont="1" applyFill="1" applyBorder="1" applyAlignment="1">
      <alignment vertical="top" wrapText="1"/>
    </xf>
    <xf numFmtId="166" fontId="12" fillId="10" borderId="18" xfId="2" applyNumberFormat="1" applyFont="1" applyFill="1" applyBorder="1" applyAlignment="1">
      <alignment horizontal="center" vertical="top" wrapText="1"/>
    </xf>
    <xf numFmtId="0" fontId="12" fillId="10" borderId="18" xfId="0" applyFont="1" applyFill="1" applyBorder="1" applyAlignment="1">
      <alignment horizontal="center" vertical="top" wrapText="1"/>
    </xf>
    <xf numFmtId="0" fontId="12" fillId="10" borderId="18" xfId="0" applyFont="1" applyFill="1" applyBorder="1" applyAlignment="1">
      <alignment vertical="top" wrapText="1"/>
    </xf>
    <xf numFmtId="166" fontId="12" fillId="8" borderId="18" xfId="2" applyNumberFormat="1" applyFont="1" applyFill="1" applyBorder="1" applyAlignment="1">
      <alignment horizontal="center" vertical="top" wrapText="1"/>
    </xf>
    <xf numFmtId="0" fontId="12" fillId="8" borderId="18" xfId="0" applyFont="1" applyFill="1" applyBorder="1" applyAlignment="1">
      <alignment horizontal="center" vertical="top" wrapText="1"/>
    </xf>
    <xf numFmtId="0" fontId="12" fillId="8" borderId="18" xfId="0" applyFont="1" applyFill="1" applyBorder="1" applyAlignment="1">
      <alignment vertical="top" wrapText="1"/>
    </xf>
    <xf numFmtId="0" fontId="13" fillId="11" borderId="18" xfId="0" applyFont="1" applyFill="1" applyBorder="1" applyAlignment="1">
      <alignment horizontal="left" vertical="top" wrapText="1"/>
    </xf>
    <xf numFmtId="0" fontId="14" fillId="9" borderId="15" xfId="0" applyFont="1" applyFill="1" applyBorder="1" applyAlignment="1">
      <alignment horizontal="centerContinuous" vertical="center"/>
    </xf>
    <xf numFmtId="0" fontId="14" fillId="9" borderId="19" xfId="0" applyFont="1" applyFill="1" applyBorder="1" applyAlignment="1">
      <alignment horizontal="centerContinuous" vertical="center"/>
    </xf>
    <xf numFmtId="0" fontId="14" fillId="9" borderId="20" xfId="0" applyFont="1" applyFill="1" applyBorder="1" applyAlignment="1">
      <alignment horizontal="centerContinuous" vertical="center"/>
    </xf>
    <xf numFmtId="43" fontId="0" fillId="0" borderId="0" xfId="0" applyNumberFormat="1"/>
    <xf numFmtId="44" fontId="0" fillId="8" borderId="11" xfId="1" applyFont="1" applyFill="1" applyBorder="1"/>
    <xf numFmtId="44" fontId="12" fillId="8" borderId="18" xfId="1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justify" vertical="center" wrapText="1"/>
    </xf>
    <xf numFmtId="0" fontId="5" fillId="4" borderId="0" xfId="0" applyFont="1" applyFill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</cellXfs>
  <cellStyles count="3">
    <cellStyle name="Moeda" xfId="1" builtinId="4"/>
    <cellStyle name="Moed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" sqref="D2"/>
    </sheetView>
  </sheetViews>
  <sheetFormatPr defaultRowHeight="15" x14ac:dyDescent="0.25"/>
  <cols>
    <col min="1" max="1" width="23.42578125" customWidth="1"/>
    <col min="2" max="2" width="20" customWidth="1"/>
    <col min="3" max="3" width="24.85546875" customWidth="1"/>
  </cols>
  <sheetData>
    <row r="1" spans="1:1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11" ht="16.5" thickBot="1" x14ac:dyDescent="0.3">
      <c r="A2" s="3" t="s">
        <v>4</v>
      </c>
      <c r="B2" s="3" t="s">
        <v>5</v>
      </c>
      <c r="C2" s="4">
        <v>8</v>
      </c>
      <c r="D2" s="4" t="str">
        <f>IF(C2&gt;5,"Otimo",IF(C2=5,"Regular","Péssimo"))</f>
        <v>Otimo</v>
      </c>
      <c r="E2" s="2"/>
      <c r="F2" s="2"/>
    </row>
    <row r="3" spans="1:11" ht="16.5" thickBot="1" x14ac:dyDescent="0.3">
      <c r="A3" s="3" t="s">
        <v>6</v>
      </c>
      <c r="B3" s="3" t="s">
        <v>7</v>
      </c>
      <c r="C3" s="4">
        <v>5</v>
      </c>
      <c r="D3" s="4" t="str">
        <f t="shared" ref="D3:D7" si="0">IF(C3&gt;5,"Otimo",IF(C3=5,"Regular","Péssimo"))</f>
        <v>Regular</v>
      </c>
      <c r="E3" s="2"/>
      <c r="F3" s="2"/>
    </row>
    <row r="4" spans="1:11" ht="16.5" thickBot="1" x14ac:dyDescent="0.3">
      <c r="A4" s="3" t="s">
        <v>8</v>
      </c>
      <c r="B4" s="3" t="s">
        <v>9</v>
      </c>
      <c r="C4" s="4">
        <v>9</v>
      </c>
      <c r="D4" s="4" t="str">
        <f t="shared" si="0"/>
        <v>Otimo</v>
      </c>
      <c r="E4" s="2"/>
      <c r="F4" s="2"/>
    </row>
    <row r="5" spans="1:11" ht="16.5" thickBot="1" x14ac:dyDescent="0.3">
      <c r="A5" s="3" t="s">
        <v>10</v>
      </c>
      <c r="B5" s="3" t="s">
        <v>11</v>
      </c>
      <c r="C5" s="4">
        <v>4</v>
      </c>
      <c r="D5" s="4" t="str">
        <f t="shared" si="0"/>
        <v>Péssimo</v>
      </c>
      <c r="E5" s="2"/>
      <c r="F5" s="2"/>
    </row>
    <row r="6" spans="1:11" ht="16.5" thickBot="1" x14ac:dyDescent="0.3">
      <c r="A6" s="3" t="s">
        <v>12</v>
      </c>
      <c r="B6" s="3" t="s">
        <v>13</v>
      </c>
      <c r="C6" s="4">
        <v>6</v>
      </c>
      <c r="D6" s="4" t="str">
        <f t="shared" si="0"/>
        <v>Otimo</v>
      </c>
      <c r="E6" s="2"/>
      <c r="F6" s="2"/>
    </row>
    <row r="7" spans="1:11" ht="16.5" thickBot="1" x14ac:dyDescent="0.3">
      <c r="A7" s="3" t="s">
        <v>14</v>
      </c>
      <c r="B7" s="3" t="s">
        <v>15</v>
      </c>
      <c r="C7" s="4">
        <v>3</v>
      </c>
      <c r="D7" s="4" t="str">
        <f t="shared" si="0"/>
        <v>Péssimo</v>
      </c>
      <c r="E7" s="2"/>
      <c r="F7" s="2"/>
    </row>
    <row r="8" spans="1:11" x14ac:dyDescent="0.25">
      <c r="A8" s="2"/>
      <c r="B8" s="2"/>
      <c r="C8" s="2"/>
      <c r="D8" s="2"/>
      <c r="E8" s="2"/>
      <c r="F8" s="2"/>
    </row>
    <row r="9" spans="1:11" x14ac:dyDescent="0.25">
      <c r="A9" s="2"/>
      <c r="B9" s="2"/>
      <c r="C9" s="2"/>
      <c r="D9" s="2"/>
      <c r="E9" s="2"/>
      <c r="F9" s="2"/>
      <c r="K9" s="5"/>
    </row>
    <row r="10" spans="1:11" ht="15.75" x14ac:dyDescent="0.25">
      <c r="A10" s="54" t="s">
        <v>16</v>
      </c>
      <c r="B10" s="54"/>
      <c r="C10" s="54"/>
      <c r="D10" s="54"/>
      <c r="E10" s="54"/>
      <c r="F10" s="54"/>
    </row>
    <row r="11" spans="1:11" ht="15.75" customHeight="1" x14ac:dyDescent="0.25">
      <c r="A11" s="55" t="s">
        <v>17</v>
      </c>
      <c r="B11" s="55"/>
      <c r="C11" s="55"/>
      <c r="D11" s="55"/>
      <c r="E11" s="55"/>
      <c r="F11" s="55"/>
    </row>
    <row r="12" spans="1:11" x14ac:dyDescent="0.25">
      <c r="A12" s="55"/>
      <c r="B12" s="55"/>
      <c r="C12" s="55"/>
      <c r="D12" s="55"/>
      <c r="E12" s="55"/>
      <c r="F12" s="55"/>
    </row>
    <row r="13" spans="1:11" x14ac:dyDescent="0.25">
      <c r="A13" s="55"/>
      <c r="B13" s="55"/>
      <c r="C13" s="55"/>
      <c r="D13" s="55"/>
      <c r="E13" s="55"/>
      <c r="F13" s="55"/>
    </row>
  </sheetData>
  <mergeCells count="2">
    <mergeCell ref="A10:F10"/>
    <mergeCell ref="A11:F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15" zoomScaleNormal="115" workbookViewId="0">
      <selection activeCell="K6" sqref="K6"/>
    </sheetView>
  </sheetViews>
  <sheetFormatPr defaultRowHeight="15" x14ac:dyDescent="0.25"/>
  <cols>
    <col min="1" max="1" width="27.7109375" customWidth="1"/>
    <col min="2" max="2" width="13.42578125" customWidth="1"/>
    <col min="3" max="4" width="15" customWidth="1"/>
    <col min="5" max="5" width="21.28515625" customWidth="1"/>
    <col min="6" max="6" width="22.5703125" customWidth="1"/>
  </cols>
  <sheetData>
    <row r="1" spans="1:10" ht="28.5" thickBot="1" x14ac:dyDescent="0.3">
      <c r="A1" s="56" t="s">
        <v>40</v>
      </c>
      <c r="B1" s="57"/>
      <c r="C1" s="57"/>
      <c r="D1" s="57"/>
      <c r="E1" s="57"/>
      <c r="F1" s="58"/>
    </row>
    <row r="2" spans="1:10" ht="15.75" thickBot="1" x14ac:dyDescent="0.3">
      <c r="A2" s="11"/>
      <c r="B2" s="11"/>
      <c r="C2" s="11"/>
      <c r="D2" s="59"/>
      <c r="E2" s="59"/>
      <c r="F2" s="59"/>
    </row>
    <row r="3" spans="1:10" ht="15.75" thickBot="1" x14ac:dyDescent="0.3">
      <c r="A3" s="10" t="s">
        <v>39</v>
      </c>
      <c r="B3" s="9" t="s">
        <v>38</v>
      </c>
      <c r="C3" s="9" t="s">
        <v>37</v>
      </c>
      <c r="D3" s="60"/>
      <c r="E3" s="60"/>
      <c r="F3" s="60"/>
    </row>
    <row r="4" spans="1:10" ht="15.75" thickBot="1" x14ac:dyDescent="0.3">
      <c r="A4" s="14" t="s">
        <v>36</v>
      </c>
      <c r="B4" s="13" t="s">
        <v>24</v>
      </c>
      <c r="C4" s="12">
        <v>0.03</v>
      </c>
      <c r="D4" s="60"/>
      <c r="E4" s="60"/>
      <c r="F4" s="60"/>
    </row>
    <row r="5" spans="1:10" ht="15.75" thickBot="1" x14ac:dyDescent="0.3">
      <c r="A5" s="14" t="s">
        <v>35</v>
      </c>
      <c r="B5" s="13" t="s">
        <v>18</v>
      </c>
      <c r="C5" s="12">
        <v>0.02</v>
      </c>
      <c r="D5" s="60"/>
      <c r="E5" s="60"/>
      <c r="F5" s="60"/>
    </row>
    <row r="6" spans="1:10" ht="15.75" thickBot="1" x14ac:dyDescent="0.3">
      <c r="A6" s="11"/>
      <c r="B6" s="11"/>
      <c r="C6" s="11"/>
      <c r="D6" s="61"/>
      <c r="E6" s="61"/>
      <c r="F6" s="61"/>
    </row>
    <row r="7" spans="1:10" ht="15.75" thickBot="1" x14ac:dyDescent="0.3">
      <c r="A7" s="10" t="s">
        <v>1</v>
      </c>
      <c r="B7" s="9" t="s">
        <v>34</v>
      </c>
      <c r="C7" s="9" t="s">
        <v>33</v>
      </c>
      <c r="D7" s="9" t="s">
        <v>32</v>
      </c>
      <c r="E7" s="9" t="s">
        <v>31</v>
      </c>
      <c r="F7" s="9" t="s">
        <v>30</v>
      </c>
    </row>
    <row r="8" spans="1:10" ht="15.75" thickBot="1" x14ac:dyDescent="0.3">
      <c r="A8" s="8" t="s">
        <v>29</v>
      </c>
      <c r="B8" s="6">
        <v>8</v>
      </c>
      <c r="C8" s="7">
        <v>35.450000000000003</v>
      </c>
      <c r="D8" s="7">
        <v>283.60000000000002</v>
      </c>
      <c r="E8" s="6" t="s">
        <v>24</v>
      </c>
      <c r="F8" s="15">
        <f>D8*IF(E8=$B$4,$C$4,$C$5)</f>
        <v>8.5080000000000009</v>
      </c>
      <c r="G8" s="16"/>
    </row>
    <row r="9" spans="1:10" ht="15.75" thickBot="1" x14ac:dyDescent="0.3">
      <c r="A9" s="8" t="s">
        <v>28</v>
      </c>
      <c r="B9" s="6">
        <v>25</v>
      </c>
      <c r="C9" s="7">
        <v>8.1199999999999992</v>
      </c>
      <c r="D9" s="7">
        <v>203</v>
      </c>
      <c r="E9" s="6" t="s">
        <v>18</v>
      </c>
      <c r="F9" s="15">
        <f>D9*IF(E9=$B$4,$C$4,$C$5)</f>
        <v>4.0600000000000005</v>
      </c>
    </row>
    <row r="10" spans="1:10" ht="15.75" thickBot="1" x14ac:dyDescent="0.3">
      <c r="A10" s="8" t="s">
        <v>27</v>
      </c>
      <c r="B10" s="6">
        <v>10</v>
      </c>
      <c r="C10" s="7">
        <v>13.88</v>
      </c>
      <c r="D10" s="7">
        <v>138.80000000000001</v>
      </c>
      <c r="E10" s="6" t="s">
        <v>24</v>
      </c>
      <c r="F10" s="15">
        <f t="shared" ref="F10:F17" si="0">D10*IF(E10=$B$4,$C$4,$C$5)</f>
        <v>4.1640000000000006</v>
      </c>
    </row>
    <row r="11" spans="1:10" ht="15.75" thickBot="1" x14ac:dyDescent="0.3">
      <c r="A11" s="8" t="s">
        <v>26</v>
      </c>
      <c r="B11" s="6">
        <v>100</v>
      </c>
      <c r="C11" s="7">
        <v>0.42</v>
      </c>
      <c r="D11" s="7">
        <v>42</v>
      </c>
      <c r="E11" s="6" t="s">
        <v>24</v>
      </c>
      <c r="F11" s="15">
        <f t="shared" si="0"/>
        <v>1.26</v>
      </c>
    </row>
    <row r="12" spans="1:10" ht="15.75" thickBot="1" x14ac:dyDescent="0.3">
      <c r="A12" s="8" t="s">
        <v>25</v>
      </c>
      <c r="B12" s="6">
        <v>1</v>
      </c>
      <c r="C12" s="7">
        <v>167</v>
      </c>
      <c r="D12" s="7">
        <v>167</v>
      </c>
      <c r="E12" s="6" t="s">
        <v>24</v>
      </c>
      <c r="F12" s="15">
        <f t="shared" si="0"/>
        <v>5.01</v>
      </c>
    </row>
    <row r="13" spans="1:10" ht="15.75" thickBot="1" x14ac:dyDescent="0.3">
      <c r="A13" s="8" t="s">
        <v>23</v>
      </c>
      <c r="B13" s="6">
        <v>25</v>
      </c>
      <c r="C13" s="7">
        <v>0.86</v>
      </c>
      <c r="D13" s="7">
        <v>21.5</v>
      </c>
      <c r="E13" s="6" t="s">
        <v>18</v>
      </c>
      <c r="F13" s="15">
        <f t="shared" si="0"/>
        <v>0.43</v>
      </c>
    </row>
    <row r="14" spans="1:10" ht="15.75" thickBot="1" x14ac:dyDescent="0.3">
      <c r="A14" s="8" t="s">
        <v>22</v>
      </c>
      <c r="B14" s="6">
        <v>45</v>
      </c>
      <c r="C14" s="7">
        <v>1.1000000000000001</v>
      </c>
      <c r="D14" s="7">
        <v>49.5</v>
      </c>
      <c r="E14" s="6" t="s">
        <v>18</v>
      </c>
      <c r="F14" s="15">
        <f t="shared" si="0"/>
        <v>0.99</v>
      </c>
      <c r="J14" s="5"/>
    </row>
    <row r="15" spans="1:10" ht="15.75" thickBot="1" x14ac:dyDescent="0.3">
      <c r="A15" s="8" t="s">
        <v>21</v>
      </c>
      <c r="B15" s="6">
        <v>100</v>
      </c>
      <c r="C15" s="7">
        <v>0.11</v>
      </c>
      <c r="D15" s="7">
        <v>11</v>
      </c>
      <c r="E15" s="6" t="s">
        <v>18</v>
      </c>
      <c r="F15" s="15">
        <f>D15*IF(E15=$B$4,$C$4,$C$5)</f>
        <v>0.22</v>
      </c>
    </row>
    <row r="16" spans="1:10" ht="15.75" thickBot="1" x14ac:dyDescent="0.3">
      <c r="A16" s="8" t="s">
        <v>20</v>
      </c>
      <c r="B16" s="6">
        <v>17</v>
      </c>
      <c r="C16" s="7">
        <v>42</v>
      </c>
      <c r="D16" s="7">
        <v>714</v>
      </c>
      <c r="E16" s="6" t="s">
        <v>18</v>
      </c>
      <c r="F16" s="15">
        <f>D16*IF(E16=$B$4,$C$4,$C$5)</f>
        <v>14.280000000000001</v>
      </c>
    </row>
    <row r="17" spans="1:6" ht="15.75" thickBot="1" x14ac:dyDescent="0.3">
      <c r="A17" s="8" t="s">
        <v>19</v>
      </c>
      <c r="B17" s="6">
        <v>10</v>
      </c>
      <c r="C17" s="7">
        <v>24</v>
      </c>
      <c r="D17" s="7">
        <v>240</v>
      </c>
      <c r="E17" s="6" t="s">
        <v>18</v>
      </c>
      <c r="F17" s="15">
        <f t="shared" si="0"/>
        <v>4.8</v>
      </c>
    </row>
  </sheetData>
  <mergeCells count="2">
    <mergeCell ref="A1:F1"/>
    <mergeCell ref="D2:F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15" zoomScaleNormal="115" workbookViewId="0">
      <selection activeCell="H15" sqref="H15"/>
    </sheetView>
  </sheetViews>
  <sheetFormatPr defaultRowHeight="15" x14ac:dyDescent="0.25"/>
  <cols>
    <col min="1" max="1" width="29.85546875" customWidth="1"/>
    <col min="2" max="2" width="21" customWidth="1"/>
    <col min="3" max="3" width="29.7109375" customWidth="1"/>
    <col min="4" max="4" width="20.42578125" customWidth="1"/>
    <col min="5" max="5" width="25.140625" customWidth="1"/>
    <col min="6" max="6" width="20.5703125" customWidth="1"/>
    <col min="7" max="7" width="23.7109375" customWidth="1"/>
  </cols>
  <sheetData>
    <row r="1" spans="1:7" ht="18.75" x14ac:dyDescent="0.25">
      <c r="A1" s="50" t="s">
        <v>61</v>
      </c>
      <c r="B1" s="49"/>
      <c r="C1" s="48"/>
    </row>
    <row r="2" spans="1:7" ht="19.5" customHeight="1" x14ac:dyDescent="0.25">
      <c r="A2" s="47" t="s">
        <v>60</v>
      </c>
      <c r="B2" s="47" t="s">
        <v>59</v>
      </c>
      <c r="C2" s="47" t="s">
        <v>58</v>
      </c>
    </row>
    <row r="3" spans="1:7" ht="19.5" customHeight="1" x14ac:dyDescent="0.25">
      <c r="A3" s="46" t="s">
        <v>57</v>
      </c>
      <c r="B3" s="53">
        <v>0</v>
      </c>
      <c r="C3" s="53">
        <v>0</v>
      </c>
    </row>
    <row r="4" spans="1:7" ht="19.5" customHeight="1" x14ac:dyDescent="0.25">
      <c r="A4" s="43" t="s">
        <v>56</v>
      </c>
      <c r="B4" s="42">
        <v>7.5</v>
      </c>
      <c r="C4" s="41">
        <v>117.49</v>
      </c>
    </row>
    <row r="5" spans="1:7" ht="19.5" customHeight="1" x14ac:dyDescent="0.25">
      <c r="A5" s="46" t="s">
        <v>55</v>
      </c>
      <c r="B5" s="45">
        <v>15</v>
      </c>
      <c r="C5" s="44">
        <v>293.58</v>
      </c>
    </row>
    <row r="6" spans="1:7" ht="19.5" customHeight="1" x14ac:dyDescent="0.25">
      <c r="A6" s="43" t="s">
        <v>54</v>
      </c>
      <c r="B6" s="42">
        <v>22.5</v>
      </c>
      <c r="C6" s="41">
        <v>528.37</v>
      </c>
    </row>
    <row r="7" spans="1:7" ht="19.5" customHeight="1" x14ac:dyDescent="0.25">
      <c r="A7" s="40" t="s">
        <v>53</v>
      </c>
      <c r="B7" s="39">
        <v>27.5</v>
      </c>
      <c r="C7" s="38">
        <v>723.95</v>
      </c>
    </row>
    <row r="8" spans="1:7" ht="19.5" customHeight="1" x14ac:dyDescent="0.25">
      <c r="A8" s="37" t="s">
        <v>52</v>
      </c>
      <c r="B8" s="36"/>
      <c r="C8" s="35">
        <v>157.47</v>
      </c>
    </row>
    <row r="11" spans="1:7" ht="15.75" thickBot="1" x14ac:dyDescent="0.3">
      <c r="A11" s="32" t="s">
        <v>0</v>
      </c>
      <c r="B11" s="34" t="s">
        <v>51</v>
      </c>
      <c r="C11" s="33" t="s">
        <v>50</v>
      </c>
      <c r="D11" s="33" t="s">
        <v>49</v>
      </c>
      <c r="E11" s="32" t="s">
        <v>48</v>
      </c>
      <c r="F11" s="32" t="s">
        <v>47</v>
      </c>
      <c r="G11" s="31" t="s">
        <v>46</v>
      </c>
    </row>
    <row r="12" spans="1:7" ht="15.75" thickTop="1" x14ac:dyDescent="0.25">
      <c r="A12" s="30" t="s">
        <v>45</v>
      </c>
      <c r="B12" s="29">
        <v>1</v>
      </c>
      <c r="C12" s="28">
        <v>1835.47</v>
      </c>
      <c r="D12" s="18">
        <f>C12*IF(C12&lt;1566.61,0,IF(C12&lt;2347.85,7.5%,IF(C12&lt;3130.51,15%,IF(C12&lt;3911.63,22.5%,27.5))))</f>
        <v>137.66024999999999</v>
      </c>
      <c r="E12" s="18">
        <f>IF(C12&lt;1566.61,$C$3,IF(C12&lt;2347.85,$C$4,IF(C12&lt;310.51,$C$5,IF(C12&lt;3911.63,$C$6,$C$7))))</f>
        <v>117.49</v>
      </c>
      <c r="F12" s="52">
        <f>B12*$C$8</f>
        <v>157.47</v>
      </c>
      <c r="G12" s="17">
        <f>IF(D12-E12-F12&gt;=0,D12-E12,0)</f>
        <v>0</v>
      </c>
    </row>
    <row r="13" spans="1:7" x14ac:dyDescent="0.25">
      <c r="A13" s="27" t="s">
        <v>44</v>
      </c>
      <c r="B13" s="26">
        <v>2</v>
      </c>
      <c r="C13" s="25">
        <v>2749.12</v>
      </c>
      <c r="D13" s="18">
        <f t="shared" ref="D13:D16" si="0">C13*IF(C13&lt;1566.61,0,IF(C13&lt;2347.85,7.5%,IF(C13&lt;3130.51,15%,IF(C13&lt;3911.63,22.5%,27.5))))</f>
        <v>412.36799999999999</v>
      </c>
      <c r="E13" s="18">
        <f>IF(C13&lt;1566.61,$C$3,IF(C13&lt;2347.85,$C$4,IF(C13&lt;310.51,$C$5,IF(C13&lt;3911.63,$C$6,$C$7))))</f>
        <v>528.37</v>
      </c>
      <c r="F13" s="52">
        <f t="shared" ref="F13:F16" si="1">B13*$C$8</f>
        <v>314.94</v>
      </c>
      <c r="G13" s="17">
        <f t="shared" ref="G13:G16" si="2">IF(D13-E13-F13&gt;=0,D13-E13,0)</f>
        <v>0</v>
      </c>
    </row>
    <row r="14" spans="1:7" x14ac:dyDescent="0.25">
      <c r="A14" s="24" t="s">
        <v>43</v>
      </c>
      <c r="B14" s="23">
        <v>3</v>
      </c>
      <c r="C14" s="22">
        <v>3531.86</v>
      </c>
      <c r="D14" s="18">
        <f t="shared" si="0"/>
        <v>794.66849999999999</v>
      </c>
      <c r="E14" s="18">
        <f>IF(C14&lt;1566.61,$C$3,IF(C14&lt;2347.85,$C$4,IF(C14&lt;310.51,$C$5,IF(C14&lt;3911.63,$C$6,$C$7))))</f>
        <v>528.37</v>
      </c>
      <c r="F14" s="52">
        <f t="shared" si="1"/>
        <v>472.40999999999997</v>
      </c>
      <c r="G14" s="17">
        <f t="shared" si="2"/>
        <v>0</v>
      </c>
    </row>
    <row r="15" spans="1:7" x14ac:dyDescent="0.25">
      <c r="A15" s="21" t="s">
        <v>42</v>
      </c>
      <c r="B15" s="20">
        <v>5</v>
      </c>
      <c r="C15" s="19">
        <v>1235.78</v>
      </c>
      <c r="D15" s="52">
        <f t="shared" si="0"/>
        <v>0</v>
      </c>
      <c r="E15" s="52">
        <f>IF(C15&lt;1566.61,$C$3,IF(C15&lt;2347.85,$C$4,IF(C15&lt;310.51,$C$5,IF(C15&lt;3911.63,$C$6,$C$7))))</f>
        <v>0</v>
      </c>
      <c r="F15" s="52">
        <f t="shared" si="1"/>
        <v>787.35</v>
      </c>
      <c r="G15" s="17">
        <f t="shared" si="2"/>
        <v>0</v>
      </c>
    </row>
    <row r="16" spans="1:7" x14ac:dyDescent="0.25">
      <c r="A16" s="21" t="s">
        <v>41</v>
      </c>
      <c r="B16" s="20">
        <v>0</v>
      </c>
      <c r="C16" s="19">
        <v>1794.82</v>
      </c>
      <c r="D16" s="18">
        <f t="shared" si="0"/>
        <v>134.61149999999998</v>
      </c>
      <c r="E16" s="18">
        <f>IF(C16&lt;1566.61,$C$3,IF(C16&lt;2347.85,$C$4,IF(C16&lt;310.51,$C$5,IF(C16&lt;3911.63,$C$6,$C$7))))</f>
        <v>117.49</v>
      </c>
      <c r="F16" s="52">
        <f t="shared" si="1"/>
        <v>0</v>
      </c>
      <c r="G16" s="17">
        <f>IF(D16-E16-F16&gt;=0,D16-E16,0)</f>
        <v>17.121499999999983</v>
      </c>
    </row>
    <row r="17" spans="3:3" x14ac:dyDescent="0.25">
      <c r="C17" s="51"/>
    </row>
    <row r="18" spans="3:3" x14ac:dyDescent="0.25">
      <c r="C18" s="5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Atv. 02</vt:lpstr>
      <vt:lpstr>Atv.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Juciarias Medeiros</dc:creator>
  <cp:lastModifiedBy>senaij04</cp:lastModifiedBy>
  <dcterms:created xsi:type="dcterms:W3CDTF">2022-03-15T12:29:49Z</dcterms:created>
  <dcterms:modified xsi:type="dcterms:W3CDTF">2022-03-16T12:08:02Z</dcterms:modified>
</cp:coreProperties>
</file>