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f.ap21374\Excell\"/>
    </mc:Choice>
  </mc:AlternateContent>
  <bookViews>
    <workbookView xWindow="0" yWindow="0" windowWidth="28710" windowHeight="7425" activeTab="4"/>
  </bookViews>
  <sheets>
    <sheet name="Planilha1" sheetId="1" r:id="rId1"/>
    <sheet name="Planilha2" sheetId="2" r:id="rId2"/>
    <sheet name="Atv. 03" sheetId="3" r:id="rId3"/>
    <sheet name="Atv. 04" sheetId="4" r:id="rId4"/>
    <sheet name="Atv. 0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E12" i="5"/>
  <c r="C12" i="5"/>
  <c r="E8" i="5"/>
  <c r="E9" i="5"/>
  <c r="E10" i="5"/>
  <c r="E11" i="5"/>
  <c r="E7" i="5"/>
  <c r="F8" i="5" l="1"/>
  <c r="F9" i="5"/>
  <c r="F10" i="5"/>
  <c r="F11" i="5"/>
  <c r="F7" i="5"/>
  <c r="G8" i="5" l="1"/>
  <c r="G9" i="5"/>
  <c r="G10" i="5"/>
  <c r="G11" i="5"/>
  <c r="G7" i="5"/>
  <c r="D8" i="5"/>
  <c r="D9" i="5"/>
  <c r="D10" i="5"/>
  <c r="D11" i="5"/>
  <c r="D7" i="5"/>
  <c r="D4" i="4" l="1"/>
  <c r="D5" i="4"/>
  <c r="D6" i="4"/>
  <c r="D7" i="4"/>
  <c r="D8" i="4"/>
  <c r="D9" i="4"/>
  <c r="D10" i="4"/>
  <c r="D11" i="4"/>
  <c r="D3" i="4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D4" i="2" l="1"/>
  <c r="D5" i="2"/>
  <c r="D6" i="2"/>
  <c r="D7" i="2"/>
  <c r="D8" i="2"/>
  <c r="D9" i="2"/>
  <c r="D10" i="2"/>
  <c r="D11" i="2"/>
  <c r="D3" i="2"/>
  <c r="D3" i="1" l="1"/>
  <c r="E3" i="1" s="1"/>
  <c r="D4" i="1"/>
  <c r="E4" i="1" s="1"/>
  <c r="D5" i="1"/>
  <c r="D6" i="1"/>
  <c r="E6" i="1" s="1"/>
  <c r="D2" i="1"/>
  <c r="E2" i="1" s="1"/>
  <c r="E5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<sst xmlns="http://schemas.openxmlformats.org/spreadsheetml/2006/main" count="117" uniqueCount="95">
  <si>
    <t>Hóspede</t>
  </si>
  <si>
    <t>Diárias</t>
  </si>
  <si>
    <t>Valor Diárias</t>
  </si>
  <si>
    <t>Taxa Serviço</t>
  </si>
  <si>
    <t>Total</t>
  </si>
  <si>
    <t xml:space="preserve">João </t>
  </si>
  <si>
    <t>Maria</t>
  </si>
  <si>
    <t>José</t>
  </si>
  <si>
    <t>Valor de 1 diária = R$ 60,00</t>
  </si>
  <si>
    <t>Taxa de Serviço = R$ 8,00 por diária, se diárias &lt; 15</t>
  </si>
  <si>
    <t>Taxa de Serviço = R$ 6,00 por diária, se diárias = 15</t>
  </si>
  <si>
    <t>Taxa de Serviço = R$ 5,50 por diária, se diárias &gt; 15</t>
  </si>
  <si>
    <t>Roberto</t>
  </si>
  <si>
    <t>Pedro Henrique</t>
  </si>
  <si>
    <t>Financiamento concedido Sim/Não só se a renda for maior de 900 e a situação cadastral for OK</t>
  </si>
  <si>
    <t>OK</t>
  </si>
  <si>
    <t>Margareth</t>
  </si>
  <si>
    <t>PENDENTE</t>
  </si>
  <si>
    <t>Linda</t>
  </si>
  <si>
    <t>Eva</t>
  </si>
  <si>
    <t>Teresa</t>
  </si>
  <si>
    <t>Saviola</t>
  </si>
  <si>
    <t>Sabrina</t>
  </si>
  <si>
    <t>Mauro</t>
  </si>
  <si>
    <t>Carlos</t>
  </si>
  <si>
    <t>CONCEDIDO</t>
  </si>
  <si>
    <t>SITUAÇÃO CADASTRAL</t>
  </si>
  <si>
    <t>RENDA</t>
  </si>
  <si>
    <t>NOME</t>
  </si>
  <si>
    <t>FINANCIAMENTO DE VEICULOS</t>
  </si>
  <si>
    <t>Na coluna resultado devera aparecer a expressão VERDADEIRO caso os valores das duas colunas anteriores sejam maiores  a 150 caso contrario Falso</t>
  </si>
  <si>
    <t>JORGE JUSTO</t>
  </si>
  <si>
    <t>RITA MARQUES</t>
  </si>
  <si>
    <t>JOÃO ANTUNES</t>
  </si>
  <si>
    <t>GUSTAVO QUEIROZ</t>
  </si>
  <si>
    <t>TITA JARDIM</t>
  </si>
  <si>
    <t>ROSA FELIX</t>
  </si>
  <si>
    <t>PEDRO PEREIRA</t>
  </si>
  <si>
    <t>RUI SOARES</t>
  </si>
  <si>
    <t>PATRICIA TAVARES</t>
  </si>
  <si>
    <t>LILIANE SANTOS</t>
  </si>
  <si>
    <t>KATIA COELHO</t>
  </si>
  <si>
    <t>MARTA PENIN</t>
  </si>
  <si>
    <t>SOFIA SANTOS</t>
  </si>
  <si>
    <t>LUIS PEREIRA</t>
  </si>
  <si>
    <t>MARIA SANTOS</t>
  </si>
  <si>
    <t>RESULTADO</t>
  </si>
  <si>
    <t>PROVA DA DESTREZA</t>
  </si>
  <si>
    <t>PROVA TECNICA</t>
  </si>
  <si>
    <t>CLIENTE</t>
  </si>
  <si>
    <t>RUIM</t>
  </si>
  <si>
    <t>COROLLA</t>
  </si>
  <si>
    <t>BOM</t>
  </si>
  <si>
    <t>ECOSPORT</t>
  </si>
  <si>
    <t>FOX</t>
  </si>
  <si>
    <t>SAVEIRO</t>
  </si>
  <si>
    <t>GALAXY</t>
  </si>
  <si>
    <t>LANDAL</t>
  </si>
  <si>
    <t>FIAT UNO</t>
  </si>
  <si>
    <t>FUSCA</t>
  </si>
  <si>
    <t>GOL</t>
  </si>
  <si>
    <t>COMPRAR</t>
  </si>
  <si>
    <t>ANO</t>
  </si>
  <si>
    <t>ESTADO DE CONSERVAÇÃO</t>
  </si>
  <si>
    <t>VEICULO</t>
  </si>
  <si>
    <t>LEVANTAMENTO DOS VEICULOS</t>
  </si>
  <si>
    <t>Comprar o carro só se o estado do carro estiver BOM ou o ano for maior de 1998</t>
  </si>
  <si>
    <t>JJJ</t>
  </si>
  <si>
    <t>Kit Completo</t>
  </si>
  <si>
    <t>Maior que 20 L</t>
  </si>
  <si>
    <t>KK</t>
  </si>
  <si>
    <t>Camisa</t>
  </si>
  <si>
    <t>Maior que 15 L</t>
  </si>
  <si>
    <t>L</t>
  </si>
  <si>
    <t>Sem brinde</t>
  </si>
  <si>
    <t>Situação</t>
  </si>
  <si>
    <t>Brinde</t>
  </si>
  <si>
    <t>TOTAL</t>
  </si>
  <si>
    <t>ÁLCOOL</t>
  </si>
  <si>
    <t>PEDRO</t>
  </si>
  <si>
    <t>GASOLINA</t>
  </si>
  <si>
    <t>PAULO</t>
  </si>
  <si>
    <t>MARCOS</t>
  </si>
  <si>
    <t>MARCELO</t>
  </si>
  <si>
    <t>GIL</t>
  </si>
  <si>
    <t>VALOR A PAGAR</t>
  </si>
  <si>
    <t>VALOR SEM DESCONTO</t>
  </si>
  <si>
    <t>QUANTIDADE DE LITROS</t>
  </si>
  <si>
    <t>PRODUTO</t>
  </si>
  <si>
    <t>3% para gasolina</t>
  </si>
  <si>
    <t>Desconto de</t>
  </si>
  <si>
    <t>5% para álcool</t>
  </si>
  <si>
    <t>PREÇO GASOLINA</t>
  </si>
  <si>
    <t>PREÇO ÁLCOOL</t>
  </si>
  <si>
    <t>POSTO DE GASOLINA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</si>
</sst>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12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8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6" xfId="0" applyFill="1" applyBorder="1"/>
    <xf numFmtId="0" fontId="0" fillId="5" borderId="7" xfId="0" applyFill="1" applyBorder="1" applyAlignment="1">
      <alignment horizontal="center"/>
    </xf>
    <xf numFmtId="0" fontId="0" fillId="5" borderId="8" xfId="0" applyFill="1" applyBorder="1"/>
    <xf numFmtId="0" fontId="0" fillId="5" borderId="9" xfId="0" applyFill="1" applyBorder="1"/>
    <xf numFmtId="0" fontId="0" fillId="5" borderId="0" xfId="0" applyFill="1" applyAlignment="1">
      <alignment horizontal="center"/>
    </xf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/>
    <xf numFmtId="44" fontId="0" fillId="3" borderId="3" xfId="1" applyFont="1" applyFill="1" applyBorder="1"/>
    <xf numFmtId="44" fontId="0" fillId="3" borderId="4" xfId="0" applyNumberFormat="1" applyFill="1" applyBorder="1"/>
    <xf numFmtId="0" fontId="0" fillId="7" borderId="14" xfId="0" applyFill="1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10" borderId="14" xfId="0" applyFill="1" applyBorder="1"/>
    <xf numFmtId="0" fontId="0" fillId="6" borderId="14" xfId="0" applyFill="1" applyBorder="1"/>
    <xf numFmtId="0" fontId="0" fillId="8" borderId="14" xfId="0" applyFill="1" applyBorder="1"/>
    <xf numFmtId="0" fontId="0" fillId="8" borderId="14" xfId="0" applyFill="1" applyBorder="1" applyAlignment="1">
      <alignment horizontal="center"/>
    </xf>
    <xf numFmtId="44" fontId="0" fillId="0" borderId="14" xfId="1" applyFont="1" applyBorder="1"/>
    <xf numFmtId="0" fontId="5" fillId="0" borderId="14" xfId="0" applyFont="1" applyBorder="1"/>
    <xf numFmtId="0" fontId="5" fillId="0" borderId="14" xfId="0" applyFont="1" applyBorder="1" applyAlignment="1">
      <alignment horizontal="center"/>
    </xf>
    <xf numFmtId="44" fontId="0" fillId="0" borderId="0" xfId="1" applyFont="1"/>
    <xf numFmtId="0" fontId="0" fillId="9" borderId="14" xfId="0" applyFill="1" applyBorder="1" applyAlignment="1">
      <alignment horizontal="center"/>
    </xf>
    <xf numFmtId="0" fontId="3" fillId="11" borderId="14" xfId="0" applyFont="1" applyFill="1" applyBorder="1" applyAlignment="1">
      <alignment horizontal="center"/>
    </xf>
    <xf numFmtId="0" fontId="3" fillId="11" borderId="15" xfId="0" applyFont="1" applyFill="1" applyBorder="1" applyAlignment="1">
      <alignment horizontal="center"/>
    </xf>
    <xf numFmtId="0" fontId="3" fillId="11" borderId="16" xfId="0" applyFont="1" applyFill="1" applyBorder="1" applyAlignment="1">
      <alignment horizontal="center"/>
    </xf>
    <xf numFmtId="0" fontId="3" fillId="11" borderId="17" xfId="0" applyFon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0" borderId="14" xfId="1" applyNumberFormat="1" applyFont="1" applyBorder="1"/>
    <xf numFmtId="0" fontId="0" fillId="0" borderId="0" xfId="0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" sqref="D2"/>
    </sheetView>
  </sheetViews>
  <sheetFormatPr defaultRowHeight="15" x14ac:dyDescent="0.25"/>
  <cols>
    <col min="1" max="1" width="23.42578125" customWidth="1"/>
    <col min="2" max="2" width="19.7109375" customWidth="1"/>
    <col min="3" max="3" width="19.140625" customWidth="1"/>
    <col min="4" max="4" width="21.7109375" customWidth="1"/>
    <col min="5" max="5" width="19.85546875" customWidth="1"/>
  </cols>
  <sheetData>
    <row r="1" spans="1:5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5.75" thickTop="1" x14ac:dyDescent="0.25">
      <c r="A2" s="4" t="s">
        <v>5</v>
      </c>
      <c r="B2" s="5">
        <v>10</v>
      </c>
      <c r="C2" s="20">
        <f>B2*60</f>
        <v>600</v>
      </c>
      <c r="D2" s="20">
        <f>IF(B2&lt;15,8,IF(B2=15,6,5.5))*B2</f>
        <v>80</v>
      </c>
      <c r="E2" s="21">
        <f>C2+D2</f>
        <v>680</v>
      </c>
    </row>
    <row r="3" spans="1:5" x14ac:dyDescent="0.25">
      <c r="A3" s="4" t="s">
        <v>12</v>
      </c>
      <c r="B3" s="5">
        <v>7</v>
      </c>
      <c r="C3" s="20">
        <f t="shared" ref="C3:C6" si="0">B3*60</f>
        <v>420</v>
      </c>
      <c r="D3" s="20">
        <f t="shared" ref="D3:D6" si="1">IF(B3&lt;15,8,IF(B3=15,6,5.5))*B3</f>
        <v>56</v>
      </c>
      <c r="E3" s="21">
        <f t="shared" ref="E3:E6" si="2">C3+D3</f>
        <v>476</v>
      </c>
    </row>
    <row r="4" spans="1:5" x14ac:dyDescent="0.25">
      <c r="A4" s="4" t="s">
        <v>13</v>
      </c>
      <c r="B4" s="5">
        <v>25</v>
      </c>
      <c r="C4" s="20">
        <f t="shared" si="0"/>
        <v>1500</v>
      </c>
      <c r="D4" s="20">
        <f t="shared" si="1"/>
        <v>137.5</v>
      </c>
      <c r="E4" s="21">
        <f t="shared" si="2"/>
        <v>1637.5</v>
      </c>
    </row>
    <row r="5" spans="1:5" x14ac:dyDescent="0.25">
      <c r="A5" s="6" t="s">
        <v>6</v>
      </c>
      <c r="B5" s="7">
        <v>15</v>
      </c>
      <c r="C5" s="20">
        <f t="shared" si="0"/>
        <v>900</v>
      </c>
      <c r="D5" s="20">
        <f t="shared" si="1"/>
        <v>90</v>
      </c>
      <c r="E5" s="21">
        <f t="shared" si="2"/>
        <v>990</v>
      </c>
    </row>
    <row r="6" spans="1:5" x14ac:dyDescent="0.25">
      <c r="A6" s="8" t="s">
        <v>7</v>
      </c>
      <c r="B6" s="9">
        <v>20</v>
      </c>
      <c r="C6" s="20">
        <f t="shared" si="0"/>
        <v>1200</v>
      </c>
      <c r="D6" s="20">
        <f t="shared" si="1"/>
        <v>110</v>
      </c>
      <c r="E6" s="21">
        <f t="shared" si="2"/>
        <v>1310</v>
      </c>
    </row>
    <row r="7" spans="1:5" x14ac:dyDescent="0.25">
      <c r="B7" s="10"/>
    </row>
    <row r="8" spans="1:5" x14ac:dyDescent="0.25">
      <c r="A8" s="11" t="s">
        <v>8</v>
      </c>
      <c r="B8" s="12"/>
      <c r="C8" s="13"/>
    </row>
    <row r="9" spans="1:5" x14ac:dyDescent="0.25">
      <c r="A9" s="14" t="s">
        <v>9</v>
      </c>
      <c r="B9" s="15"/>
      <c r="C9" s="16"/>
    </row>
    <row r="10" spans="1:5" x14ac:dyDescent="0.25">
      <c r="A10" s="14" t="s">
        <v>10</v>
      </c>
      <c r="B10" s="15"/>
      <c r="C10" s="16"/>
    </row>
    <row r="11" spans="1:5" x14ac:dyDescent="0.25">
      <c r="A11" s="17" t="s">
        <v>11</v>
      </c>
      <c r="B11" s="18"/>
      <c r="C11" s="19"/>
    </row>
    <row r="12" spans="1:5" x14ac:dyDescent="0.25">
      <c r="B12" s="1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:E13"/>
    </sheetView>
  </sheetViews>
  <sheetFormatPr defaultRowHeight="15" x14ac:dyDescent="0.25"/>
  <cols>
    <col min="1" max="1" width="17.7109375" customWidth="1"/>
    <col min="2" max="2" width="17.5703125" customWidth="1"/>
    <col min="3" max="3" width="25.42578125" customWidth="1"/>
    <col min="4" max="4" width="15.5703125" customWidth="1"/>
  </cols>
  <sheetData>
    <row r="1" spans="1:5" x14ac:dyDescent="0.25">
      <c r="A1" s="34" t="s">
        <v>29</v>
      </c>
      <c r="B1" s="34"/>
      <c r="C1" s="34"/>
      <c r="D1" s="34"/>
    </row>
    <row r="2" spans="1:5" x14ac:dyDescent="0.25">
      <c r="A2" s="22" t="s">
        <v>28</v>
      </c>
      <c r="B2" s="22" t="s">
        <v>27</v>
      </c>
      <c r="C2" s="22" t="s">
        <v>26</v>
      </c>
      <c r="D2" s="22" t="s">
        <v>25</v>
      </c>
    </row>
    <row r="3" spans="1:5" x14ac:dyDescent="0.25">
      <c r="A3" s="23" t="s">
        <v>7</v>
      </c>
      <c r="B3" s="24">
        <v>1000</v>
      </c>
      <c r="C3" s="24" t="s">
        <v>15</v>
      </c>
      <c r="D3" s="25" t="str">
        <f>IF(AND(B3&gt;900,C3="OK"),"Sim","Não")</f>
        <v>Sim</v>
      </c>
    </row>
    <row r="4" spans="1:5" x14ac:dyDescent="0.25">
      <c r="A4" s="23" t="s">
        <v>24</v>
      </c>
      <c r="B4" s="24">
        <v>700</v>
      </c>
      <c r="C4" s="24" t="s">
        <v>17</v>
      </c>
      <c r="D4" s="25" t="str">
        <f t="shared" ref="D4:D11" si="0">IF(AND(B4&gt;900,C4="OK"),"Sim","Não")</f>
        <v>Não</v>
      </c>
    </row>
    <row r="5" spans="1:5" x14ac:dyDescent="0.25">
      <c r="A5" s="23" t="s">
        <v>23</v>
      </c>
      <c r="B5" s="24">
        <v>1200</v>
      </c>
      <c r="C5" s="24" t="s">
        <v>15</v>
      </c>
      <c r="D5" s="25" t="str">
        <f t="shared" si="0"/>
        <v>Sim</v>
      </c>
    </row>
    <row r="6" spans="1:5" x14ac:dyDescent="0.25">
      <c r="A6" s="23" t="s">
        <v>22</v>
      </c>
      <c r="B6" s="24">
        <v>3500</v>
      </c>
      <c r="C6" s="24" t="s">
        <v>17</v>
      </c>
      <c r="D6" s="25" t="str">
        <f t="shared" si="0"/>
        <v>Não</v>
      </c>
    </row>
    <row r="7" spans="1:5" x14ac:dyDescent="0.25">
      <c r="A7" s="23" t="s">
        <v>21</v>
      </c>
      <c r="B7" s="24">
        <v>1752</v>
      </c>
      <c r="C7" s="24" t="s">
        <v>15</v>
      </c>
      <c r="D7" s="25" t="str">
        <f t="shared" si="0"/>
        <v>Sim</v>
      </c>
    </row>
    <row r="8" spans="1:5" x14ac:dyDescent="0.25">
      <c r="A8" s="23" t="s">
        <v>20</v>
      </c>
      <c r="B8" s="24">
        <v>685</v>
      </c>
      <c r="C8" s="24" t="s">
        <v>15</v>
      </c>
      <c r="D8" s="25" t="str">
        <f t="shared" si="0"/>
        <v>Não</v>
      </c>
    </row>
    <row r="9" spans="1:5" x14ac:dyDescent="0.25">
      <c r="A9" s="23" t="s">
        <v>19</v>
      </c>
      <c r="B9" s="24">
        <v>953</v>
      </c>
      <c r="C9" s="24" t="s">
        <v>17</v>
      </c>
      <c r="D9" s="25" t="str">
        <f t="shared" si="0"/>
        <v>Não</v>
      </c>
    </row>
    <row r="10" spans="1:5" x14ac:dyDescent="0.25">
      <c r="A10" s="23" t="s">
        <v>18</v>
      </c>
      <c r="B10" s="24">
        <v>325</v>
      </c>
      <c r="C10" s="24" t="s">
        <v>17</v>
      </c>
      <c r="D10" s="25" t="str">
        <f t="shared" si="0"/>
        <v>Não</v>
      </c>
    </row>
    <row r="11" spans="1:5" x14ac:dyDescent="0.25">
      <c r="A11" s="23" t="s">
        <v>16</v>
      </c>
      <c r="B11" s="24">
        <v>986</v>
      </c>
      <c r="C11" s="24" t="s">
        <v>15</v>
      </c>
      <c r="D11" s="25" t="str">
        <f t="shared" si="0"/>
        <v>Sim</v>
      </c>
    </row>
    <row r="13" spans="1:5" x14ac:dyDescent="0.25">
      <c r="A13" s="35" t="s">
        <v>14</v>
      </c>
      <c r="B13" s="35"/>
      <c r="C13" s="35"/>
      <c r="D13" s="35"/>
      <c r="E13" s="35"/>
    </row>
  </sheetData>
  <mergeCells count="2">
    <mergeCell ref="A1:D1"/>
    <mergeCell ref="A13:E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A18" sqref="A18:K18"/>
    </sheetView>
  </sheetViews>
  <sheetFormatPr defaultRowHeight="15" x14ac:dyDescent="0.25"/>
  <cols>
    <col min="1" max="1" width="22.5703125" customWidth="1"/>
    <col min="2" max="2" width="15.42578125" bestFit="1" customWidth="1"/>
    <col min="3" max="3" width="19.7109375" bestFit="1" customWidth="1"/>
    <col min="4" max="4" width="11.85546875" customWidth="1"/>
  </cols>
  <sheetData>
    <row r="1" spans="1:4" x14ac:dyDescent="0.25">
      <c r="A1" s="28" t="s">
        <v>49</v>
      </c>
      <c r="B1" s="28" t="s">
        <v>48</v>
      </c>
      <c r="C1" s="28" t="s">
        <v>47</v>
      </c>
      <c r="D1" s="28" t="s">
        <v>46</v>
      </c>
    </row>
    <row r="2" spans="1:4" x14ac:dyDescent="0.25">
      <c r="A2" s="22" t="s">
        <v>45</v>
      </c>
      <c r="B2" s="24">
        <v>134</v>
      </c>
      <c r="C2" s="24">
        <v>100</v>
      </c>
      <c r="D2" s="23" t="str">
        <f>IF(AND(C2&gt;150,B2&gt;150),"Verdadeiro","Falso")</f>
        <v>Falso</v>
      </c>
    </row>
    <row r="3" spans="1:4" x14ac:dyDescent="0.25">
      <c r="A3" s="22" t="s">
        <v>44</v>
      </c>
      <c r="B3" s="24">
        <v>76</v>
      </c>
      <c r="C3" s="24">
        <v>22</v>
      </c>
      <c r="D3" s="23" t="str">
        <f t="shared" ref="D3:D16" si="0">IF(AND(C3&gt;150,B3&gt;150),"Verdadeiro","Falso")</f>
        <v>Falso</v>
      </c>
    </row>
    <row r="4" spans="1:4" x14ac:dyDescent="0.25">
      <c r="A4" s="22" t="s">
        <v>43</v>
      </c>
      <c r="B4" s="24">
        <v>99</v>
      </c>
      <c r="C4" s="24">
        <v>120</v>
      </c>
      <c r="D4" s="23" t="str">
        <f t="shared" si="0"/>
        <v>Falso</v>
      </c>
    </row>
    <row r="5" spans="1:4" x14ac:dyDescent="0.25">
      <c r="A5" s="22" t="s">
        <v>42</v>
      </c>
      <c r="B5" s="24">
        <v>179</v>
      </c>
      <c r="C5" s="24">
        <v>159</v>
      </c>
      <c r="D5" s="23" t="str">
        <f t="shared" si="0"/>
        <v>Verdadeiro</v>
      </c>
    </row>
    <row r="6" spans="1:4" x14ac:dyDescent="0.25">
      <c r="A6" s="22" t="s">
        <v>41</v>
      </c>
      <c r="B6" s="24">
        <v>199</v>
      </c>
      <c r="C6" s="24">
        <v>180</v>
      </c>
      <c r="D6" s="23" t="str">
        <f t="shared" si="0"/>
        <v>Verdadeiro</v>
      </c>
    </row>
    <row r="7" spans="1:4" x14ac:dyDescent="0.25">
      <c r="A7" s="22" t="s">
        <v>40</v>
      </c>
      <c r="B7" s="24">
        <v>189</v>
      </c>
      <c r="C7" s="24">
        <v>180</v>
      </c>
      <c r="D7" s="23" t="str">
        <f t="shared" si="0"/>
        <v>Verdadeiro</v>
      </c>
    </row>
    <row r="8" spans="1:4" x14ac:dyDescent="0.25">
      <c r="A8" s="22" t="s">
        <v>39</v>
      </c>
      <c r="B8" s="24">
        <v>20</v>
      </c>
      <c r="C8" s="24">
        <v>34</v>
      </c>
      <c r="D8" s="23" t="str">
        <f t="shared" si="0"/>
        <v>Falso</v>
      </c>
    </row>
    <row r="9" spans="1:4" x14ac:dyDescent="0.25">
      <c r="A9" s="22" t="s">
        <v>38</v>
      </c>
      <c r="B9" s="24">
        <v>100</v>
      </c>
      <c r="C9" s="24">
        <v>90</v>
      </c>
      <c r="D9" s="23" t="str">
        <f t="shared" si="0"/>
        <v>Falso</v>
      </c>
    </row>
    <row r="10" spans="1:4" x14ac:dyDescent="0.25">
      <c r="A10" s="22" t="s">
        <v>37</v>
      </c>
      <c r="B10" s="24">
        <v>110</v>
      </c>
      <c r="C10" s="24">
        <v>100</v>
      </c>
      <c r="D10" s="23" t="str">
        <f t="shared" si="0"/>
        <v>Falso</v>
      </c>
    </row>
    <row r="11" spans="1:4" x14ac:dyDescent="0.25">
      <c r="A11" s="22" t="s">
        <v>36</v>
      </c>
      <c r="B11" s="24">
        <v>145</v>
      </c>
      <c r="C11" s="24">
        <v>67</v>
      </c>
      <c r="D11" s="23" t="str">
        <f t="shared" si="0"/>
        <v>Falso</v>
      </c>
    </row>
    <row r="12" spans="1:4" x14ac:dyDescent="0.25">
      <c r="A12" s="22" t="s">
        <v>35</v>
      </c>
      <c r="B12" s="24">
        <v>130</v>
      </c>
      <c r="C12" s="24">
        <v>190</v>
      </c>
      <c r="D12" s="23" t="str">
        <f t="shared" si="0"/>
        <v>Falso</v>
      </c>
    </row>
    <row r="13" spans="1:4" x14ac:dyDescent="0.25">
      <c r="A13" s="22" t="s">
        <v>34</v>
      </c>
      <c r="B13" s="24">
        <v>111</v>
      </c>
      <c r="C13" s="24">
        <v>89</v>
      </c>
      <c r="D13" s="23" t="str">
        <f t="shared" si="0"/>
        <v>Falso</v>
      </c>
    </row>
    <row r="14" spans="1:4" x14ac:dyDescent="0.25">
      <c r="A14" s="22" t="s">
        <v>33</v>
      </c>
      <c r="B14" s="24">
        <v>122</v>
      </c>
      <c r="C14" s="24">
        <v>100</v>
      </c>
      <c r="D14" s="23" t="str">
        <f t="shared" si="0"/>
        <v>Falso</v>
      </c>
    </row>
    <row r="15" spans="1:4" x14ac:dyDescent="0.25">
      <c r="A15" s="22" t="s">
        <v>32</v>
      </c>
      <c r="B15" s="24">
        <v>199</v>
      </c>
      <c r="C15" s="24">
        <v>190</v>
      </c>
      <c r="D15" s="23" t="str">
        <f t="shared" si="0"/>
        <v>Verdadeiro</v>
      </c>
    </row>
    <row r="16" spans="1:4" x14ac:dyDescent="0.25">
      <c r="A16" s="22" t="s">
        <v>31</v>
      </c>
      <c r="B16" s="24">
        <v>101</v>
      </c>
      <c r="C16" s="24">
        <v>78</v>
      </c>
      <c r="D16" s="23" t="str">
        <f t="shared" si="0"/>
        <v>Falso</v>
      </c>
    </row>
    <row r="18" spans="1:11" x14ac:dyDescent="0.25">
      <c r="A18" s="36" t="s">
        <v>30</v>
      </c>
      <c r="B18" s="37"/>
      <c r="C18" s="37"/>
      <c r="D18" s="37"/>
      <c r="E18" s="37"/>
      <c r="F18" s="37"/>
      <c r="G18" s="37"/>
      <c r="H18" s="37"/>
      <c r="I18" s="37"/>
      <c r="J18" s="37"/>
      <c r="K18" s="38"/>
    </row>
  </sheetData>
  <mergeCells count="1">
    <mergeCell ref="A18:K1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1" sqref="F1"/>
    </sheetView>
  </sheetViews>
  <sheetFormatPr defaultRowHeight="15" x14ac:dyDescent="0.25"/>
  <cols>
    <col min="1" max="1" width="16" customWidth="1"/>
    <col min="2" max="2" width="27.140625" customWidth="1"/>
    <col min="3" max="3" width="18.28515625" customWidth="1"/>
    <col min="4" max="4" width="17.5703125" customWidth="1"/>
  </cols>
  <sheetData>
    <row r="1" spans="1:4" x14ac:dyDescent="0.25">
      <c r="A1" s="39" t="s">
        <v>65</v>
      </c>
      <c r="B1" s="40"/>
      <c r="C1" s="40"/>
      <c r="D1" s="41"/>
    </row>
    <row r="2" spans="1:4" x14ac:dyDescent="0.25">
      <c r="A2" s="29" t="s">
        <v>64</v>
      </c>
      <c r="B2" s="29" t="s">
        <v>63</v>
      </c>
      <c r="C2" s="29" t="s">
        <v>62</v>
      </c>
      <c r="D2" s="29" t="s">
        <v>61</v>
      </c>
    </row>
    <row r="3" spans="1:4" x14ac:dyDescent="0.25">
      <c r="A3" s="28" t="s">
        <v>60</v>
      </c>
      <c r="B3" s="24" t="s">
        <v>52</v>
      </c>
      <c r="C3" s="24">
        <v>2003</v>
      </c>
      <c r="D3" s="24" t="str">
        <f>IF(OR(B3="BOM",C3&gt;1998),"Comprar","Não Comprar")</f>
        <v>Comprar</v>
      </c>
    </row>
    <row r="4" spans="1:4" x14ac:dyDescent="0.25">
      <c r="A4" s="28" t="s">
        <v>59</v>
      </c>
      <c r="B4" s="24" t="s">
        <v>50</v>
      </c>
      <c r="C4" s="24">
        <v>1965</v>
      </c>
      <c r="D4" s="24" t="str">
        <f t="shared" ref="D4:D11" si="0">IF(OR(B4="BOM",C4&gt;1998),"Comprar","Não Comprar")</f>
        <v>Não Comprar</v>
      </c>
    </row>
    <row r="5" spans="1:4" x14ac:dyDescent="0.25">
      <c r="A5" s="28" t="s">
        <v>58</v>
      </c>
      <c r="B5" s="24" t="s">
        <v>50</v>
      </c>
      <c r="C5" s="24">
        <v>1999</v>
      </c>
      <c r="D5" s="24" t="str">
        <f t="shared" si="0"/>
        <v>Comprar</v>
      </c>
    </row>
    <row r="6" spans="1:4" x14ac:dyDescent="0.25">
      <c r="A6" s="28" t="s">
        <v>57</v>
      </c>
      <c r="B6" s="24" t="s">
        <v>50</v>
      </c>
      <c r="C6" s="24">
        <v>1973</v>
      </c>
      <c r="D6" s="24" t="str">
        <f t="shared" si="0"/>
        <v>Não Comprar</v>
      </c>
    </row>
    <row r="7" spans="1:4" x14ac:dyDescent="0.25">
      <c r="A7" s="28" t="s">
        <v>56</v>
      </c>
      <c r="B7" s="24" t="s">
        <v>52</v>
      </c>
      <c r="C7" s="24">
        <v>1975</v>
      </c>
      <c r="D7" s="24" t="str">
        <f t="shared" si="0"/>
        <v>Comprar</v>
      </c>
    </row>
    <row r="8" spans="1:4" x14ac:dyDescent="0.25">
      <c r="A8" s="28" t="s">
        <v>55</v>
      </c>
      <c r="B8" s="24" t="s">
        <v>50</v>
      </c>
      <c r="C8" s="24">
        <v>1993</v>
      </c>
      <c r="D8" s="24" t="str">
        <f t="shared" si="0"/>
        <v>Não Comprar</v>
      </c>
    </row>
    <row r="9" spans="1:4" x14ac:dyDescent="0.25">
      <c r="A9" s="28" t="s">
        <v>54</v>
      </c>
      <c r="B9" s="24" t="s">
        <v>52</v>
      </c>
      <c r="C9" s="24">
        <v>2005</v>
      </c>
      <c r="D9" s="24" t="str">
        <f t="shared" si="0"/>
        <v>Comprar</v>
      </c>
    </row>
    <row r="10" spans="1:4" x14ac:dyDescent="0.25">
      <c r="A10" s="28" t="s">
        <v>53</v>
      </c>
      <c r="B10" s="24" t="s">
        <v>52</v>
      </c>
      <c r="C10" s="24">
        <v>2006</v>
      </c>
      <c r="D10" s="24" t="str">
        <f t="shared" si="0"/>
        <v>Comprar</v>
      </c>
    </row>
    <row r="11" spans="1:4" x14ac:dyDescent="0.25">
      <c r="A11" s="28" t="s">
        <v>51</v>
      </c>
      <c r="B11" s="24" t="s">
        <v>50</v>
      </c>
      <c r="C11" s="24">
        <v>2003</v>
      </c>
      <c r="D11" s="24" t="str">
        <f t="shared" si="0"/>
        <v>Comprar</v>
      </c>
    </row>
    <row r="13" spans="1:4" x14ac:dyDescent="0.25">
      <c r="A13" s="42" t="s">
        <v>66</v>
      </c>
      <c r="B13" s="42"/>
      <c r="C13" s="42"/>
      <c r="D13" s="42"/>
    </row>
  </sheetData>
  <mergeCells count="2">
    <mergeCell ref="A1:D1"/>
    <mergeCell ref="A13:D1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15" sqref="F15"/>
    </sheetView>
  </sheetViews>
  <sheetFormatPr defaultRowHeight="15" x14ac:dyDescent="0.25"/>
  <cols>
    <col min="1" max="1" width="21" customWidth="1"/>
    <col min="2" max="2" width="22" customWidth="1"/>
    <col min="3" max="3" width="26.5703125" customWidth="1"/>
    <col min="4" max="4" width="27.140625" customWidth="1"/>
    <col min="5" max="5" width="19" customWidth="1"/>
    <col min="6" max="6" width="21.28515625" customWidth="1"/>
    <col min="7" max="7" width="17" customWidth="1"/>
  </cols>
  <sheetData>
    <row r="1" spans="1:8" x14ac:dyDescent="0.25">
      <c r="A1" s="43" t="s">
        <v>94</v>
      </c>
      <c r="B1" s="43"/>
      <c r="C1" s="43"/>
      <c r="D1" s="43"/>
      <c r="E1" s="43"/>
      <c r="F1" s="43"/>
      <c r="G1" s="43"/>
    </row>
    <row r="2" spans="1:8" x14ac:dyDescent="0.25">
      <c r="A2" s="27" t="s">
        <v>93</v>
      </c>
      <c r="B2" s="23">
        <v>3.07</v>
      </c>
      <c r="C2" s="45"/>
      <c r="D2" s="45"/>
      <c r="E2" s="27" t="s">
        <v>90</v>
      </c>
      <c r="F2" s="23" t="s">
        <v>91</v>
      </c>
      <c r="G2" s="46"/>
    </row>
    <row r="3" spans="1:8" x14ac:dyDescent="0.25">
      <c r="A3" s="27" t="s">
        <v>92</v>
      </c>
      <c r="B3" s="23">
        <v>3.88</v>
      </c>
      <c r="C3" s="45"/>
      <c r="D3" s="45"/>
      <c r="E3" s="27" t="s">
        <v>90</v>
      </c>
      <c r="F3" s="23" t="s">
        <v>89</v>
      </c>
      <c r="G3" s="46"/>
    </row>
    <row r="4" spans="1:8" x14ac:dyDescent="0.25">
      <c r="A4" s="47"/>
      <c r="B4" s="45"/>
      <c r="C4" s="45"/>
      <c r="D4" s="45"/>
      <c r="E4" s="45"/>
      <c r="F4" s="45"/>
      <c r="G4" s="46"/>
    </row>
    <row r="5" spans="1:8" x14ac:dyDescent="0.25">
      <c r="A5" s="47"/>
      <c r="B5" s="45"/>
      <c r="C5" s="45"/>
      <c r="D5" s="45"/>
      <c r="E5" s="45"/>
      <c r="F5" s="45"/>
      <c r="G5" s="46"/>
    </row>
    <row r="6" spans="1:8" x14ac:dyDescent="0.25">
      <c r="A6" s="27" t="s">
        <v>49</v>
      </c>
      <c r="B6" s="27" t="s">
        <v>88</v>
      </c>
      <c r="C6" s="27" t="s">
        <v>87</v>
      </c>
      <c r="D6" s="27" t="s">
        <v>86</v>
      </c>
      <c r="E6" s="27" t="s">
        <v>85</v>
      </c>
      <c r="F6" s="27" t="s">
        <v>76</v>
      </c>
      <c r="G6" s="27" t="s">
        <v>75</v>
      </c>
    </row>
    <row r="7" spans="1:8" x14ac:dyDescent="0.25">
      <c r="A7" s="23" t="s">
        <v>84</v>
      </c>
      <c r="B7" s="23" t="s">
        <v>80</v>
      </c>
      <c r="C7" s="23">
        <v>11</v>
      </c>
      <c r="D7" s="30">
        <f>IF(B7="GASOLINA",$B$3,$B$2)*C7</f>
        <v>42.68</v>
      </c>
      <c r="E7" s="30">
        <f>IF(B7="GASOLINA",D7-D7*3%,D7-D7*5%)</f>
        <v>41.3996</v>
      </c>
      <c r="F7" s="23" t="str">
        <f>IF(C7&lt;=15,$E$15,IF(AND(C7&gt;15,C7&lt;=20),$E$16,$E$17))</f>
        <v>Sem brinde</v>
      </c>
      <c r="G7" s="32" t="str">
        <f>IF(F7="Sem brinde",$F$15,IF(F7="Camisa",$F$16,IF(F7="Kit Completo",$F$17)))</f>
        <v>L</v>
      </c>
      <c r="H7" s="33"/>
    </row>
    <row r="8" spans="1:8" x14ac:dyDescent="0.25">
      <c r="A8" s="23" t="s">
        <v>83</v>
      </c>
      <c r="B8" s="23" t="s">
        <v>80</v>
      </c>
      <c r="C8" s="23">
        <v>10</v>
      </c>
      <c r="D8" s="30">
        <f t="shared" ref="D8:D11" si="0">IF(B8="GASOLINA",$B$3,$B$2)*C8</f>
        <v>38.799999999999997</v>
      </c>
      <c r="E8" s="30">
        <f t="shared" ref="E8:E11" si="1">IF(B8="GASOLINA",D8-D8*3%,D8-D8*5%)</f>
        <v>37.635999999999996</v>
      </c>
      <c r="F8" s="23" t="str">
        <f t="shared" ref="F8:F11" si="2">IF(C8&lt;=15,$E$15,IF(AND(C8&gt;15,C8&lt;=20),$E$16,$E$17))</f>
        <v>Sem brinde</v>
      </c>
      <c r="G8" s="32" t="str">
        <f t="shared" ref="G8:G11" si="3">IF(F8="Sem brinde",$F$15,IF(F8="Camisa",$F$16,IF(F8="Kit Completo",$F$17)))</f>
        <v>L</v>
      </c>
      <c r="H8" s="33"/>
    </row>
    <row r="9" spans="1:8" x14ac:dyDescent="0.25">
      <c r="A9" s="23" t="s">
        <v>82</v>
      </c>
      <c r="B9" s="23" t="s">
        <v>78</v>
      </c>
      <c r="C9" s="23">
        <v>25</v>
      </c>
      <c r="D9" s="30">
        <f t="shared" si="0"/>
        <v>76.75</v>
      </c>
      <c r="E9" s="30">
        <f t="shared" si="1"/>
        <v>72.912499999999994</v>
      </c>
      <c r="F9" s="23" t="str">
        <f t="shared" si="2"/>
        <v>Kit Completo</v>
      </c>
      <c r="G9" s="32" t="str">
        <f t="shared" si="3"/>
        <v>JJJ</v>
      </c>
      <c r="H9" s="33"/>
    </row>
    <row r="10" spans="1:8" x14ac:dyDescent="0.25">
      <c r="A10" s="23" t="s">
        <v>81</v>
      </c>
      <c r="B10" s="23" t="s">
        <v>80</v>
      </c>
      <c r="C10" s="23">
        <v>15</v>
      </c>
      <c r="D10" s="30">
        <f t="shared" si="0"/>
        <v>58.199999999999996</v>
      </c>
      <c r="E10" s="30">
        <f t="shared" si="1"/>
        <v>56.453999999999994</v>
      </c>
      <c r="F10" s="23" t="str">
        <f t="shared" si="2"/>
        <v>Sem brinde</v>
      </c>
      <c r="G10" s="32" t="str">
        <f t="shared" si="3"/>
        <v>L</v>
      </c>
      <c r="H10" s="33"/>
    </row>
    <row r="11" spans="1:8" x14ac:dyDescent="0.25">
      <c r="A11" s="23" t="s">
        <v>79</v>
      </c>
      <c r="B11" s="23" t="s">
        <v>78</v>
      </c>
      <c r="C11" s="23">
        <v>20</v>
      </c>
      <c r="D11" s="30">
        <f t="shared" si="0"/>
        <v>61.4</v>
      </c>
      <c r="E11" s="30">
        <f t="shared" si="1"/>
        <v>58.33</v>
      </c>
      <c r="F11" s="23" t="str">
        <f t="shared" si="2"/>
        <v>Camisa</v>
      </c>
      <c r="G11" s="32" t="str">
        <f t="shared" si="3"/>
        <v>KK</v>
      </c>
      <c r="H11" s="33"/>
    </row>
    <row r="12" spans="1:8" x14ac:dyDescent="0.25">
      <c r="A12" s="26" t="s">
        <v>77</v>
      </c>
      <c r="B12" s="26"/>
      <c r="C12" s="44">
        <f>SUM(C7:C11)</f>
        <v>81</v>
      </c>
      <c r="D12" s="30">
        <f t="shared" ref="D12:E12" si="4">SUM(D7:D11)</f>
        <v>277.83</v>
      </c>
      <c r="E12" s="30">
        <f t="shared" si="4"/>
        <v>266.73209999999995</v>
      </c>
      <c r="F12" s="26"/>
      <c r="G12" s="26"/>
    </row>
    <row r="13" spans="1:8" x14ac:dyDescent="0.25">
      <c r="A13" s="47"/>
      <c r="B13" s="45"/>
      <c r="C13" s="45"/>
      <c r="D13" s="45"/>
      <c r="E13" s="45"/>
      <c r="F13" s="45"/>
      <c r="G13" s="46"/>
    </row>
    <row r="14" spans="1:8" x14ac:dyDescent="0.25">
      <c r="A14" s="47"/>
      <c r="B14" s="45"/>
      <c r="C14" s="45"/>
      <c r="D14" s="45"/>
      <c r="E14" s="27" t="s">
        <v>76</v>
      </c>
      <c r="F14" s="27" t="s">
        <v>75</v>
      </c>
      <c r="G14" s="46"/>
    </row>
    <row r="15" spans="1:8" x14ac:dyDescent="0.25">
      <c r="A15" s="47"/>
      <c r="B15" s="45"/>
      <c r="C15" s="45"/>
      <c r="D15" s="45"/>
      <c r="E15" s="23" t="s">
        <v>74</v>
      </c>
      <c r="F15" s="31" t="s">
        <v>73</v>
      </c>
      <c r="G15" s="46"/>
    </row>
    <row r="16" spans="1:8" x14ac:dyDescent="0.25">
      <c r="A16" s="47"/>
      <c r="B16" s="45"/>
      <c r="C16" s="45"/>
      <c r="D16" s="27" t="s">
        <v>72</v>
      </c>
      <c r="E16" s="23" t="s">
        <v>71</v>
      </c>
      <c r="F16" s="31" t="s">
        <v>70</v>
      </c>
      <c r="G16" s="46"/>
    </row>
    <row r="17" spans="1:7" x14ac:dyDescent="0.25">
      <c r="A17" s="48"/>
      <c r="B17" s="49"/>
      <c r="C17" s="49"/>
      <c r="D17" s="27" t="s">
        <v>69</v>
      </c>
      <c r="E17" s="23" t="s">
        <v>68</v>
      </c>
      <c r="F17" s="31" t="s">
        <v>67</v>
      </c>
      <c r="G17" s="50"/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Atv. 03</vt:lpstr>
      <vt:lpstr>Atv. 04</vt:lpstr>
      <vt:lpstr>Atv. 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Juciarias Medeiros</dc:creator>
  <cp:lastModifiedBy>senaij04</cp:lastModifiedBy>
  <dcterms:created xsi:type="dcterms:W3CDTF">2022-03-16T12:08:51Z</dcterms:created>
  <dcterms:modified xsi:type="dcterms:W3CDTF">2022-03-17T14:04:49Z</dcterms:modified>
</cp:coreProperties>
</file>