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Jensen Alpha" sheetId="2" r:id="rId3"/>
  </sheets>
  <calcPr calcId="162913"/>
</workbook>
</file>

<file path=xl/calcChain.xml><?xml version="1.0" encoding="utf-8"?>
<calcChain xmlns="http://schemas.openxmlformats.org/spreadsheetml/2006/main">
  <c r="B29" i="2" l="1"/>
  <c r="B27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3" i="2"/>
  <c r="D22" i="2"/>
  <c r="D2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3" i="2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<sst xmlns="http://schemas.openxmlformats.org/spreadsheetml/2006/main" count="22" uniqueCount="21">
  <si>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</si>
  <si>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</si>
  <si>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</si>
  <si>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</si>
  <si>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</si>
  <si>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</si>
  <si>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</si>
  <si>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</si>
  <si>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</si>
  <si>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</si>
  <si>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</si>
  <si>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</si>
  <si>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</si>
  <si>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</si>
  <si>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</si>
  <si>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</si>
  <si>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</si>
  <si>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</si>
  <si>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</si>
  <si>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</si>
  <si>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Jensen's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</si>
</sst>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361950</xdr:colOff>
      <xdr:row>2</xdr:row>
      <xdr:rowOff>58643</xdr:rowOff>
    </xdr:from>
    <xdr:to>
      <xdr:col>19</xdr:col>
      <xdr:colOff>371474</xdr:colOff>
      <xdr:row>19</xdr:row>
      <xdr:rowOff>66674</xdr:rowOff>
    </xdr:to>
    <xdr:pic>
      <xdr:nvPicPr>
        <xdr:cNvPr id="14" name="Picture 13" descr="What is Jensen's Measure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400" y="439643"/>
          <a:ext cx="7324724" cy="324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A29" sqref="A29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(B3-B2)/B3</f>
        <v>0.2049695490552271</v>
      </c>
      <c r="E3" s="2">
        <f>(C3-C2)/C3</f>
        <v>5.4565651231769869E-3</v>
      </c>
      <c r="F3" s="12">
        <f>D3-E3</f>
        <v>0.19951298393205011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(B4-B3)/B4</f>
        <v>-4.2120403130015534E-2</v>
      </c>
      <c r="E4" s="2">
        <f t="shared" ref="E4:E23" si="1">(C4-C3)/C4</f>
        <v>2.1731239092495712E-2</v>
      </c>
      <c r="F4" s="12">
        <f t="shared" ref="F4:F23" si="2">D4-E4</f>
        <v>-6.3851642222511246E-2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-0.1688750258947119</v>
      </c>
      <c r="E5" s="2">
        <f t="shared" si="1"/>
        <v>2.2242142671878389E-2</v>
      </c>
      <c r="F5" s="12">
        <f t="shared" si="2"/>
        <v>-0.19111716856659028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6.1791588234311301E-2</v>
      </c>
      <c r="E6" s="2">
        <f t="shared" si="1"/>
        <v>2.8173560809077819E-2</v>
      </c>
      <c r="F6" s="12">
        <f t="shared" si="2"/>
        <v>3.3618027425233482E-2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-8.6035734505530065E-2</v>
      </c>
      <c r="E7" s="2">
        <f t="shared" si="1"/>
        <v>-4.9944980197514199E-2</v>
      </c>
      <c r="F7" s="12">
        <f t="shared" si="2"/>
        <v>-3.6090754308015865E-2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0.10080926329954522</v>
      </c>
      <c r="E8" s="2">
        <f t="shared" si="1"/>
        <v>6.4672187745636656E-2</v>
      </c>
      <c r="F8" s="12">
        <f t="shared" si="2"/>
        <v>3.6137075553908563E-2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0.33370342321496305</v>
      </c>
      <c r="E9" s="2">
        <f t="shared" si="1"/>
        <v>-8.403766148456341E-3</v>
      </c>
      <c r="F9" s="12">
        <f t="shared" si="2"/>
        <v>0.34210718936341938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-0.22237294601113042</v>
      </c>
      <c r="E10" s="2">
        <f t="shared" si="1"/>
        <v>4.1790280686000165E-2</v>
      </c>
      <c r="F10" s="12">
        <f t="shared" si="2"/>
        <v>-0.2641632266971306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-0.56635290667547977</v>
      </c>
      <c r="E11" s="2">
        <f t="shared" si="1"/>
        <v>-5.5503759231987269E-2</v>
      </c>
      <c r="F11" s="12">
        <f t="shared" si="2"/>
        <v>-0.51084914744349252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-0.27709910800853205</v>
      </c>
      <c r="E12" s="2">
        <f t="shared" si="1"/>
        <v>-3.2375844204538838E-2</v>
      </c>
      <c r="F12" s="12">
        <f t="shared" si="2"/>
        <v>-0.2447232638039932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-0.11526811785172508</v>
      </c>
      <c r="E13" s="2">
        <f t="shared" si="1"/>
        <v>3.4537712922230054E-2</v>
      </c>
      <c r="F13" s="12">
        <f t="shared" si="2"/>
        <v>-0.14980583077395515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-0.50864606851549754</v>
      </c>
      <c r="E14" s="2">
        <f t="shared" si="1"/>
        <v>-9.6439194274830289E-2</v>
      </c>
      <c r="F14" s="12">
        <f t="shared" si="2"/>
        <v>-0.41220687424066726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-2.3714060664193026E-2</v>
      </c>
      <c r="E15" s="2">
        <f t="shared" si="1"/>
        <v>5.3241048848503849E-5</v>
      </c>
      <c r="F15" s="12">
        <f t="shared" si="2"/>
        <v>-2.376730171304153E-2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8.8861835396779151E-2</v>
      </c>
      <c r="E16" s="2">
        <f t="shared" si="1"/>
        <v>-9.1607711775303802E-2</v>
      </c>
      <c r="F16" s="12">
        <f t="shared" si="2"/>
        <v>0.18046954717208297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0.23456787794083397</v>
      </c>
      <c r="E17" s="2">
        <f t="shared" si="1"/>
        <v>8.3507453471790088E-2</v>
      </c>
      <c r="F17" s="12">
        <f t="shared" si="2"/>
        <v>0.15106042446904389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-9.7673201286801375E-2</v>
      </c>
      <c r="E18" s="2">
        <f t="shared" si="1"/>
        <v>-4.4321112515802771E-2</v>
      </c>
      <c r="F18" s="12">
        <f t="shared" si="2"/>
        <v>-5.3352088770998604E-2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-9.1238867187499809E-2</v>
      </c>
      <c r="E19" s="2">
        <f t="shared" si="1"/>
        <v>-0.10301705144438064</v>
      </c>
      <c r="F19" s="12">
        <f t="shared" si="2"/>
        <v>1.1778184256880833E-2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0.19892717036534763</v>
      </c>
      <c r="E20" s="2">
        <f t="shared" si="1"/>
        <v>7.3956993579512326E-2</v>
      </c>
      <c r="F20" s="12">
        <f t="shared" si="2"/>
        <v>0.1249701767858353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-0.408246836638338</v>
      </c>
      <c r="E21" s="2">
        <f t="shared" si="1"/>
        <v>5.1010879608638031E-2</v>
      </c>
      <c r="F21" s="12">
        <f t="shared" si="2"/>
        <v>-0.45925771624697603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-0.11630362320111114</v>
      </c>
      <c r="E22" s="2">
        <f t="shared" si="1"/>
        <v>-6.2667013934106036E-2</v>
      </c>
      <c r="F22" s="12">
        <f t="shared" si="2"/>
        <v>-5.36366092670051E-2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0.14815926369350485</v>
      </c>
      <c r="E23" s="2">
        <f t="shared" si="1"/>
        <v>3.3506938763180914E-2</v>
      </c>
      <c r="F23" s="12">
        <f t="shared" si="2"/>
        <v>0.11465232493032393</v>
      </c>
    </row>
    <row r="24" spans="1:6" x14ac:dyDescent="0.25">
      <c r="A24" s="1"/>
      <c r="E24" s="2"/>
    </row>
    <row r="25" spans="1:6" x14ac:dyDescent="0.25">
      <c r="A25" s="3" t="s">
        <v>17</v>
      </c>
      <c r="B25" s="13">
        <f>_xlfn.COVARIANCE.S(D3:D23,E3:E23)</f>
        <v>5.4157147921235198E-3</v>
      </c>
      <c r="C25" s="7"/>
      <c r="D25" s="7"/>
      <c r="E25" s="2"/>
    </row>
    <row r="26" spans="1:6" x14ac:dyDescent="0.25">
      <c r="A26" s="4" t="s">
        <v>18</v>
      </c>
      <c r="B26" s="14">
        <f>_xlfn.VAR.S(E3:E23)</f>
        <v>3.2818793050627404E-3</v>
      </c>
      <c r="C26" s="4"/>
      <c r="D26" s="4"/>
      <c r="E26" s="2"/>
    </row>
    <row r="27" spans="1:6" x14ac:dyDescent="0.25">
      <c r="A27" s="4" t="s">
        <v>16</v>
      </c>
      <c r="B27" s="14">
        <f>B25/B26</f>
        <v>1.6501870692712712</v>
      </c>
      <c r="C27" s="4"/>
      <c r="D27" s="4"/>
      <c r="E27" s="2"/>
    </row>
    <row r="28" spans="1:6" x14ac:dyDescent="0.25">
      <c r="A28" s="16" t="s">
        <v>19</v>
      </c>
      <c r="B28" s="14">
        <v>1E-4</v>
      </c>
      <c r="C28" s="4"/>
      <c r="D28" s="4"/>
      <c r="E28" s="2"/>
    </row>
    <row r="29" spans="1:6" x14ac:dyDescent="0.25">
      <c r="A29" s="5" t="s">
        <v>20</v>
      </c>
      <c r="B29" s="15">
        <f>AVERAGE(F3:F23)-(B27*AVERAGE(E3:E23)-B28)</f>
        <v>-5.3732952401084277E-2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Jensen 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2023-07-15T01:26:29Z</dcterms:modified>
</cp:coreProperties>
</file>