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44525" concurrentCalc="0"/>
</workbook>
</file>

<file path=xl/calcChain.xml><?xml version="1.0" encoding="utf-8"?>
<calcChain xmlns="http://schemas.openxmlformats.org/spreadsheetml/2006/main">
  <c r="AC3" i="1" l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<sst xmlns="http://schemas.openxmlformats.org/spreadsheetml/2006/main" count="14694" uniqueCount="7156">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</sst>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61"/>
  <sheetViews>
    <sheetView tabSelected="1" zoomScaleNormal="100" workbookViewId="0">
      <pane ySplit="1" topLeftCell="A2" activePane="bottomLeft" state="frozen"/>
      <selection activeCell="J1" sqref="J1"/>
      <selection pane="bottomLeft" activeCell="A11" sqref="A11"/>
    </sheetView>
  </sheetViews>
  <sheetFormatPr defaultRowHeight="13.5" x14ac:dyDescent="0.15"/>
  <cols>
    <col min="1" max="1" width="11.625" bestFit="1" customWidth="1"/>
    <col min="20" max="20" width="10.5" bestFit="1" customWidth="1"/>
  </cols>
  <sheetData>
    <row r="1" spans="1:30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7154</v>
      </c>
      <c r="AD1" t="s">
        <v>7155</v>
      </c>
    </row>
    <row r="2" spans="1:30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15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15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15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15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15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15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 s="1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15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 s="1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15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15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15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15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F29" sqref="F29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 t="shared" ref="C5:D7" si="0">C$17/C2-1</f>
        <v>0.2774518021793797</v>
      </c>
      <c r="D5" s="6">
        <f t="shared" si="0"/>
        <v>-6.4285714285714168E-2</v>
      </c>
      <c r="F5" s="6">
        <f t="shared" ref="F5:G7" si="1">F$17/F2-1</f>
        <v>0.22798634812286678</v>
      </c>
      <c r="G5" s="6">
        <f t="shared" si="1"/>
        <v>0.46666666666666679</v>
      </c>
      <c r="I5" s="6">
        <f t="shared" ref="I5:J7" si="2">I$17/I2-1</f>
        <v>6.2176165803108807E-2</v>
      </c>
      <c r="J5" s="6">
        <f t="shared" si="2"/>
        <v>0.22535211267605648</v>
      </c>
      <c r="L5" s="6">
        <f t="shared" ref="L5:M7" si="3">L$17/L2-1</f>
        <v>-0.1601235112483459</v>
      </c>
      <c r="M5" s="6">
        <f t="shared" si="3"/>
        <v>0.20895522388059695</v>
      </c>
      <c r="O5" s="6">
        <f t="shared" ref="O5:P7" si="4">O$17/O2-1</f>
        <v>-5.0474383301707837E-2</v>
      </c>
      <c r="P5" s="6">
        <f t="shared" si="4"/>
        <v>0.47794117647058787</v>
      </c>
      <c r="R5" s="6">
        <f t="shared" ref="R5:S7" si="5">R$17/R2-1</f>
        <v>-1.4039310068191035E-2</v>
      </c>
      <c r="S5" s="6">
        <f t="shared" si="5"/>
        <v>0.52348993288590595</v>
      </c>
      <c r="U5" s="6">
        <f t="shared" ref="U5:V7" si="6">U$17/U2-1</f>
        <v>-0.37546468401486988</v>
      </c>
      <c r="V5" s="6">
        <f t="shared" si="6"/>
        <v>-0.12318840579710144</v>
      </c>
      <c r="X5" s="6">
        <f t="shared" ref="X5:Y7" si="7">X$17/X2-1</f>
        <v>0.17687861271676297</v>
      </c>
      <c r="Y5" s="6">
        <f t="shared" si="7"/>
        <v>0.56462585034013602</v>
      </c>
      <c r="AA5" s="6">
        <f t="shared" ref="AA5:AB7" si="8">AA$17/AA2-1</f>
        <v>1.0055304172951196E-2</v>
      </c>
      <c r="AB5" s="6">
        <f t="shared" si="8"/>
        <v>-6.0150375939849621E-2</v>
      </c>
    </row>
    <row r="6" spans="1:28" x14ac:dyDescent="0.15">
      <c r="A6" s="2" t="s">
        <v>15</v>
      </c>
      <c r="C6" s="6">
        <f t="shared" si="0"/>
        <v>0.43233082706766912</v>
      </c>
      <c r="D6" s="6">
        <f t="shared" si="0"/>
        <v>-0.31770833333333326</v>
      </c>
      <c r="F6" s="6">
        <f t="shared" si="1"/>
        <v>0.8338430173292557</v>
      </c>
      <c r="G6" s="6">
        <f t="shared" si="1"/>
        <v>0.31343283582089554</v>
      </c>
      <c r="I6" s="6">
        <f t="shared" si="2"/>
        <v>0.46809895833333348</v>
      </c>
      <c r="J6" s="6">
        <f t="shared" si="2"/>
        <v>5.4545454545454675E-2</v>
      </c>
      <c r="L6" s="6">
        <f t="shared" si="3"/>
        <v>0.48055987558320368</v>
      </c>
      <c r="M6" s="6">
        <f t="shared" si="3"/>
        <v>5.1948051948051965E-2</v>
      </c>
      <c r="O6" s="6">
        <f t="shared" si="4"/>
        <v>5.9720457433291019E-2</v>
      </c>
      <c r="P6" s="6">
        <f t="shared" si="4"/>
        <v>3.076923076923066E-2</v>
      </c>
      <c r="R6" s="6">
        <f t="shared" si="5"/>
        <v>0.26766374419804007</v>
      </c>
      <c r="S6" s="6">
        <f t="shared" si="5"/>
        <v>8.6124401913875603E-2</v>
      </c>
      <c r="U6" s="6">
        <f t="shared" si="6"/>
        <v>-0.12238805970149258</v>
      </c>
      <c r="V6" s="6">
        <f t="shared" si="6"/>
        <v>-0.27976190476190477</v>
      </c>
      <c r="X6" s="6">
        <f t="shared" si="7"/>
        <v>1.4471153846153846</v>
      </c>
      <c r="Y6" s="6">
        <f t="shared" si="7"/>
        <v>0.47435897435897423</v>
      </c>
      <c r="AA6" s="6">
        <f t="shared" si="8"/>
        <v>-1.904296875E-2</v>
      </c>
      <c r="AB6" s="6">
        <f t="shared" si="8"/>
        <v>-8.0882352941176516E-2</v>
      </c>
    </row>
    <row r="7" spans="1:28" x14ac:dyDescent="0.15">
      <c r="A7" s="2" t="s">
        <v>14</v>
      </c>
      <c r="C7" s="6">
        <f>C$17/C4-1</f>
        <v>-0.25476772616136911</v>
      </c>
      <c r="D7" s="6">
        <f t="shared" si="0"/>
        <v>-0.34499999999999997</v>
      </c>
      <c r="F7" s="6">
        <f t="shared" si="1"/>
        <v>-0.23414218816517673</v>
      </c>
      <c r="G7" s="6">
        <f t="shared" si="1"/>
        <v>0</v>
      </c>
      <c r="I7" s="6">
        <f t="shared" si="2"/>
        <v>8.9485458612974522E-3</v>
      </c>
      <c r="J7" s="6">
        <f t="shared" si="2"/>
        <v>-2.2471910112359605E-2</v>
      </c>
      <c r="L7" s="6">
        <f t="shared" si="3"/>
        <v>-0.10526315789473695</v>
      </c>
      <c r="M7" s="6">
        <f t="shared" si="3"/>
        <v>-0.13368983957219249</v>
      </c>
      <c r="O7" s="6">
        <f t="shared" si="4"/>
        <v>-5.1913603637741557E-2</v>
      </c>
      <c r="P7" s="6">
        <f t="shared" si="4"/>
        <v>-0.18623481781376539</v>
      </c>
      <c r="R7" s="6">
        <f t="shared" si="5"/>
        <v>-0.18175765645805597</v>
      </c>
      <c r="S7" s="6">
        <f t="shared" si="5"/>
        <v>-0.18345323741007191</v>
      </c>
      <c r="U7" s="6">
        <f t="shared" si="6"/>
        <v>-0.2432432432432432</v>
      </c>
      <c r="V7" s="6">
        <f t="shared" si="6"/>
        <v>-0.34946236559139787</v>
      </c>
      <c r="X7" s="6">
        <f t="shared" si="7"/>
        <v>8.2594824530308308E-2</v>
      </c>
      <c r="Y7" s="6">
        <f t="shared" si="7"/>
        <v>8.4905660377358361E-2</v>
      </c>
      <c r="AA7" s="6">
        <f t="shared" si="8"/>
        <v>-5.989705194197481E-2</v>
      </c>
      <c r="AB7" s="6">
        <f t="shared" si="8"/>
        <v>-0.28977272727272729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 t="shared" ref="C13:D15" si="9">C$17/C10-1</f>
        <v>-0.54710252600297182</v>
      </c>
      <c r="D13" s="6">
        <f t="shared" si="9"/>
        <v>-0.81497175141242939</v>
      </c>
      <c r="F13" s="6">
        <f t="shared" ref="F13:G15" si="10">F$17/F10-1</f>
        <v>-0.53199791883454739</v>
      </c>
      <c r="G13" s="6">
        <f t="shared" si="10"/>
        <v>-0.66729678638941392</v>
      </c>
      <c r="I13" s="6">
        <f t="shared" ref="I13:J15" si="11">I$17/I10-1</f>
        <v>-0.63410676618529938</v>
      </c>
      <c r="J13" s="6">
        <f t="shared" si="11"/>
        <v>-0.71192052980132448</v>
      </c>
      <c r="L13" s="6">
        <f t="shared" ref="L13:M15" si="12">L$17/L10-1</f>
        <v>-0.70231394621638521</v>
      </c>
      <c r="M13" s="6">
        <f t="shared" si="12"/>
        <v>-0.71378091872791516</v>
      </c>
      <c r="O13" s="6">
        <f t="shared" ref="O13:P15" si="13">O$17/O10-1</f>
        <v>-0.58202472435683261</v>
      </c>
      <c r="P13" s="6">
        <f t="shared" si="13"/>
        <v>-0.64424778761061952</v>
      </c>
      <c r="R13" s="6">
        <f t="shared" ref="R13:S15" si="14">R$17/R10-1</f>
        <v>-0.66891163793103448</v>
      </c>
      <c r="S13" s="6">
        <f t="shared" si="14"/>
        <v>-0.61063464837049741</v>
      </c>
      <c r="U13" s="6">
        <f t="shared" ref="U13:V15" si="15">U$17/U10-1</f>
        <v>-0.61059602649006628</v>
      </c>
      <c r="V13" s="6">
        <f t="shared" si="15"/>
        <v>-0.85368802902055618</v>
      </c>
      <c r="X13" s="6">
        <f t="shared" ref="X13:Y15" si="16">X$17/X10-1</f>
        <v>-0.59619198730662437</v>
      </c>
      <c r="Y13" s="6">
        <f t="shared" si="16"/>
        <v>-0.59649122807017552</v>
      </c>
      <c r="AA13" s="6">
        <f t="shared" ref="AA13:AB15" si="17">AA$17/AA10-1</f>
        <v>-0.64271741063489241</v>
      </c>
      <c r="AB13" s="6">
        <f t="shared" si="17"/>
        <v>-0.73572938689217759</v>
      </c>
    </row>
    <row r="14" spans="1:28" x14ac:dyDescent="0.15">
      <c r="A14" s="2" t="s">
        <v>7148</v>
      </c>
      <c r="C14" s="6">
        <f t="shared" si="9"/>
        <v>-0.57595993322203665</v>
      </c>
      <c r="D14" s="6">
        <f t="shared" si="9"/>
        <v>-0.71017699115044242</v>
      </c>
      <c r="F14" s="6">
        <f t="shared" si="10"/>
        <v>-0.66954445260837625</v>
      </c>
      <c r="G14" s="6">
        <f t="shared" si="10"/>
        <v>-0.54166666666666663</v>
      </c>
      <c r="I14" s="6">
        <f t="shared" si="11"/>
        <v>-0.51888201408150203</v>
      </c>
      <c r="J14" s="6">
        <f t="shared" si="11"/>
        <v>-0.60091743119266061</v>
      </c>
      <c r="L14" s="6">
        <f t="shared" si="12"/>
        <v>-0.63733333333333331</v>
      </c>
      <c r="M14" s="6">
        <f t="shared" si="12"/>
        <v>-0.64551422319474838</v>
      </c>
      <c r="O14" s="6">
        <f t="shared" si="13"/>
        <v>-0.44950495049504957</v>
      </c>
      <c r="P14" s="6">
        <f t="shared" si="13"/>
        <v>-0.61787072243346008</v>
      </c>
      <c r="R14" s="6">
        <f t="shared" si="14"/>
        <v>-0.55276564774381365</v>
      </c>
      <c r="S14" s="6">
        <f t="shared" si="14"/>
        <v>-0.62040133779264217</v>
      </c>
      <c r="U14" s="6">
        <f t="shared" si="15"/>
        <v>-0.63421461897356135</v>
      </c>
      <c r="V14" s="6">
        <f t="shared" si="15"/>
        <v>-0.69750000000000001</v>
      </c>
      <c r="X14" s="6">
        <f t="shared" si="16"/>
        <v>-0.52607076350093107</v>
      </c>
      <c r="Y14" s="6">
        <f t="shared" si="16"/>
        <v>-0.59719789842381787</v>
      </c>
      <c r="AA14" s="6">
        <f t="shared" si="17"/>
        <v>-0.54058998399268232</v>
      </c>
      <c r="AB14" s="6">
        <f t="shared" si="17"/>
        <v>-0.62462462462462465</v>
      </c>
    </row>
    <row r="15" spans="1:28" x14ac:dyDescent="0.15">
      <c r="A15" s="2" t="s">
        <v>7149</v>
      </c>
      <c r="C15" s="6">
        <f t="shared" si="9"/>
        <v>-0.80471553049718092</v>
      </c>
      <c r="D15" s="6">
        <f t="shared" si="9"/>
        <v>-0.62138728323699421</v>
      </c>
      <c r="F15" s="6">
        <f t="shared" si="10"/>
        <v>-0.79187875983341049</v>
      </c>
      <c r="G15" s="6">
        <f t="shared" si="10"/>
        <v>-0.67527675276752763</v>
      </c>
      <c r="I15" s="6">
        <f t="shared" si="11"/>
        <v>-0.67982393866250179</v>
      </c>
      <c r="J15" s="6">
        <f t="shared" si="11"/>
        <v>-0.74029850746268655</v>
      </c>
      <c r="L15" s="6">
        <f t="shared" si="12"/>
        <v>-0.72143379663496709</v>
      </c>
      <c r="M15" s="6">
        <f t="shared" si="12"/>
        <v>-0.74488188976377945</v>
      </c>
      <c r="O15" s="6">
        <f t="shared" si="13"/>
        <v>-0.70422035701619579</v>
      </c>
      <c r="P15" s="6">
        <f t="shared" si="13"/>
        <v>-0.6963746223564955</v>
      </c>
      <c r="R15" s="6">
        <f t="shared" si="14"/>
        <v>-0.72140995126374252</v>
      </c>
      <c r="S15" s="6">
        <f t="shared" si="14"/>
        <v>-0.73938002296211258</v>
      </c>
      <c r="U15" s="6">
        <f t="shared" si="15"/>
        <v>-0.65614035087719302</v>
      </c>
      <c r="V15" s="6">
        <f t="shared" si="15"/>
        <v>-0.70487804878048776</v>
      </c>
      <c r="X15" s="6">
        <f t="shared" si="16"/>
        <v>-0.72421889109626147</v>
      </c>
      <c r="Y15" s="6">
        <f t="shared" si="16"/>
        <v>-0.77969348659003834</v>
      </c>
      <c r="AA15" s="6">
        <f t="shared" si="17"/>
        <v>-0.49762440610152536</v>
      </c>
      <c r="AB15" s="6">
        <f t="shared" si="17"/>
        <v>-0.72466960352422904</v>
      </c>
    </row>
    <row r="17" spans="1:28" x14ac:dyDescent="0.15">
      <c r="A17" s="4">
        <v>43405</v>
      </c>
      <c r="B17" s="5">
        <v>75</v>
      </c>
      <c r="C17" s="5">
        <v>15.24</v>
      </c>
      <c r="D17" s="5">
        <v>1.31</v>
      </c>
      <c r="E17" s="5">
        <v>565</v>
      </c>
      <c r="F17" s="5">
        <v>17.989999999999998</v>
      </c>
      <c r="G17" s="5">
        <v>1.76</v>
      </c>
      <c r="H17" s="5">
        <v>962</v>
      </c>
      <c r="I17" s="5">
        <v>22.55</v>
      </c>
      <c r="J17" s="5">
        <v>1.74</v>
      </c>
      <c r="K17" s="5">
        <v>595</v>
      </c>
      <c r="L17" s="5">
        <v>19.04</v>
      </c>
      <c r="M17" s="5">
        <v>1.62</v>
      </c>
      <c r="N17" s="5">
        <v>222</v>
      </c>
      <c r="O17" s="5">
        <v>25.02</v>
      </c>
      <c r="P17" s="5">
        <v>2.0099999999999998</v>
      </c>
      <c r="Q17" s="5">
        <v>292</v>
      </c>
      <c r="R17" s="5">
        <v>24.58</v>
      </c>
      <c r="S17" s="5">
        <v>2.27</v>
      </c>
      <c r="T17" s="5">
        <v>235</v>
      </c>
      <c r="U17" s="5">
        <v>11.76</v>
      </c>
      <c r="V17" s="5">
        <v>1.21</v>
      </c>
      <c r="W17" s="5">
        <v>589</v>
      </c>
      <c r="X17" s="5">
        <v>30.54</v>
      </c>
      <c r="Y17" s="5">
        <v>2.2999999999999998</v>
      </c>
      <c r="Z17" s="5">
        <v>108</v>
      </c>
      <c r="AA17" s="5">
        <v>20.09</v>
      </c>
      <c r="AB17" s="5">
        <v>1.25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15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15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15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15">
      <c r="G27"/>
    </row>
    <row r="28" spans="1:28" x14ac:dyDescent="0.15">
      <c r="A28" s="2" t="s">
        <v>18</v>
      </c>
      <c r="C28" s="7">
        <f>10/(1/C17+1/F17+1/I17+1/L17+1/O17+1/R17+1/U17+1/X17+1/AA17)</f>
        <v>21.446543023001396</v>
      </c>
      <c r="D28" s="7">
        <f>10/(1/D17+1/G17+1/J17+1/M17+1/P17+1/S17+1/V17+1/Y17+1/AB17)</f>
        <v>1.8106733990585504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15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15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15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15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15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B12" sqref="B12"/>
    </sheetView>
  </sheetViews>
  <sheetFormatPr defaultRowHeight="13.5" x14ac:dyDescent="0.15"/>
  <cols>
    <col min="1" max="3" width="9" style="2"/>
    <col min="4" max="12" width="6.5" style="2" bestFit="1" customWidth="1"/>
    <col min="13" max="13" width="7.5" style="2" bestFit="1" customWidth="1"/>
    <col min="14" max="16384" width="9" style="2"/>
  </cols>
  <sheetData>
    <row r="2" spans="2:13" x14ac:dyDescent="0.15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15">
      <c r="B3" s="2" t="s">
        <v>28</v>
      </c>
      <c r="C3" s="2" t="s">
        <v>0</v>
      </c>
      <c r="D3" s="2">
        <f>_xlfn.PERCENTILE.INC('A股行业PE&amp;PB'!$C:$C,D$2)</f>
        <v>15.068000000000001</v>
      </c>
      <c r="E3" s="2">
        <f>_xlfn.PERCENTILE.INC('A股行业PE&amp;PB'!$C:$C,E$2)</f>
        <v>18.95</v>
      </c>
      <c r="F3" s="2">
        <f>_xlfn.PERCENTILE.INC('A股行业PE&amp;PB'!$C:$C,F$2)</f>
        <v>22.177</v>
      </c>
      <c r="G3" s="2">
        <f>_xlfn.PERCENTILE.INC('A股行业PE&amp;PB'!$C:$C,G$2)</f>
        <v>24.38</v>
      </c>
      <c r="H3" s="2">
        <f>_xlfn.PERCENTILE.INC('A股行业PE&amp;PB'!$C:$C,H$2)</f>
        <v>27.064999999999998</v>
      </c>
      <c r="I3" s="2">
        <f>_xlfn.PERCENTILE.INC('A股行业PE&amp;PB'!$C:$C,I$2)</f>
        <v>29.697999999999997</v>
      </c>
      <c r="J3" s="2">
        <f>_xlfn.PERCENTILE.INC('A股行业PE&amp;PB'!$C:$C,J$2)</f>
        <v>33.58</v>
      </c>
      <c r="K3" s="2">
        <f>_xlfn.PERCENTILE.INC('A股行业PE&amp;PB'!$C:$C,K$2)</f>
        <v>39.774000000000008</v>
      </c>
      <c r="L3" s="2">
        <f>_xlfn.PERCENTILE.INC('A股行业PE&amp;PB'!$C:$C,L$2)</f>
        <v>48.86</v>
      </c>
      <c r="M3" s="2">
        <f>_xlfn.PERCENTILE.INC('A股行业PE&amp;PB'!$C:$C,M$2)</f>
        <v>79.59</v>
      </c>
    </row>
    <row r="4" spans="2:13" x14ac:dyDescent="0.15">
      <c r="B4" s="2" t="s">
        <v>31</v>
      </c>
      <c r="C4" s="2" t="s">
        <v>2</v>
      </c>
      <c r="D4" s="2">
        <f>_xlfn.PERCENTILE.INC('A股行业PE&amp;PB'!$F:$F,D$2)</f>
        <v>17.275000000000002</v>
      </c>
      <c r="E4" s="2">
        <f>_xlfn.PERCENTILE.INC('A股行业PE&amp;PB'!$F:$F,E$2)</f>
        <v>23.488</v>
      </c>
      <c r="F4" s="2">
        <f>_xlfn.PERCENTILE.INC('A股行业PE&amp;PB'!$F:$F,F$2)</f>
        <v>26.904999999999998</v>
      </c>
      <c r="G4" s="2">
        <f>_xlfn.PERCENTILE.INC('A股行业PE&amp;PB'!$F:$F,G$2)</f>
        <v>29.810000000000006</v>
      </c>
      <c r="H4" s="2">
        <f>_xlfn.PERCENTILE.INC('A股行业PE&amp;PB'!$F:$F,H$2)</f>
        <v>32.775000000000006</v>
      </c>
      <c r="I4" s="2">
        <f>_xlfn.PERCENTILE.INC('A股行业PE&amp;PB'!$F:$F,I$2)</f>
        <v>36.707999999999998</v>
      </c>
      <c r="J4" s="2">
        <f>_xlfn.PERCENTILE.INC('A股行业PE&amp;PB'!$F:$F,J$2)</f>
        <v>40.343000000000004</v>
      </c>
      <c r="K4" s="2">
        <f>_xlfn.PERCENTILE.INC('A股行业PE&amp;PB'!$F:$F,K$2)</f>
        <v>45.302</v>
      </c>
      <c r="L4" s="2">
        <f>_xlfn.PERCENTILE.INC('A股行业PE&amp;PB'!$F:$F,L$2)</f>
        <v>54.563000000000002</v>
      </c>
      <c r="M4" s="2">
        <f>_xlfn.PERCENTILE.INC('A股行业PE&amp;PB'!$F:$F,M$2)</f>
        <v>87.54</v>
      </c>
    </row>
    <row r="5" spans="2:13" x14ac:dyDescent="0.15">
      <c r="B5" s="2" t="s">
        <v>34</v>
      </c>
      <c r="C5" s="2" t="s">
        <v>4</v>
      </c>
      <c r="D5" s="2">
        <f>_xlfn.PERCENTILE.INC('A股行业PE&amp;PB'!$I:$I,D$2)</f>
        <v>23.698999999999998</v>
      </c>
      <c r="E5" s="2">
        <f>_xlfn.PERCENTILE.INC('A股行业PE&amp;PB'!$I:$I,E$2)</f>
        <v>25.728000000000002</v>
      </c>
      <c r="F5" s="2">
        <f>_xlfn.PERCENTILE.INC('A股行业PE&amp;PB'!$I:$I,F$2)</f>
        <v>27.4</v>
      </c>
      <c r="G5" s="2">
        <f>_xlfn.PERCENTILE.INC('A股行业PE&amp;PB'!$I:$I,G$2)</f>
        <v>29.936000000000003</v>
      </c>
      <c r="H5" s="2">
        <f>_xlfn.PERCENTILE.INC('A股行业PE&amp;PB'!$I:$I,H$2)</f>
        <v>34.585000000000001</v>
      </c>
      <c r="I5" s="2">
        <f>_xlfn.PERCENTILE.INC('A股行业PE&amp;PB'!$I:$I,I$2)</f>
        <v>37.423999999999999</v>
      </c>
      <c r="J5" s="2">
        <f>_xlfn.PERCENTILE.INC('A股行业PE&amp;PB'!$I:$I,J$2)</f>
        <v>43.195999999999991</v>
      </c>
      <c r="K5" s="2">
        <f>_xlfn.PERCENTILE.INC('A股行业PE&amp;PB'!$I:$I,K$2)</f>
        <v>47.666000000000004</v>
      </c>
      <c r="L5" s="2">
        <f>_xlfn.PERCENTILE.INC('A股行业PE&amp;PB'!$I:$I,L$2)</f>
        <v>53.133000000000003</v>
      </c>
      <c r="M5" s="2">
        <f>_xlfn.PERCENTILE.INC('A股行业PE&amp;PB'!$I:$I,M$2)</f>
        <v>73.64</v>
      </c>
    </row>
    <row r="6" spans="2:13" x14ac:dyDescent="0.15">
      <c r="B6" s="2" t="s">
        <v>37</v>
      </c>
      <c r="C6" s="2" t="s">
        <v>38</v>
      </c>
      <c r="D6" s="2">
        <f>_xlfn.PERCENTILE.INC('A股行业PE&amp;PB'!$L:$L,D$2)</f>
        <v>23.46</v>
      </c>
      <c r="E6" s="2">
        <f>_xlfn.PERCENTILE.INC('A股行业PE&amp;PB'!$L:$L,E$2)</f>
        <v>25.01</v>
      </c>
      <c r="F6" s="2">
        <f>_xlfn.PERCENTILE.INC('A股行业PE&amp;PB'!$L:$L,F$2)</f>
        <v>26.55</v>
      </c>
      <c r="G6" s="2">
        <f>_xlfn.PERCENTILE.INC('A股行业PE&amp;PB'!$L:$L,G$2)</f>
        <v>28.966000000000001</v>
      </c>
      <c r="H6" s="2">
        <f>_xlfn.PERCENTILE.INC('A股行业PE&amp;PB'!$L:$L,H$2)</f>
        <v>33.685000000000002</v>
      </c>
      <c r="I6" s="2">
        <f>_xlfn.PERCENTILE.INC('A股行业PE&amp;PB'!$L:$L,I$2)</f>
        <v>37.083999999999996</v>
      </c>
      <c r="J6" s="2">
        <f>_xlfn.PERCENTILE.INC('A股行业PE&amp;PB'!$L:$L,J$2)</f>
        <v>41.788999999999994</v>
      </c>
      <c r="K6" s="2">
        <f>_xlfn.PERCENTILE.INC('A股行业PE&amp;PB'!$L:$L,K$2)</f>
        <v>44.904000000000003</v>
      </c>
      <c r="L6" s="2">
        <f>_xlfn.PERCENTILE.INC('A股行业PE&amp;PB'!$L:$L,L$2)</f>
        <v>52.34</v>
      </c>
      <c r="M6" s="2">
        <f>_xlfn.PERCENTILE.INC('A股行业PE&amp;PB'!$L:$L,M$2)</f>
        <v>79.040000000000006</v>
      </c>
    </row>
    <row r="7" spans="2:13" x14ac:dyDescent="0.15">
      <c r="B7" s="2" t="s">
        <v>41</v>
      </c>
      <c r="C7" s="2" t="s">
        <v>42</v>
      </c>
      <c r="D7" s="2">
        <f>_xlfn.PERCENTILE.INC('A股行业PE&amp;PB'!$O:$O,D$2)</f>
        <v>29.818999999999999</v>
      </c>
      <c r="E7" s="2">
        <f>_xlfn.PERCENTILE.INC('A股行业PE&amp;PB'!$O:$O,E$2)</f>
        <v>31.46</v>
      </c>
      <c r="F7" s="2">
        <f>_xlfn.PERCENTILE.INC('A股行业PE&amp;PB'!$O:$O,F$2)</f>
        <v>33.737000000000002</v>
      </c>
      <c r="G7" s="2">
        <f>_xlfn.PERCENTILE.INC('A股行业PE&amp;PB'!$O:$O,G$2)</f>
        <v>37.750000000000007</v>
      </c>
      <c r="H7" s="2">
        <f>_xlfn.PERCENTILE.INC('A股行业PE&amp;PB'!$O:$O,H$2)</f>
        <v>40.864999999999995</v>
      </c>
      <c r="I7" s="2">
        <f>_xlfn.PERCENTILE.INC('A股行业PE&amp;PB'!$O:$O,I$2)</f>
        <v>44.113999999999997</v>
      </c>
      <c r="J7" s="2">
        <f>_xlfn.PERCENTILE.INC('A股行业PE&amp;PB'!$O:$O,J$2)</f>
        <v>46.73</v>
      </c>
      <c r="K7" s="2">
        <f>_xlfn.PERCENTILE.INC('A股行业PE&amp;PB'!$O:$O,K$2)</f>
        <v>50.632000000000005</v>
      </c>
      <c r="L7" s="2">
        <f>_xlfn.PERCENTILE.INC('A股行业PE&amp;PB'!$O:$O,L$2)</f>
        <v>58.451000000000001</v>
      </c>
      <c r="M7" s="2">
        <f>_xlfn.PERCENTILE.INC('A股行业PE&amp;PB'!$O:$O,M$2)</f>
        <v>89.83</v>
      </c>
    </row>
    <row r="8" spans="2:13" x14ac:dyDescent="0.15">
      <c r="B8" s="2" t="s">
        <v>45</v>
      </c>
      <c r="C8" s="2" t="s">
        <v>46</v>
      </c>
      <c r="D8" s="2">
        <f>_xlfn.PERCENTILE.INC('A股行业PE&amp;PB'!$R:$R,D$2)</f>
        <v>28.128</v>
      </c>
      <c r="E8" s="2">
        <f>_xlfn.PERCENTILE.INC('A股行业PE&amp;PB'!$R:$R,E$2)</f>
        <v>31.928000000000001</v>
      </c>
      <c r="F8" s="2">
        <f>_xlfn.PERCENTILE.INC('A股行业PE&amp;PB'!$R:$R,F$2)</f>
        <v>34.487000000000002</v>
      </c>
      <c r="G8" s="2">
        <f>_xlfn.PERCENTILE.INC('A股行业PE&amp;PB'!$R:$R,G$2)</f>
        <v>38.01</v>
      </c>
      <c r="H8" s="2">
        <f>_xlfn.PERCENTILE.INC('A股行业PE&amp;PB'!$R:$R,H$2)</f>
        <v>40.454999999999998</v>
      </c>
      <c r="I8" s="2">
        <f>_xlfn.PERCENTILE.INC('A股行业PE&amp;PB'!$R:$R,I$2)</f>
        <v>42.733999999999995</v>
      </c>
      <c r="J8" s="2">
        <f>_xlfn.PERCENTILE.INC('A股行业PE&amp;PB'!$R:$R,J$2)</f>
        <v>45.79</v>
      </c>
      <c r="K8" s="2">
        <f>_xlfn.PERCENTILE.INC('A股行业PE&amp;PB'!$R:$R,K$2)</f>
        <v>49.952000000000005</v>
      </c>
      <c r="L8" s="2">
        <f>_xlfn.PERCENTILE.INC('A股行业PE&amp;PB'!$R:$R,L$2)</f>
        <v>58.054999999999986</v>
      </c>
      <c r="M8" s="2">
        <f>_xlfn.PERCENTILE.INC('A股行业PE&amp;PB'!$R:$R,M$2)</f>
        <v>89.3</v>
      </c>
    </row>
    <row r="9" spans="2:13" x14ac:dyDescent="0.15">
      <c r="B9" s="2" t="s">
        <v>7153</v>
      </c>
      <c r="C9" s="2" t="s">
        <v>7152</v>
      </c>
      <c r="D9" s="2">
        <f>_xlfn.PERCENTILE.INC('A股行业PE&amp;PB'!$U:$U,D$2)</f>
        <v>14.75</v>
      </c>
      <c r="E9" s="2">
        <f>_xlfn.PERCENTILE.INC('A股行业PE&amp;PB'!$U:$U,E$2)</f>
        <v>16.496000000000002</v>
      </c>
      <c r="F9" s="2">
        <f>_xlfn.PERCENTILE.INC('A股行业PE&amp;PB'!$U:$U,F$2)</f>
        <v>18.294</v>
      </c>
      <c r="G9" s="2">
        <f>_xlfn.PERCENTILE.INC('A股行业PE&amp;PB'!$U:$U,G$2)</f>
        <v>19.73</v>
      </c>
      <c r="H9" s="2">
        <f>_xlfn.PERCENTILE.INC('A股行业PE&amp;PB'!$U:$U,H$2)</f>
        <v>21.195</v>
      </c>
      <c r="I9" s="2">
        <f>_xlfn.PERCENTILE.INC('A股行业PE&amp;PB'!$U:$U,I$2)</f>
        <v>22.62</v>
      </c>
      <c r="J9" s="2">
        <f>_xlfn.PERCENTILE.INC('A股行业PE&amp;PB'!$U:$U,J$2)</f>
        <v>25.302999999999997</v>
      </c>
      <c r="K9" s="2">
        <f>_xlfn.PERCENTILE.INC('A股行业PE&amp;PB'!$U:$U,K$2)</f>
        <v>30.184000000000005</v>
      </c>
      <c r="L9" s="2">
        <f>_xlfn.PERCENTILE.INC('A股行业PE&amp;PB'!$U:$U,L$2)</f>
        <v>37.423000000000002</v>
      </c>
      <c r="M9" s="2">
        <f>_xlfn.PERCENTILE.INC('A股行业PE&amp;PB'!$U:$U,M$2)</f>
        <v>80.709999999999994</v>
      </c>
    </row>
    <row r="10" spans="2:13" x14ac:dyDescent="0.15">
      <c r="B10" s="2" t="s">
        <v>53</v>
      </c>
      <c r="C10" s="2" t="s">
        <v>10</v>
      </c>
      <c r="D10" s="2">
        <f>_xlfn.PERCENTILE.INC('A股行业PE&amp;PB'!$X:$X,D$2)</f>
        <v>30.696000000000002</v>
      </c>
      <c r="E10" s="2">
        <f>_xlfn.PERCENTILE.INC('A股行业PE&amp;PB'!$X:$X,E$2)</f>
        <v>34.986000000000004</v>
      </c>
      <c r="F10" s="2">
        <f>_xlfn.PERCENTILE.INC('A股行业PE&amp;PB'!$X:$X,F$2)</f>
        <v>38.966999999999999</v>
      </c>
      <c r="G10" s="2">
        <f>_xlfn.PERCENTILE.INC('A股行业PE&amp;PB'!$X:$X,G$2)</f>
        <v>45.998000000000005</v>
      </c>
      <c r="H10" s="2">
        <f>_xlfn.PERCENTILE.INC('A股行业PE&amp;PB'!$X:$X,H$2)</f>
        <v>49.28</v>
      </c>
      <c r="I10" s="2">
        <f>_xlfn.PERCENTILE.INC('A股行业PE&amp;PB'!$X:$X,I$2)</f>
        <v>52.68</v>
      </c>
      <c r="J10" s="2">
        <f>_xlfn.PERCENTILE.INC('A股行业PE&amp;PB'!$X:$X,J$2)</f>
        <v>58.203000000000003</v>
      </c>
      <c r="K10" s="2">
        <f>_xlfn.PERCENTILE.INC('A股行业PE&amp;PB'!$X:$X,K$2)</f>
        <v>65.496000000000009</v>
      </c>
      <c r="L10" s="2">
        <f>_xlfn.PERCENTILE.INC('A股行业PE&amp;PB'!$X:$X,L$2)</f>
        <v>74.701999999999998</v>
      </c>
      <c r="M10" s="2">
        <f>_xlfn.PERCENTILE.INC('A股行业PE&amp;PB'!$X:$X,M$2)</f>
        <v>110.99</v>
      </c>
    </row>
    <row r="11" spans="2:13" x14ac:dyDescent="0.15">
      <c r="B11" s="2" t="s">
        <v>60</v>
      </c>
      <c r="C11" s="2" t="s">
        <v>11</v>
      </c>
      <c r="D11" s="2">
        <f>_xlfn.PERCENTILE.INC('A股行业PE&amp;PB'!$AA:$AA,D$2)</f>
        <v>19.927</v>
      </c>
      <c r="E11" s="2">
        <f>_xlfn.PERCENTILE.INC('A股行业PE&amp;PB'!$AA:$AA,E$2)</f>
        <v>22.48</v>
      </c>
      <c r="F11" s="2">
        <f>_xlfn.PERCENTILE.INC('A股行业PE&amp;PB'!$AA:$AA,F$2)</f>
        <v>24.080999999999996</v>
      </c>
      <c r="G11" s="2">
        <f>_xlfn.PERCENTILE.INC('A股行业PE&amp;PB'!$AA:$AA,G$2)</f>
        <v>25.66</v>
      </c>
      <c r="H11" s="2">
        <f>_xlfn.PERCENTILE.INC('A股行业PE&amp;PB'!$AA:$AA,H$2)</f>
        <v>27.125</v>
      </c>
      <c r="I11" s="2">
        <f>_xlfn.PERCENTILE.INC('A股行业PE&amp;PB'!$AA:$AA,I$2)</f>
        <v>28.7</v>
      </c>
      <c r="J11" s="2">
        <f>_xlfn.PERCENTILE.INC('A股行业PE&amp;PB'!$AA:$AA,J$2)</f>
        <v>31.515999999999995</v>
      </c>
      <c r="K11" s="2">
        <f>_xlfn.PERCENTILE.INC('A股行业PE&amp;PB'!$AA:$AA,K$2)</f>
        <v>35.764000000000003</v>
      </c>
      <c r="L11" s="2">
        <f>_xlfn.PERCENTILE.INC('A股行业PE&amp;PB'!$AA:$AA,L$2)</f>
        <v>43.734999999999992</v>
      </c>
      <c r="M11" s="2">
        <f>_xlfn.PERCENTILE.INC('A股行业PE&amp;PB'!$AA:$AA,M$2)</f>
        <v>59.95</v>
      </c>
    </row>
    <row r="20" spans="2:2" x14ac:dyDescent="0.15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2018-11-04T03:30:37Z</dcterms:modified>
</cp:coreProperties>
</file>