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igitaledgeasia-my.sharepoint.com/personal/isaac_shin_digitaledgedc_com/Documents/문서/UiPath/.repositories/DEK_RPA/Git_BOSS통합버전+아웃룩일정추출/SLA_Report/"/>
    </mc:Choice>
  </mc:AlternateContent>
  <xr:revisionPtr revIDLastSave="518" documentId="8_{E811CB85-7830-46B3-9998-F47D3A81DB8F}" xr6:coauthVersionLast="47" xr6:coauthVersionMax="47" xr10:uidLastSave="{450FDA91-7A5D-4D80-8E03-A7BD2AC05625}"/>
  <bookViews>
    <workbookView xWindow="33720" yWindow="-120" windowWidth="51840" windowHeight="21840" xr2:uid="{73291EF5-B688-4D21-92D4-02DDCEF9A40B}"/>
  </bookViews>
  <sheets>
    <sheet name="기존_SLA" sheetId="3" r:id="rId1"/>
    <sheet name="DE IDC SLA(표준초안 기준표)" sheetId="4" r:id="rId2"/>
    <sheet name="SLA계산식" sheetId="5" state="hidden" r:id="rId3"/>
    <sheet name="글로벌SLA양식" sheetId="7" state="hidden" r:id="rId4"/>
    <sheet name="SLA기준표(글로벌양식)" sheetId="8" r:id="rId5"/>
    <sheet name="SLA_SummaryTable" sheetId="2" r:id="rId6"/>
    <sheet name="참고양식" sheetId="6" state="hidden" r:id="rId7"/>
    <sheet name="기존양식SLA" sheetId="1"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F2" i="5" s="1"/>
  <c r="D2" i="5"/>
  <c r="C11" i="2"/>
  <c r="C12" i="2"/>
  <c r="B12" i="2"/>
  <c r="C10" i="2"/>
  <c r="C9" i="2"/>
  <c r="C8" i="2"/>
  <c r="C7" i="2"/>
  <c r="C6" i="2"/>
  <c r="C5" i="2"/>
</calcChain>
</file>

<file path=xl/sharedStrings.xml><?xml version="1.0" encoding="utf-8"?>
<sst xmlns="http://schemas.openxmlformats.org/spreadsheetml/2006/main" count="190" uniqueCount="149">
  <si>
    <t>Digital Edge IDC SLA [Service Level Agreement]</t>
    <phoneticPr fontId="5" type="noConversion"/>
  </si>
  <si>
    <t>1. Overview</t>
    <phoneticPr fontId="5" type="noConversion"/>
  </si>
  <si>
    <t>Division</t>
    <phoneticPr fontId="5" type="noConversion"/>
  </si>
  <si>
    <t>Description</t>
    <phoneticPr fontId="5" type="noConversion"/>
  </si>
  <si>
    <t>장애기준(정의)</t>
    <phoneticPr fontId="5" type="noConversion"/>
  </si>
  <si>
    <t>● → 고객이 제안사가 제공하는 회선을 통해 정상적으로 데이터 전송을 하지 못한 경우</t>
    <phoneticPr fontId="5" type="noConversion"/>
  </si>
  <si>
    <t>장애 예외상황</t>
    <phoneticPr fontId="5" type="noConversion"/>
  </si>
  <si>
    <t>● → 천재지변으로 인한 장애
● → 자의적, 타의적인 DDoS 공격 및 고객사 운영 정책에 의해 발생되는 과부하로 인한 
        서비스 지연, 불가 현상
● → 선 공지된 공사로 인한 서비스 중단. (월 정기 PM 등)
● → 절체로 인해 주/예비 회선 중 한 회선으로 서비스되는 경우</t>
    <phoneticPr fontId="5" type="noConversion"/>
  </si>
  <si>
    <t>보상기준</t>
    <phoneticPr fontId="5" type="noConversion"/>
  </si>
  <si>
    <t>● → 장애 시간 및 횟수로 보상 기준을 산정함</t>
    <phoneticPr fontId="5" type="noConversion"/>
  </si>
  <si>
    <t>2. Faults and quality control</t>
    <phoneticPr fontId="5" type="noConversion"/>
  </si>
  <si>
    <t>Item</t>
    <phoneticPr fontId="5" type="noConversion"/>
  </si>
  <si>
    <t>Quality standards</t>
    <phoneticPr fontId="5" type="noConversion"/>
  </si>
  <si>
    <t>Compensation details</t>
    <phoneticPr fontId="5" type="noConversion"/>
  </si>
  <si>
    <t>Power</t>
    <phoneticPr fontId="5" type="noConversion"/>
  </si>
  <si>
    <t>100% Power</t>
  </si>
  <si>
    <t>● 센터 내 서버 공간의 정전 시 
     단, “제공자”가 제공하는 이중화된 전원시설이 모두 정전이 된 
     경우만 적용
 보상:
 정전 시간(월 누적), 보상(서비스 요금 할인)
  - 1시간 미만, 월간 서비스 요금의 10%
  - 1시간 ~ 2시간, 월간 서비스 요금의 30%
  - 2시간 ~ 3시간, 월간 서비스 요금의 60%
  - 3시간 초과, 월간 서비스 요금의 100%</t>
    <phoneticPr fontId="5" type="noConversion"/>
  </si>
  <si>
    <t>Temperature</t>
    <phoneticPr fontId="5" type="noConversion"/>
  </si>
  <si>
    <t>27℃ ± 3℃</t>
  </si>
  <si>
    <t>● 온도로 인하여 서버가 중단된 경우
 보상:
  - 서버 중단 시간(월 누적), 보상(서비스 요금 할인)
  - 1시간 미만, 월간 서비스 요금의 5%
  - 1시간 ~ 3시간, 월간 서비스 요금의 10%
  - 4시간초과, 월간 서비스 요금의 25%</t>
    <phoneticPr fontId="5" type="noConversion"/>
  </si>
  <si>
    <t>Humidity</t>
    <phoneticPr fontId="5" type="noConversion"/>
  </si>
  <si>
    <t>50% ± 20%</t>
    <phoneticPr fontId="5" type="noConversion"/>
  </si>
  <si>
    <t>● 습도로 인하여 서버가 중단된 경우
 보상:
  - 서버 중단 시간(월 누적), 보상(서비스 요금 할인)
  - 1시간 미만, 월간 서비스 요금의 5%
  - 1시간 ~ 3시간, 월간 서비스 요금의 10%
  - 4시간초과, 월간 서비스 요금의 25%</t>
    <phoneticPr fontId="5" type="noConversion"/>
  </si>
  <si>
    <t>Network Connectivity</t>
    <phoneticPr fontId="5" type="noConversion"/>
  </si>
  <si>
    <t>● 99.72% 초과시:
  - 2시간초과 3시간이하, 월간 서비스 요금의 3%
  - 3시간초과 6시간이하, 월간 서비스 요금의 5%
  - 6시간초과 12시간이하, 월간 서비스 요금의 15%
  - 12시간초과 24시간이하, 월간 서비스 요금의 30%
  - 24시간초과 48시간이하, 월간 서비스 요금의 50%
  - 48시간초과, 월간 서비스 요금의 100%</t>
    <phoneticPr fontId="5" type="noConversion"/>
  </si>
  <si>
    <t>Delay</t>
    <phoneticPr fontId="5" type="noConversion"/>
  </si>
  <si>
    <t>50ms</t>
    <phoneticPr fontId="5" type="noConversion"/>
  </si>
  <si>
    <t>● 센터 내 네트워크 상에서 2시간/일 초과 시
  - 월 요금의 1%</t>
    <phoneticPr fontId="5" type="noConversion"/>
  </si>
  <si>
    <t>Packet Loss</t>
    <phoneticPr fontId="5" type="noConversion"/>
  </si>
  <si>
    <t>Acess to Site Requirements</t>
    <phoneticPr fontId="5" type="noConversion"/>
  </si>
  <si>
    <t>목표치</t>
  </si>
  <si>
    <t>달성된 수치</t>
  </si>
  <si>
    <t>※ Sample</t>
    <phoneticPr fontId="5" type="noConversion"/>
  </si>
  <si>
    <t>Service Level Agreement</t>
  </si>
  <si>
    <t>Target Availability</t>
  </si>
  <si>
    <t>Availability Achieved (%)</t>
  </si>
  <si>
    <t>Power</t>
  </si>
  <si>
    <t>99% (Non Redundant)</t>
  </si>
  <si>
    <t>99.99% (Non Redundant)</t>
  </si>
  <si>
    <t>99% (Redundant)</t>
  </si>
  <si>
    <t>100%  (Redundant)</t>
  </si>
  <si>
    <t>Temperature (18°C – 27°C)</t>
  </si>
  <si>
    <t>24°C</t>
  </si>
  <si>
    <t>Relative Humidity (30% - 70%)</t>
  </si>
  <si>
    <t>40ms</t>
  </si>
  <si>
    <t>Access to Site Requirements</t>
    <phoneticPr fontId="5" type="noConversion"/>
  </si>
  <si>
    <t>※ 예시1</t>
    <phoneticPr fontId="5" type="noConversion"/>
  </si>
  <si>
    <t>서비스 수준 협약</t>
    <phoneticPr fontId="5" type="noConversion"/>
  </si>
  <si>
    <t>목표 수준</t>
    <phoneticPr fontId="5" type="noConversion"/>
  </si>
  <si>
    <t>가중치</t>
    <phoneticPr fontId="5" type="noConversion"/>
  </si>
  <si>
    <t>전력</t>
    <phoneticPr fontId="5" type="noConversion"/>
  </si>
  <si>
    <t>온도</t>
    <phoneticPr fontId="5" type="noConversion"/>
  </si>
  <si>
    <t>습도</t>
    <phoneticPr fontId="5" type="noConversion"/>
  </si>
  <si>
    <t>네트워크연결</t>
    <phoneticPr fontId="5" type="noConversion"/>
  </si>
  <si>
    <t>지연발생</t>
    <phoneticPr fontId="5" type="noConversion"/>
  </si>
  <si>
    <t>패킷손실</t>
    <phoneticPr fontId="5" type="noConversion"/>
  </si>
  <si>
    <t>사이트출입절차</t>
    <phoneticPr fontId="5" type="noConversion"/>
  </si>
  <si>
    <t>※ 예시2</t>
    <phoneticPr fontId="5" type="noConversion"/>
  </si>
  <si>
    <t>(단위: %)</t>
    <phoneticPr fontId="5" type="noConversion"/>
  </si>
  <si>
    <t>(단위: %)</t>
  </si>
  <si>
    <t>정전시간(월 누적)</t>
    <phoneticPr fontId="5" type="noConversion"/>
  </si>
  <si>
    <t>보상(월간 서비스 요금 할인)</t>
    <phoneticPr fontId="5" type="noConversion"/>
  </si>
  <si>
    <t>서버 중단시간(월 누적)</t>
    <phoneticPr fontId="5" type="noConversion"/>
  </si>
  <si>
    <t>1시간 미만</t>
    <phoneticPr fontId="5" type="noConversion"/>
  </si>
  <si>
    <t>2시간초과~3시간이하</t>
    <phoneticPr fontId="5" type="noConversion"/>
  </si>
  <si>
    <t>1시간~2시간</t>
    <phoneticPr fontId="5" type="noConversion"/>
  </si>
  <si>
    <t>3시간초과~6시간이하</t>
    <phoneticPr fontId="5" type="noConversion"/>
  </si>
  <si>
    <t>2시간~3시간</t>
    <phoneticPr fontId="5" type="noConversion"/>
  </si>
  <si>
    <t>6시간초과~12시간이하</t>
    <phoneticPr fontId="5" type="noConversion"/>
  </si>
  <si>
    <t>3시간초과</t>
    <phoneticPr fontId="5" type="noConversion"/>
  </si>
  <si>
    <t>12시간초과~24시간이하</t>
    <phoneticPr fontId="5" type="noConversion"/>
  </si>
  <si>
    <t>24시간초과~48시간이하</t>
    <phoneticPr fontId="5" type="noConversion"/>
  </si>
  <si>
    <t>48시간초과</t>
    <phoneticPr fontId="5" type="noConversion"/>
  </si>
  <si>
    <t>(단위: ms)</t>
    <phoneticPr fontId="5" type="noConversion"/>
  </si>
  <si>
    <t>1시간~3시간</t>
    <phoneticPr fontId="5" type="noConversion"/>
  </si>
  <si>
    <t>센터 내 네트워크 상에서 2시간/일 초과 시</t>
    <phoneticPr fontId="5" type="noConversion"/>
  </si>
  <si>
    <t>4시간초과</t>
    <phoneticPr fontId="5" type="noConversion"/>
  </si>
  <si>
    <t>센터 내 승인된 직원 또는 라이선스 계약자 출입 거부 시</t>
    <phoneticPr fontId="5" type="noConversion"/>
  </si>
  <si>
    <t>* 장애보상 시간적 기준: 분 단위</t>
    <phoneticPr fontId="5" type="noConversion"/>
  </si>
  <si>
    <t>한달 요금</t>
    <phoneticPr fontId="5" type="noConversion"/>
  </si>
  <si>
    <t>하루요금</t>
    <phoneticPr fontId="5" type="noConversion"/>
  </si>
  <si>
    <t>서비스장애비용</t>
    <phoneticPr fontId="5" type="noConversion"/>
  </si>
  <si>
    <t>서비스수준 평가 적용</t>
    <phoneticPr fontId="5" type="noConversion"/>
  </si>
  <si>
    <t>1년 2000만원</t>
    <phoneticPr fontId="5" type="noConversion"/>
  </si>
  <si>
    <t>등급</t>
    <phoneticPr fontId="5" type="noConversion"/>
  </si>
  <si>
    <t>점수</t>
    <phoneticPr fontId="5" type="noConversion"/>
  </si>
  <si>
    <t>제재/보상</t>
    <phoneticPr fontId="5" type="noConversion"/>
  </si>
  <si>
    <t>1시간: 60분</t>
    <phoneticPr fontId="5" type="noConversion"/>
  </si>
  <si>
    <t>166만6천700원</t>
    <phoneticPr fontId="5" type="noConversion"/>
  </si>
  <si>
    <t>5만3천800원</t>
    <phoneticPr fontId="5" type="noConversion"/>
  </si>
  <si>
    <t>10만7천500원</t>
    <phoneticPr fontId="5" type="noConversion"/>
  </si>
  <si>
    <t>90이상~100이하</t>
    <phoneticPr fontId="5" type="noConversion"/>
  </si>
  <si>
    <t>보상 x%</t>
    <phoneticPr fontId="5" type="noConversion"/>
  </si>
  <si>
    <t>1일 = 60분*24h = 1440분</t>
    <phoneticPr fontId="5" type="noConversion"/>
  </si>
  <si>
    <t>85이상~90이하</t>
    <phoneticPr fontId="5" type="noConversion"/>
  </si>
  <si>
    <t>1달 = 1440분*30일 = 43200분</t>
    <phoneticPr fontId="5" type="noConversion"/>
  </si>
  <si>
    <t>80이상~85이하</t>
    <phoneticPr fontId="5" type="noConversion"/>
  </si>
  <si>
    <t>75이상~80이하</t>
    <phoneticPr fontId="5" type="noConversion"/>
  </si>
  <si>
    <t>* SLA 99.9%의 가용률 계산식</t>
    <phoneticPr fontId="5" type="noConversion"/>
  </si>
  <si>
    <t>…</t>
    <phoneticPr fontId="5" type="noConversion"/>
  </si>
  <si>
    <t>43200*0.999 = 43156.8</t>
    <phoneticPr fontId="5" type="noConversion"/>
  </si>
  <si>
    <t>43200 - 43156.8 = 43.2분</t>
    <phoneticPr fontId="5" type="noConversion"/>
  </si>
  <si>
    <t>즉 43.2분이상 장애시 보상가능</t>
    <phoneticPr fontId="5" type="noConversion"/>
  </si>
  <si>
    <t>장애보상비 = (최근3개월의 서비스 이용 요금의 1일평균요금) / 24시간 × 서비스 장애시간 × 24배</t>
  </si>
  <si>
    <t>사용자의 서비스 비용에서 1시간의 요금을 구한다</t>
  </si>
  <si>
    <t>서비스 장애시간을 곱한다 (1시간 미만인 경우 1시간으로 책정한다)</t>
  </si>
  <si>
    <t>24를 곱하여 나온값을 장애보상비로 한다.</t>
  </si>
  <si>
    <t>∗ 사용자의 결제요금의 1시간에 해당 하는 비용 계산 X 장애시간 X 24 = 장애보상비</t>
  </si>
  <si>
    <t>서비스중단시간</t>
    <phoneticPr fontId="5" type="noConversion"/>
  </si>
  <si>
    <t>없음</t>
    <phoneticPr fontId="5" type="noConversion"/>
  </si>
  <si>
    <t>12시간초과</t>
    <phoneticPr fontId="5" type="noConversion"/>
  </si>
  <si>
    <t>0시간초과~4시간</t>
    <phoneticPr fontId="5" type="noConversion"/>
  </si>
  <si>
    <t>4시간초과~8시간</t>
    <phoneticPr fontId="5" type="noConversion"/>
  </si>
  <si>
    <t>8시간초과~12시간</t>
    <phoneticPr fontId="5" type="noConversion"/>
  </si>
  <si>
    <t>(기준: 월요금)</t>
    <phoneticPr fontId="5" type="noConversion"/>
  </si>
  <si>
    <t>CrossConnect</t>
    <phoneticPr fontId="5" type="noConversion"/>
  </si>
  <si>
    <t>1개월 MRC요금포기</t>
    <phoneticPr fontId="5" type="noConversion"/>
  </si>
  <si>
    <t>NRC 및 1개월 MRC요금포기</t>
    <phoneticPr fontId="5" type="noConversion"/>
  </si>
  <si>
    <t>NRC 및 2개월 MRC요금포기</t>
    <phoneticPr fontId="5" type="noConversion"/>
  </si>
  <si>
    <t>월간 요금의 1/2</t>
    <phoneticPr fontId="5" type="noConversion"/>
  </si>
  <si>
    <t>월간 요금의 3/4</t>
    <phoneticPr fontId="5" type="noConversion"/>
  </si>
  <si>
    <t>월간 요금 전체</t>
    <phoneticPr fontId="5" type="noConversion"/>
  </si>
  <si>
    <t>(기준: NRC 및 MRC)</t>
    <phoneticPr fontId="5" type="noConversion"/>
  </si>
  <si>
    <t>고객 위약금 없이 취소가능</t>
    <phoneticPr fontId="5" type="noConversion"/>
  </si>
  <si>
    <t>보상(서비스 요금 면제)</t>
    <phoneticPr fontId="5" type="noConversion"/>
  </si>
  <si>
    <t>고객요청일 기준</t>
    <phoneticPr fontId="5" type="noConversion"/>
  </si>
  <si>
    <t>XC: 5일이상~10일이하</t>
    <phoneticPr fontId="5" type="noConversion"/>
  </si>
  <si>
    <t>XC: 10일이상~15일미만</t>
    <phoneticPr fontId="5" type="noConversion"/>
  </si>
  <si>
    <t>XC: 15일초과</t>
    <phoneticPr fontId="5" type="noConversion"/>
  </si>
  <si>
    <t>MRC요금의 1일치 크레딧 제공</t>
    <phoneticPr fontId="5" type="noConversion"/>
  </si>
  <si>
    <t>정전으로 인한 Downtime 발생시</t>
    <phoneticPr fontId="5" type="noConversion"/>
  </si>
  <si>
    <t>(기준: 월간 또는 연간 기준)</t>
    <phoneticPr fontId="5" type="noConversion"/>
  </si>
  <si>
    <t>N+1 UPS보호 및 N+1발전기(가용성 100%)</t>
    <phoneticPr fontId="5" type="noConversion"/>
  </si>
  <si>
    <t>XC설치목표일에서 10일초과</t>
    <phoneticPr fontId="5" type="noConversion"/>
  </si>
  <si>
    <t>XC Downtime발생시</t>
    <phoneticPr fontId="5" type="noConversion"/>
  </si>
  <si>
    <t>MRC의 1일치 크레딧 제공</t>
    <phoneticPr fontId="5" type="noConversion"/>
  </si>
  <si>
    <t>HVAC</t>
    <phoneticPr fontId="5" type="noConversion"/>
  </si>
  <si>
    <t>외부온도 화씨 78도(+_2도)를 충족하지 못할경우</t>
    <phoneticPr fontId="5" type="noConversion"/>
  </si>
  <si>
    <t>6시간 마다MRC의 1일치 크레딧 제공</t>
    <phoneticPr fontId="5" type="noConversion"/>
  </si>
  <si>
    <t>MRC의 1주일치 크레딧 제공</t>
    <phoneticPr fontId="5" type="noConversion"/>
  </si>
  <si>
    <t>(기준: MRC)</t>
    <phoneticPr fontId="5" type="noConversion"/>
  </si>
  <si>
    <t>Acess to Site Requirements(하루24시간, 연간365일 무단액세스제공)</t>
    <phoneticPr fontId="5" type="noConversion"/>
  </si>
  <si>
    <t>센터 내 승인된 직원 또는 라이선스 계약자 출입거부 발생시</t>
    <phoneticPr fontId="5" type="noConversion"/>
  </si>
  <si>
    <t>글로벌 SLA 기준표</t>
    <phoneticPr fontId="5" type="noConversion"/>
  </si>
  <si>
    <t>H. 학점적용, 기타 구제방법
H.1. 라이센스 계약에 따라 라이센스 계약자가 지불해야 하는 크레딧을 월별로 계산 및 추적하고 
      다음 월간 청구서에 크레딧을 적용해야 합니다. 위에서 설명한 크레딧의 적용으로 인해 
      라이센스 계약자가 법적 또는 형평적으로 사용할 수 있는 모든 치료법을 추구하는 것이 방해되지 않아야 합니다.
I. 허가자는 구내의 모든 지역에 화재 진압을 공급하고, 전기 통신 산업 표준에 따라 시스템을 수리 및 유지 관리할 
  책임이 있습니다.</t>
    <phoneticPr fontId="5" type="noConversion"/>
  </si>
  <si>
    <t>J. 보고:
J.1. 라이센서는 주문 전달/제공, 전력과 관련된 서비스 수준 성능, 환경 제어와 관련된 서비스 수준 성능, 교차 연결과 관련된 서비스 수준 성능, 라이센서가 라이센서에게 제공하는 다른 모든 서비스와 관련된 서비스 수준 성능을 포함하지만 이에 국한되지 않는 모든 누락된 서비스 수준 성능 목표를 추적해야 합니다.
J.2. 서비스 중단이 발생할 경우, 허가자는 그러한 사건으로부터 5영업일 이내에 그러한 중단이나 서비스 중단이 재발하지 않도록 적절한 프로세스 변경과 함께 사후 근본 원인 분석을 실시해야 합니다.</t>
    <phoneticPr fontId="5" type="noConversion"/>
  </si>
  <si>
    <t>K. 면허인은 면허인에게 합리적으로 수용할 수 있는 양식으로 고위 임원급까지의 각 부서에 대한 포괄적인 
연락 일정과 에스컬레이션 목록을 제공하고 정확성을 유지하기 위해 필요에 따라 업데이트해야 합니다.</t>
    <phoneticPr fontId="5" type="noConversion"/>
  </si>
  <si>
    <t>장애</t>
    <phoneticPr fontId="5" type="noConversion"/>
  </si>
  <si>
    <t>전원공급</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</si>
</sst>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5">
    <font>
      <sz val="11"/>
      <color theme="1"/>
      <name val="맑은 고딕"/>
      <family val="2"/>
      <charset val="129"/>
      <scheme val="minor"/>
    </font>
    <font>
      <b/>
      <sz val="9"/>
      <color rgb="FFF2F2F2"/>
      <name val="Noto Sans"/>
      <family val="2"/>
    </font>
    <font>
      <b/>
      <sz val="9"/>
      <color rgb="FFFFFFFF"/>
      <name val="Noto Sans"/>
      <family val="2"/>
    </font>
    <font>
      <b/>
      <sz val="8"/>
      <color rgb="FF010028"/>
      <name val="Noto Sans"/>
      <family val="2"/>
    </font>
    <font>
      <sz val="8"/>
      <color rgb="FF010028"/>
      <name val="Noto Sans"/>
      <family val="2"/>
    </font>
    <font>
      <sz val="8"/>
      <name val="맑은 고딕"/>
      <family val="2"/>
      <charset val="129"/>
      <scheme val="minor"/>
    </font>
    <font>
      <b/>
      <sz val="20"/>
      <color theme="1"/>
      <name val="맑은 고딕"/>
      <family val="3"/>
      <charset val="129"/>
      <scheme val="minor"/>
    </font>
    <font>
      <b/>
      <sz val="12"/>
      <color theme="1"/>
      <name val="맑은 고딕"/>
      <family val="3"/>
      <charset val="129"/>
      <scheme val="minor"/>
    </font>
    <font>
      <b/>
      <sz val="11"/>
      <color theme="1"/>
      <name val="맑은 고딕"/>
      <family val="3"/>
      <charset val="129"/>
      <scheme val="minor"/>
    </font>
    <font>
      <b/>
      <sz val="10"/>
      <color rgb="FF454545"/>
      <name val="Inherit"/>
      <family val="2"/>
    </font>
    <font>
      <sz val="10"/>
      <color rgb="FF454545"/>
      <name val="Inherit"/>
      <family val="2"/>
    </font>
    <font>
      <sz val="10"/>
      <color rgb="FF3366FF"/>
      <name val="Inherit"/>
      <family val="2"/>
    </font>
    <font>
      <sz val="10"/>
      <color theme="1"/>
      <name val="맑은 고딕"/>
      <family val="2"/>
      <charset val="129"/>
      <scheme val="minor"/>
    </font>
    <font>
      <sz val="9"/>
      <color rgb="FFF2F2F2"/>
      <name val="Noto Sans"/>
      <family val="2"/>
    </font>
    <font>
      <sz val="9"/>
      <color rgb="FFFFFFFF"/>
      <name val="Noto Sans"/>
      <family val="2"/>
    </font>
  </fonts>
  <fills count="6">
    <fill>
      <patternFill patternType="none"/>
    </fill>
    <fill>
      <patternFill patternType="gray125"/>
    </fill>
    <fill>
      <patternFill patternType="solid">
        <fgColor rgb="FF042AA6"/>
        <bgColor indexed="64"/>
      </patternFill>
    </fill>
    <fill>
      <patternFill patternType="solid">
        <fgColor theme="8" tint="0.79998168889431442"/>
        <bgColor indexed="64"/>
      </patternFill>
    </fill>
    <fill>
      <patternFill patternType="solid">
        <fgColor theme="2"/>
        <bgColor indexed="64"/>
      </patternFill>
    </fill>
    <fill>
      <patternFill patternType="solid">
        <fgColor theme="0" tint="-0.14999847407452621"/>
        <bgColor indexed="64"/>
      </patternFill>
    </fill>
  </fills>
  <borders count="16">
    <border>
      <left/>
      <right/>
      <top/>
      <bottom/>
      <diagonal/>
    </border>
    <border>
      <left style="medium">
        <color rgb="FF042AA6"/>
      </left>
      <right style="medium">
        <color rgb="FF042AA6"/>
      </right>
      <top style="medium">
        <color rgb="FF042AA6"/>
      </top>
      <bottom style="medium">
        <color rgb="FF042AA6"/>
      </bottom>
      <diagonal/>
    </border>
    <border>
      <left/>
      <right style="medium">
        <color rgb="FF042AA6"/>
      </right>
      <top style="medium">
        <color rgb="FF042AA6"/>
      </top>
      <bottom style="medium">
        <color rgb="FF042AA6"/>
      </bottom>
      <diagonal/>
    </border>
    <border>
      <left style="medium">
        <color rgb="FF042AA6"/>
      </left>
      <right style="medium">
        <color rgb="FF042AA6"/>
      </right>
      <top/>
      <bottom style="medium">
        <color rgb="FF042AA6"/>
      </bottom>
      <diagonal/>
    </border>
    <border>
      <left/>
      <right style="medium">
        <color rgb="FF042AA6"/>
      </right>
      <top/>
      <bottom style="medium">
        <color rgb="FF042AA6"/>
      </bottom>
      <diagonal/>
    </border>
    <border>
      <left/>
      <right style="medium">
        <color rgb="FF042AA6"/>
      </right>
      <top/>
      <bottom/>
      <diagonal/>
    </border>
    <border>
      <left style="medium">
        <color rgb="FF042AA6"/>
      </left>
      <right style="medium">
        <color rgb="FF042AA6"/>
      </right>
      <top/>
      <bottom style="medium">
        <color indexed="64"/>
      </bottom>
      <diagonal/>
    </border>
    <border>
      <left/>
      <right style="medium">
        <color rgb="FF042AA6"/>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42AA6"/>
      </left>
      <right style="medium">
        <color rgb="FF042AA6"/>
      </right>
      <top style="medium">
        <color rgb="FF042AA6"/>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63">
    <xf numFmtId="0" fontId="0" fillId="0" borderId="0" xfId="0">
      <alignment vertical="center"/>
    </xf>
    <xf numFmtId="0" fontId="4" fillId="0" borderId="5" xfId="0" applyFont="1" applyBorder="1" applyAlignment="1">
      <alignment vertical="center" wrapText="1"/>
    </xf>
    <xf numFmtId="0" fontId="4" fillId="0" borderId="4" xfId="0" applyFont="1" applyBorder="1" applyAlignment="1">
      <alignment vertical="center" wrapText="1"/>
    </xf>
    <xf numFmtId="0" fontId="3" fillId="0" borderId="3" xfId="0" applyFont="1" applyBorder="1" applyAlignment="1">
      <alignment vertical="center" wrapText="1"/>
    </xf>
    <xf numFmtId="10" fontId="4" fillId="0" borderId="4" xfId="0" applyNumberFormat="1" applyFont="1" applyBorder="1" applyAlignment="1">
      <alignment vertical="center" wrapText="1"/>
    </xf>
    <xf numFmtId="0" fontId="3" fillId="0" borderId="6" xfId="0" applyFont="1" applyBorder="1" applyAlignment="1">
      <alignment vertical="center" wrapText="1"/>
    </xf>
    <xf numFmtId="10" fontId="4" fillId="0" borderId="7" xfId="0" applyNumberFormat="1" applyFont="1" applyBorder="1" applyAlignment="1">
      <alignment vertical="center" wrapText="1"/>
    </xf>
    <xf numFmtId="0" fontId="3" fillId="0" borderId="8" xfId="0" applyFont="1" applyBorder="1" applyAlignment="1">
      <alignment vertical="center" wrapText="1"/>
    </xf>
    <xf numFmtId="0" fontId="4" fillId="0" borderId="9" xfId="0" applyFont="1" applyBorder="1" applyAlignment="1">
      <alignment vertical="center" wrapText="1"/>
    </xf>
    <xf numFmtId="9" fontId="4" fillId="0" borderId="4" xfId="0" applyNumberFormat="1" applyFont="1" applyBorder="1" applyAlignment="1">
      <alignment horizontal="left" vertical="center" wrapText="1"/>
    </xf>
    <xf numFmtId="9" fontId="4" fillId="0" borderId="7" xfId="0" applyNumberFormat="1" applyFont="1" applyBorder="1" applyAlignment="1">
      <alignment horizontal="left" vertical="center" wrapText="1"/>
    </xf>
    <xf numFmtId="0" fontId="4" fillId="0" borderId="9" xfId="0" applyFont="1" applyBorder="1" applyAlignment="1">
      <alignment horizontal="left" vertical="center" wrapText="1"/>
    </xf>
    <xf numFmtId="10" fontId="0" fillId="0" borderId="0" xfId="0" applyNumberFormat="1">
      <alignment vertical="center"/>
    </xf>
    <xf numFmtId="0" fontId="0" fillId="0" borderId="11" xfId="0" applyBorder="1" applyAlignment="1">
      <alignment horizontal="center" vertical="center"/>
    </xf>
    <xf numFmtId="10" fontId="0" fillId="0" borderId="11" xfId="0" applyNumberFormat="1" applyBorder="1">
      <alignment vertical="center"/>
    </xf>
    <xf numFmtId="9" fontId="0" fillId="0" borderId="11" xfId="0" applyNumberFormat="1" applyBorder="1">
      <alignment vertical="center"/>
    </xf>
    <xf numFmtId="0" fontId="0" fillId="0" borderId="11" xfId="0" applyBorder="1">
      <alignment vertical="center"/>
    </xf>
    <xf numFmtId="0" fontId="7" fillId="0" borderId="0" xfId="0" applyFont="1">
      <alignment vertical="center"/>
    </xf>
    <xf numFmtId="0" fontId="8" fillId="3" borderId="11" xfId="0" applyFont="1" applyFill="1" applyBorder="1" applyAlignment="1">
      <alignment horizontal="center" vertical="center"/>
    </xf>
    <xf numFmtId="0" fontId="7" fillId="0" borderId="0" xfId="0" applyFont="1" applyAlignment="1">
      <alignment horizontal="left" vertical="center"/>
    </xf>
    <xf numFmtId="10" fontId="0" fillId="0" borderId="11" xfId="0" applyNumberFormat="1" applyBorder="1" applyAlignment="1">
      <alignment horizontal="center" vertical="center"/>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10" fontId="4" fillId="0" borderId="4" xfId="0" applyNumberFormat="1"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applyAlignment="1">
      <alignment horizontal="center" vertical="center"/>
    </xf>
    <xf numFmtId="9" fontId="4" fillId="0" borderId="5" xfId="0" applyNumberFormat="1" applyFont="1" applyBorder="1" applyAlignment="1">
      <alignment horizontal="left" vertical="center" wrapText="1"/>
    </xf>
    <xf numFmtId="0" fontId="8" fillId="4" borderId="11" xfId="0" applyFont="1" applyFill="1" applyBorder="1" applyAlignment="1">
      <alignment horizontal="center" vertical="center"/>
    </xf>
    <xf numFmtId="0" fontId="8" fillId="4" borderId="11" xfId="0" applyFont="1" applyFill="1" applyBorder="1" applyAlignment="1">
      <alignment horizontal="right" vertical="center"/>
    </xf>
    <xf numFmtId="176" fontId="0" fillId="0" borderId="11" xfId="0" applyNumberFormat="1" applyBorder="1">
      <alignment vertical="center"/>
    </xf>
    <xf numFmtId="2" fontId="0" fillId="0" borderId="0" xfId="0" applyNumberFormat="1">
      <alignment vertical="center"/>
    </xf>
    <xf numFmtId="0" fontId="8" fillId="5" borderId="11" xfId="0" applyFont="1" applyFill="1" applyBorder="1" applyAlignment="1">
      <alignment horizontal="center" vertical="center"/>
    </xf>
    <xf numFmtId="0" fontId="8" fillId="0" borderId="0" xfId="0" applyFont="1">
      <alignment vertical="center"/>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0" fillId="0" borderId="0" xfId="0" applyFill="1" applyBorder="1" applyAlignment="1">
      <alignment horizontal="center" vertical="center"/>
    </xf>
    <xf numFmtId="0" fontId="0" fillId="0" borderId="11" xfId="0" applyFill="1" applyBorder="1" applyAlignment="1">
      <alignment horizontal="center" vertical="center"/>
    </xf>
    <xf numFmtId="0" fontId="4" fillId="0" borderId="0" xfId="0" applyFont="1" applyFill="1" applyBorder="1" applyAlignment="1">
      <alignment horizontal="left" vertical="center" wrapText="1"/>
    </xf>
    <xf numFmtId="9" fontId="4" fillId="0" borderId="0" xfId="0" applyNumberFormat="1" applyFont="1" applyFill="1" applyBorder="1" applyAlignment="1">
      <alignment horizontal="left" vertical="center" wrapText="1"/>
    </xf>
    <xf numFmtId="10" fontId="4" fillId="0" borderId="0" xfId="0" applyNumberFormat="1" applyFont="1" applyFill="1" applyBorder="1" applyAlignment="1">
      <alignment horizontal="left" vertical="center" wrapText="1"/>
    </xf>
    <xf numFmtId="0" fontId="13"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0" fillId="0" borderId="12" xfId="0" applyBorder="1" applyAlignment="1">
      <alignment horizontal="left" vertical="center" wrapText="1"/>
    </xf>
    <xf numFmtId="0" fontId="0" fillId="0" borderId="13" xfId="0" applyBorder="1" applyAlignment="1">
      <alignment horizontal="left" vertical="center"/>
    </xf>
    <xf numFmtId="0" fontId="0" fillId="0" borderId="11" xfId="0" applyBorder="1" applyAlignment="1">
      <alignment horizontal="left" vertical="center" wrapText="1"/>
    </xf>
    <xf numFmtId="0" fontId="8" fillId="3" borderId="11" xfId="0" applyFont="1" applyFill="1" applyBorder="1" applyAlignment="1">
      <alignment horizontal="center" vertical="center"/>
    </xf>
    <xf numFmtId="0" fontId="6" fillId="0" borderId="0" xfId="0" applyFont="1" applyAlignment="1">
      <alignment horizontal="center" vertical="center"/>
    </xf>
    <xf numFmtId="0" fontId="0" fillId="0" borderId="11" xfId="0" applyBorder="1" applyAlignment="1">
      <alignment horizontal="left" vertical="center"/>
    </xf>
    <xf numFmtId="0" fontId="0" fillId="0" borderId="11" xfId="0" applyBorder="1" applyAlignment="1">
      <alignment horizontal="left" vertical="top" wrapText="1"/>
    </xf>
    <xf numFmtId="0" fontId="8" fillId="5" borderId="11" xfId="0" applyFont="1" applyFill="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0" fillId="0" borderId="13" xfId="0" applyBorder="1" applyAlignment="1">
      <alignment horizontal="left" vertical="center" wrapText="1"/>
    </xf>
    <xf numFmtId="0" fontId="3" fillId="0" borderId="10" xfId="0" applyFont="1" applyBorder="1" applyAlignment="1">
      <alignment vertical="center" wrapText="1"/>
    </xf>
    <xf numFmtId="0" fontId="3" fillId="0" borderId="3" xfId="0" applyFont="1" applyBorder="1" applyAlignment="1">
      <alignment vertical="center" wrapText="1"/>
    </xf>
    <xf numFmtId="9" fontId="4" fillId="0" borderId="10" xfId="0" applyNumberFormat="1" applyFont="1" applyBorder="1" applyAlignment="1">
      <alignment horizontal="left" vertical="center" wrapText="1"/>
    </xf>
    <xf numFmtId="9" fontId="4" fillId="0" borderId="3" xfId="0" applyNumberFormat="1" applyFont="1" applyBorder="1" applyAlignment="1">
      <alignment horizontal="left" vertical="center" wrapText="1"/>
    </xf>
    <xf numFmtId="9" fontId="0" fillId="0" borderId="11" xfId="0" applyNumberFormat="1" applyBorder="1" applyAlignment="1">
      <alignment horizontal="righ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217790</xdr:colOff>
      <xdr:row>58</xdr:row>
      <xdr:rowOff>101310</xdr:rowOff>
    </xdr:to>
    <xdr:pic>
      <xdr:nvPicPr>
        <xdr:cNvPr id="2" name="그림 1">
          <a:extLst>
            <a:ext uri="{FF2B5EF4-FFF2-40B4-BE49-F238E27FC236}">
              <a16:creationId xmlns:a16="http://schemas.microsoft.com/office/drawing/2014/main" id="{FBB8A543-462F-C5A7-CB5D-D8151553E63F}"/>
            </a:ext>
          </a:extLst>
        </xdr:cNvPr>
        <xdr:cNvPicPr>
          <a:picLocks noChangeAspect="1"/>
        </xdr:cNvPicPr>
      </xdr:nvPicPr>
      <xdr:blipFill>
        <a:blip xmlns:r="http://schemas.openxmlformats.org/officeDocument/2006/relationships" r:embed="rId1"/>
        <a:stretch>
          <a:fillRect/>
        </a:stretch>
      </xdr:blipFill>
      <xdr:spPr>
        <a:xfrm>
          <a:off x="0" y="441960"/>
          <a:ext cx="10276190" cy="124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7620</xdr:colOff>
      <xdr:row>2</xdr:row>
      <xdr:rowOff>15240</xdr:rowOff>
    </xdr:from>
    <xdr:to>
      <xdr:col>19</xdr:col>
      <xdr:colOff>225410</xdr:colOff>
      <xdr:row>40</xdr:row>
      <xdr:rowOff>185130</xdr:rowOff>
    </xdr:to>
    <xdr:pic>
      <xdr:nvPicPr>
        <xdr:cNvPr id="2" name="그림 1">
          <a:extLst>
            <a:ext uri="{FF2B5EF4-FFF2-40B4-BE49-F238E27FC236}">
              <a16:creationId xmlns:a16="http://schemas.microsoft.com/office/drawing/2014/main" id="{0EF803C9-591B-4C3A-91B2-F64554DD0491}"/>
            </a:ext>
          </a:extLst>
        </xdr:cNvPr>
        <xdr:cNvPicPr>
          <a:picLocks noChangeAspect="1"/>
        </xdr:cNvPicPr>
      </xdr:nvPicPr>
      <xdr:blipFill>
        <a:blip xmlns:r="http://schemas.openxmlformats.org/officeDocument/2006/relationships" r:embed="rId1"/>
        <a:stretch>
          <a:fillRect/>
        </a:stretch>
      </xdr:blipFill>
      <xdr:spPr>
        <a:xfrm>
          <a:off x="8618220" y="518160"/>
          <a:ext cx="10276190" cy="124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2</xdr:row>
      <xdr:rowOff>38100</xdr:rowOff>
    </xdr:from>
    <xdr:to>
      <xdr:col>11</xdr:col>
      <xdr:colOff>435279</xdr:colOff>
      <xdr:row>48</xdr:row>
      <xdr:rowOff>55887</xdr:rowOff>
    </xdr:to>
    <xdr:pic>
      <xdr:nvPicPr>
        <xdr:cNvPr id="2" name="그림 1">
          <a:extLst>
            <a:ext uri="{FF2B5EF4-FFF2-40B4-BE49-F238E27FC236}">
              <a16:creationId xmlns:a16="http://schemas.microsoft.com/office/drawing/2014/main" id="{84377F27-4A93-ACE3-8795-4651817AA5C8}"/>
            </a:ext>
          </a:extLst>
        </xdr:cNvPr>
        <xdr:cNvPicPr>
          <a:picLocks noChangeAspect="1"/>
        </xdr:cNvPicPr>
      </xdr:nvPicPr>
      <xdr:blipFill>
        <a:blip xmlns:r="http://schemas.openxmlformats.org/officeDocument/2006/relationships" r:embed="rId1"/>
        <a:stretch>
          <a:fillRect/>
        </a:stretch>
      </xdr:blipFill>
      <xdr:spPr>
        <a:xfrm>
          <a:off x="38100" y="476250"/>
          <a:ext cx="7735239" cy="10099047"/>
        </a:xfrm>
        <a:prstGeom prst="rect">
          <a:avLst/>
        </a:prstGeom>
      </xdr:spPr>
    </xdr:pic>
    <xdr:clientData/>
  </xdr:twoCellAnchor>
  <xdr:twoCellAnchor editAs="oneCell">
    <xdr:from>
      <xdr:col>0</xdr:col>
      <xdr:colOff>171450</xdr:colOff>
      <xdr:row>46</xdr:row>
      <xdr:rowOff>59055</xdr:rowOff>
    </xdr:from>
    <xdr:to>
      <xdr:col>11</xdr:col>
      <xdr:colOff>282913</xdr:colOff>
      <xdr:row>69</xdr:row>
      <xdr:rowOff>136519</xdr:rowOff>
    </xdr:to>
    <xdr:pic>
      <xdr:nvPicPr>
        <xdr:cNvPr id="3" name="그림 2">
          <a:extLst>
            <a:ext uri="{FF2B5EF4-FFF2-40B4-BE49-F238E27FC236}">
              <a16:creationId xmlns:a16="http://schemas.microsoft.com/office/drawing/2014/main" id="{2AA63424-90CD-EAD2-1F73-AE94F85CCE3B}"/>
            </a:ext>
          </a:extLst>
        </xdr:cNvPr>
        <xdr:cNvPicPr>
          <a:picLocks noChangeAspect="1"/>
        </xdr:cNvPicPr>
      </xdr:nvPicPr>
      <xdr:blipFill>
        <a:blip xmlns:r="http://schemas.openxmlformats.org/officeDocument/2006/relationships" r:embed="rId2"/>
        <a:stretch>
          <a:fillRect/>
        </a:stretch>
      </xdr:blipFill>
      <xdr:spPr>
        <a:xfrm>
          <a:off x="171450" y="10136505"/>
          <a:ext cx="7449523" cy="5119999"/>
        </a:xfrm>
        <a:prstGeom prst="rect">
          <a:avLst/>
        </a:prstGeom>
      </xdr:spPr>
    </xdr:pic>
    <xdr:clientData/>
  </xdr:twoCellAnchor>
  <xdr:twoCellAnchor editAs="oneCell">
    <xdr:from>
      <xdr:col>14</xdr:col>
      <xdr:colOff>15240</xdr:colOff>
      <xdr:row>2</xdr:row>
      <xdr:rowOff>15240</xdr:rowOff>
    </xdr:from>
    <xdr:to>
      <xdr:col>23</xdr:col>
      <xdr:colOff>626745</xdr:colOff>
      <xdr:row>25</xdr:row>
      <xdr:rowOff>190500</xdr:rowOff>
    </xdr:to>
    <xdr:pic>
      <xdr:nvPicPr>
        <xdr:cNvPr id="4" name="그림 3">
          <a:extLst>
            <a:ext uri="{FF2B5EF4-FFF2-40B4-BE49-F238E27FC236}">
              <a16:creationId xmlns:a16="http://schemas.microsoft.com/office/drawing/2014/main" id="{8966733C-F095-95F9-DA8E-EEDE0457BB98}"/>
            </a:ext>
          </a:extLst>
        </xdr:cNvPr>
        <xdr:cNvPicPr>
          <a:picLocks noChangeAspect="1"/>
        </xdr:cNvPicPr>
      </xdr:nvPicPr>
      <xdr:blipFill>
        <a:blip xmlns:r="http://schemas.openxmlformats.org/officeDocument/2006/relationships" r:embed="rId3"/>
        <a:stretch>
          <a:fillRect/>
        </a:stretch>
      </xdr:blipFill>
      <xdr:spPr>
        <a:xfrm>
          <a:off x="9349740" y="453390"/>
          <a:ext cx="6623685" cy="5213985"/>
        </a:xfrm>
        <a:prstGeom prst="rect">
          <a:avLst/>
        </a:prstGeom>
      </xdr:spPr>
    </xdr:pic>
    <xdr:clientData/>
  </xdr:twoCellAnchor>
  <xdr:twoCellAnchor editAs="oneCell">
    <xdr:from>
      <xdr:col>14</xdr:col>
      <xdr:colOff>28574</xdr:colOff>
      <xdr:row>29</xdr:row>
      <xdr:rowOff>36195</xdr:rowOff>
    </xdr:from>
    <xdr:to>
      <xdr:col>23</xdr:col>
      <xdr:colOff>626745</xdr:colOff>
      <xdr:row>59</xdr:row>
      <xdr:rowOff>172517</xdr:rowOff>
    </xdr:to>
    <xdr:pic>
      <xdr:nvPicPr>
        <xdr:cNvPr id="5" name="그림 4">
          <a:extLst>
            <a:ext uri="{FF2B5EF4-FFF2-40B4-BE49-F238E27FC236}">
              <a16:creationId xmlns:a16="http://schemas.microsoft.com/office/drawing/2014/main" id="{886A9898-F74F-73E2-5AB2-3060B7C876E3}"/>
            </a:ext>
          </a:extLst>
        </xdr:cNvPr>
        <xdr:cNvPicPr>
          <a:picLocks noChangeAspect="1"/>
        </xdr:cNvPicPr>
      </xdr:nvPicPr>
      <xdr:blipFill>
        <a:blip xmlns:r="http://schemas.openxmlformats.org/officeDocument/2006/relationships" r:embed="rId4"/>
        <a:stretch>
          <a:fillRect/>
        </a:stretch>
      </xdr:blipFill>
      <xdr:spPr>
        <a:xfrm>
          <a:off x="9363074" y="6389370"/>
          <a:ext cx="6598921" cy="6700952"/>
        </a:xfrm>
        <a:prstGeom prst="rect">
          <a:avLst/>
        </a:prstGeom>
      </xdr:spPr>
    </xdr:pic>
    <xdr:clientData/>
  </xdr:twoCellAnchor>
  <xdr:twoCellAnchor editAs="oneCell">
    <xdr:from>
      <xdr:col>25</xdr:col>
      <xdr:colOff>28575</xdr:colOff>
      <xdr:row>2</xdr:row>
      <xdr:rowOff>9525</xdr:rowOff>
    </xdr:from>
    <xdr:to>
      <xdr:col>31</xdr:col>
      <xdr:colOff>58395</xdr:colOff>
      <xdr:row>9</xdr:row>
      <xdr:rowOff>211240</xdr:rowOff>
    </xdr:to>
    <xdr:pic>
      <xdr:nvPicPr>
        <xdr:cNvPr id="6" name="그림 5">
          <a:extLst>
            <a:ext uri="{FF2B5EF4-FFF2-40B4-BE49-F238E27FC236}">
              <a16:creationId xmlns:a16="http://schemas.microsoft.com/office/drawing/2014/main" id="{D96F1446-CE9D-1A8C-B7CD-41B8E1206796}"/>
            </a:ext>
          </a:extLst>
        </xdr:cNvPr>
        <xdr:cNvPicPr>
          <a:picLocks noChangeAspect="1"/>
        </xdr:cNvPicPr>
      </xdr:nvPicPr>
      <xdr:blipFill>
        <a:blip xmlns:r="http://schemas.openxmlformats.org/officeDocument/2006/relationships" r:embed="rId5"/>
        <a:stretch>
          <a:fillRect/>
        </a:stretch>
      </xdr:blipFill>
      <xdr:spPr>
        <a:xfrm>
          <a:off x="16697325" y="447675"/>
          <a:ext cx="5276190" cy="172381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7DFB-46B1-4D04-8BB3-D3BC153F3764}">
  <sheetPr>
    <pageSetUpPr fitToPage="1"/>
  </sheetPr>
  <dimension ref="A1:H19"/>
  <sheetViews>
    <sheetView tabSelected="1" topLeftCell="A7" zoomScaleNormal="100" workbookViewId="0">
      <selection activeCell="H1" sqref="H1"/>
    </sheetView>
  </sheetViews>
  <sheetFormatPr defaultRowHeight="17.399999999999999"/>
  <cols>
    <col min="1" max="1" width="26.09765625" bestFit="1" customWidth="1"/>
    <col min="2" max="3" width="20.69921875" customWidth="1"/>
  </cols>
  <sheetData>
    <row r="1" spans="1:8" ht="52.2" customHeight="1">
      <c r="A1" s="51" t="s">
        <v>0</v>
      </c>
      <c r="B1" s="51"/>
      <c r="C1" s="51"/>
      <c r="D1" s="51"/>
      <c r="E1" s="51"/>
      <c r="F1" s="51"/>
      <c r="G1" s="51"/>
    </row>
    <row r="3" spans="1:8" ht="19.2">
      <c r="A3" s="17" t="s">
        <v>1</v>
      </c>
    </row>
    <row r="5" spans="1:8" ht="19.95" customHeight="1">
      <c r="A5" s="18" t="s">
        <v>2</v>
      </c>
      <c r="B5" s="50" t="s">
        <v>3</v>
      </c>
      <c r="C5" s="50"/>
      <c r="D5" s="50"/>
      <c r="E5" s="50"/>
      <c r="F5" s="50"/>
      <c r="G5" s="50"/>
    </row>
    <row r="6" spans="1:8" ht="19.95" customHeight="1">
      <c r="A6" s="13" t="s">
        <v>4</v>
      </c>
      <c r="B6" s="52" t="s">
        <v>5</v>
      </c>
      <c r="C6" s="52"/>
      <c r="D6" s="52"/>
      <c r="E6" s="52"/>
      <c r="F6" s="52"/>
      <c r="G6" s="52"/>
    </row>
    <row r="7" spans="1:8" ht="97.95" customHeight="1">
      <c r="A7" s="13" t="s">
        <v>6</v>
      </c>
      <c r="B7" s="53" t="s">
        <v>7</v>
      </c>
      <c r="C7" s="53"/>
      <c r="D7" s="53"/>
      <c r="E7" s="53"/>
      <c r="F7" s="53"/>
      <c r="G7" s="53"/>
    </row>
    <row r="8" spans="1:8" ht="19.95" customHeight="1">
      <c r="A8" s="13" t="s">
        <v>8</v>
      </c>
      <c r="B8" s="52" t="s">
        <v>9</v>
      </c>
      <c r="C8" s="52"/>
      <c r="D8" s="52"/>
      <c r="E8" s="52"/>
      <c r="F8" s="52"/>
      <c r="G8" s="52"/>
    </row>
    <row r="11" spans="1:8" ht="19.2">
      <c r="A11" s="19" t="s">
        <v>10</v>
      </c>
    </row>
    <row r="13" spans="1:8" ht="19.95" customHeight="1">
      <c r="A13" s="18" t="s">
        <v>11</v>
      </c>
      <c r="B13" s="18" t="s">
        <v>12</v>
      </c>
      <c r="C13" s="50" t="s">
        <v>13</v>
      </c>
      <c r="D13" s="50"/>
      <c r="E13" s="50"/>
      <c r="F13" s="50"/>
      <c r="G13" s="50"/>
    </row>
    <row r="14" spans="1:8" ht="174.6" customHeight="1">
      <c r="A14" s="13" t="s">
        <v>14</v>
      </c>
      <c r="B14" s="13" t="s">
        <v>15</v>
      </c>
      <c r="C14" s="49" t="s">
        <v>16</v>
      </c>
      <c r="D14" s="49"/>
      <c r="E14" s="49"/>
      <c r="F14" s="49"/>
      <c r="G14" s="49"/>
      <c r="H14" t="s">
        <v>148</v>
      </c>
    </row>
    <row r="15" spans="1:8" ht="124.95" customHeight="1">
      <c r="A15" s="13" t="s">
        <v>17</v>
      </c>
      <c r="B15" s="13" t="s">
        <v>18</v>
      </c>
      <c r="C15" s="49" t="s">
        <v>19</v>
      </c>
      <c r="D15" s="49"/>
      <c r="E15" s="49"/>
      <c r="F15" s="49"/>
      <c r="G15" s="49"/>
      <c r="H15" t="s">
        <v>51</v>
      </c>
    </row>
    <row r="16" spans="1:8" ht="120" customHeight="1">
      <c r="A16" s="13" t="s">
        <v>20</v>
      </c>
      <c r="B16" s="20" t="s">
        <v>21</v>
      </c>
      <c r="C16" s="49" t="s">
        <v>22</v>
      </c>
      <c r="D16" s="49"/>
      <c r="E16" s="49"/>
      <c r="F16" s="49"/>
      <c r="G16" s="49"/>
      <c r="H16" t="s">
        <v>52</v>
      </c>
    </row>
    <row r="17" spans="1:8" ht="138" customHeight="1">
      <c r="A17" s="13" t="s">
        <v>23</v>
      </c>
      <c r="B17" s="20">
        <v>0.99719999999999998</v>
      </c>
      <c r="C17" s="49" t="s">
        <v>24</v>
      </c>
      <c r="D17" s="49"/>
      <c r="E17" s="49"/>
      <c r="F17" s="49"/>
      <c r="G17" s="49"/>
      <c r="H17" t="s">
        <v>147</v>
      </c>
    </row>
    <row r="18" spans="1:8" ht="52.2" customHeight="1">
      <c r="A18" s="13" t="s">
        <v>25</v>
      </c>
      <c r="B18" s="20" t="s">
        <v>26</v>
      </c>
      <c r="C18" s="49" t="s">
        <v>27</v>
      </c>
      <c r="D18" s="49"/>
      <c r="E18" s="49"/>
      <c r="F18" s="49"/>
      <c r="G18" s="49"/>
      <c r="H18" t="s">
        <v>147</v>
      </c>
    </row>
    <row r="19" spans="1:8" ht="52.2" customHeight="1">
      <c r="A19" s="13" t="s">
        <v>28</v>
      </c>
      <c r="B19" s="20">
        <v>3.0000000000000001E-3</v>
      </c>
      <c r="C19" s="49" t="s">
        <v>27</v>
      </c>
      <c r="D19" s="49"/>
      <c r="E19" s="49"/>
      <c r="F19" s="49"/>
      <c r="G19" s="49"/>
      <c r="H19" t="s">
        <v>147</v>
      </c>
    </row>
  </sheetData>
  <mergeCells count="12">
    <mergeCell ref="C13:G13"/>
    <mergeCell ref="A1:G1"/>
    <mergeCell ref="B5:G5"/>
    <mergeCell ref="B6:G6"/>
    <mergeCell ref="B7:G7"/>
    <mergeCell ref="B8:G8"/>
    <mergeCell ref="C14:G14"/>
    <mergeCell ref="C15:G15"/>
    <mergeCell ref="C16:G16"/>
    <mergeCell ref="C17:G17"/>
    <mergeCell ref="C18:G18"/>
    <mergeCell ref="C19:G19"/>
  </mergeCells>
  <phoneticPr fontId="5" type="noConversion"/>
  <printOptions headings="1" gridLines="1"/>
  <pageMargins left="0.7" right="0.7" top="0.75" bottom="0.75" header="0.3" footer="0.3"/>
  <pageSetup paperSize="261" scale="1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D797-2C1E-4B5E-8F4F-3E0CBD4C5F0E}">
  <dimension ref="A4:E23"/>
  <sheetViews>
    <sheetView workbookViewId="0">
      <selection activeCell="C28" sqref="C28"/>
    </sheetView>
  </sheetViews>
  <sheetFormatPr defaultRowHeight="17.399999999999999"/>
  <cols>
    <col min="1" max="1" width="20.69921875" bestFit="1" customWidth="1"/>
    <col min="2" max="2" width="25.19921875" bestFit="1" customWidth="1"/>
    <col min="4" max="4" width="49.59765625" bestFit="1" customWidth="1"/>
    <col min="5" max="5" width="25.19921875" bestFit="1" customWidth="1"/>
  </cols>
  <sheetData>
    <row r="4" spans="1:5">
      <c r="A4" s="28" t="s">
        <v>14</v>
      </c>
      <c r="B4" s="29" t="s">
        <v>58</v>
      </c>
      <c r="D4" s="28" t="s">
        <v>23</v>
      </c>
      <c r="E4" s="29" t="s">
        <v>59</v>
      </c>
    </row>
    <row r="5" spans="1:5">
      <c r="A5" s="13" t="s">
        <v>60</v>
      </c>
      <c r="B5" s="13" t="s">
        <v>61</v>
      </c>
      <c r="D5" s="13" t="s">
        <v>62</v>
      </c>
      <c r="E5" s="13" t="s">
        <v>61</v>
      </c>
    </row>
    <row r="6" spans="1:5">
      <c r="A6" s="13" t="s">
        <v>63</v>
      </c>
      <c r="B6" s="16">
        <v>10</v>
      </c>
      <c r="D6" s="13" t="s">
        <v>64</v>
      </c>
      <c r="E6" s="16">
        <v>3</v>
      </c>
    </row>
    <row r="7" spans="1:5">
      <c r="A7" s="13" t="s">
        <v>65</v>
      </c>
      <c r="B7" s="16">
        <v>30</v>
      </c>
      <c r="D7" s="13" t="s">
        <v>66</v>
      </c>
      <c r="E7" s="16">
        <v>5</v>
      </c>
    </row>
    <row r="8" spans="1:5">
      <c r="A8" s="13" t="s">
        <v>67</v>
      </c>
      <c r="B8" s="16">
        <v>50</v>
      </c>
      <c r="D8" s="13" t="s">
        <v>68</v>
      </c>
      <c r="E8" s="16">
        <v>15</v>
      </c>
    </row>
    <row r="9" spans="1:5">
      <c r="A9" s="13" t="s">
        <v>69</v>
      </c>
      <c r="B9" s="16">
        <v>100</v>
      </c>
      <c r="D9" s="13" t="s">
        <v>70</v>
      </c>
      <c r="E9" s="16">
        <v>30</v>
      </c>
    </row>
    <row r="10" spans="1:5">
      <c r="D10" s="13" t="s">
        <v>71</v>
      </c>
      <c r="E10" s="16">
        <v>50</v>
      </c>
    </row>
    <row r="11" spans="1:5">
      <c r="D11" s="13" t="s">
        <v>72</v>
      </c>
      <c r="E11" s="16">
        <v>100</v>
      </c>
    </row>
    <row r="12" spans="1:5">
      <c r="A12" s="28" t="s">
        <v>17</v>
      </c>
      <c r="B12" s="29" t="s">
        <v>59</v>
      </c>
    </row>
    <row r="13" spans="1:5">
      <c r="A13" s="13" t="s">
        <v>62</v>
      </c>
      <c r="B13" s="13" t="s">
        <v>61</v>
      </c>
    </row>
    <row r="14" spans="1:5">
      <c r="A14" s="13" t="s">
        <v>63</v>
      </c>
      <c r="B14" s="30">
        <v>5</v>
      </c>
      <c r="D14" s="28" t="s">
        <v>25</v>
      </c>
      <c r="E14" s="29" t="s">
        <v>73</v>
      </c>
    </row>
    <row r="15" spans="1:5">
      <c r="A15" s="13" t="s">
        <v>74</v>
      </c>
      <c r="B15" s="30">
        <v>10</v>
      </c>
      <c r="D15" s="13" t="s">
        <v>75</v>
      </c>
      <c r="E15" s="16">
        <v>50</v>
      </c>
    </row>
    <row r="16" spans="1:5">
      <c r="A16" s="13" t="s">
        <v>76</v>
      </c>
      <c r="B16" s="30">
        <v>25</v>
      </c>
    </row>
    <row r="18" spans="1:5">
      <c r="D18" s="28" t="s">
        <v>28</v>
      </c>
      <c r="E18" s="29" t="s">
        <v>59</v>
      </c>
    </row>
    <row r="19" spans="1:5">
      <c r="A19" s="28" t="s">
        <v>20</v>
      </c>
      <c r="B19" s="29" t="s">
        <v>59</v>
      </c>
      <c r="D19" s="16" t="s">
        <v>75</v>
      </c>
      <c r="E19" s="16">
        <v>0.3</v>
      </c>
    </row>
    <row r="20" spans="1:5">
      <c r="A20" s="16" t="s">
        <v>62</v>
      </c>
      <c r="B20" s="13" t="s">
        <v>61</v>
      </c>
    </row>
    <row r="21" spans="1:5">
      <c r="A21" s="16" t="s">
        <v>63</v>
      </c>
      <c r="B21" s="30">
        <v>5</v>
      </c>
    </row>
    <row r="22" spans="1:5">
      <c r="A22" s="16" t="s">
        <v>74</v>
      </c>
      <c r="B22" s="30">
        <v>10</v>
      </c>
      <c r="D22" s="28" t="s">
        <v>29</v>
      </c>
      <c r="E22" s="29" t="s">
        <v>58</v>
      </c>
    </row>
    <row r="23" spans="1:5">
      <c r="A23" s="16" t="s">
        <v>76</v>
      </c>
      <c r="B23" s="30">
        <v>25</v>
      </c>
      <c r="D23" s="16" t="s">
        <v>77</v>
      </c>
      <c r="E23" s="16">
        <v>25</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0913-63B6-41ED-AAA6-73386ACD782E}">
  <dimension ref="A1:J21"/>
  <sheetViews>
    <sheetView workbookViewId="0"/>
  </sheetViews>
  <sheetFormatPr defaultRowHeight="17.399999999999999"/>
  <cols>
    <col min="1" max="1" width="78.19921875" customWidth="1"/>
    <col min="3" max="3" width="12.59765625" bestFit="1" customWidth="1"/>
    <col min="4" max="4" width="14.09765625" bestFit="1" customWidth="1"/>
    <col min="5" max="5" width="12" bestFit="1" customWidth="1"/>
    <col min="6" max="6" width="14.3984375" bestFit="1" customWidth="1"/>
    <col min="8" max="10" width="15.69921875" customWidth="1"/>
  </cols>
  <sheetData>
    <row r="1" spans="1:10" ht="19.2">
      <c r="A1" s="17" t="s">
        <v>78</v>
      </c>
      <c r="D1" s="26" t="s">
        <v>79</v>
      </c>
      <c r="E1" s="26" t="s">
        <v>80</v>
      </c>
      <c r="F1" s="26" t="s">
        <v>81</v>
      </c>
      <c r="H1" s="54" t="s">
        <v>82</v>
      </c>
      <c r="I1" s="54"/>
      <c r="J1" s="54"/>
    </row>
    <row r="2" spans="1:10">
      <c r="C2" t="s">
        <v>83</v>
      </c>
      <c r="D2" s="31">
        <f>2000/12</f>
        <v>166.66666666666666</v>
      </c>
      <c r="E2" s="31">
        <f>D2/31</f>
        <v>5.376344086021505</v>
      </c>
      <c r="F2" s="31">
        <f>E2/24*2*24</f>
        <v>10.75268817204301</v>
      </c>
      <c r="H2" s="32" t="s">
        <v>84</v>
      </c>
      <c r="I2" s="32" t="s">
        <v>85</v>
      </c>
      <c r="J2" s="32" t="s">
        <v>86</v>
      </c>
    </row>
    <row r="3" spans="1:10">
      <c r="A3" t="s">
        <v>87</v>
      </c>
      <c r="D3" s="26" t="s">
        <v>88</v>
      </c>
      <c r="E3" s="26" t="s">
        <v>89</v>
      </c>
      <c r="F3" s="26" t="s">
        <v>90</v>
      </c>
      <c r="H3" s="13">
        <v>1</v>
      </c>
      <c r="I3" s="13" t="s">
        <v>91</v>
      </c>
      <c r="J3" s="16" t="s">
        <v>92</v>
      </c>
    </row>
    <row r="4" spans="1:10">
      <c r="A4" t="s">
        <v>93</v>
      </c>
      <c r="H4" s="13">
        <v>2</v>
      </c>
      <c r="I4" s="13" t="s">
        <v>94</v>
      </c>
      <c r="J4" s="16" t="s">
        <v>92</v>
      </c>
    </row>
    <row r="5" spans="1:10">
      <c r="A5" t="s">
        <v>95</v>
      </c>
      <c r="H5" s="13">
        <v>3</v>
      </c>
      <c r="I5" s="13" t="s">
        <v>96</v>
      </c>
      <c r="J5" s="16" t="s">
        <v>92</v>
      </c>
    </row>
    <row r="6" spans="1:10">
      <c r="H6" s="13">
        <v>4</v>
      </c>
      <c r="I6" s="13" t="s">
        <v>97</v>
      </c>
      <c r="J6" s="16" t="s">
        <v>92</v>
      </c>
    </row>
    <row r="7" spans="1:10">
      <c r="A7" s="33" t="s">
        <v>98</v>
      </c>
      <c r="H7" s="13">
        <v>5</v>
      </c>
      <c r="I7" s="13" t="s">
        <v>99</v>
      </c>
      <c r="J7" s="16" t="s">
        <v>92</v>
      </c>
    </row>
    <row r="8" spans="1:10">
      <c r="A8" t="s">
        <v>100</v>
      </c>
    </row>
    <row r="9" spans="1:10">
      <c r="A9" t="s">
        <v>101</v>
      </c>
    </row>
    <row r="10" spans="1:10">
      <c r="A10" t="s">
        <v>102</v>
      </c>
    </row>
    <row r="13" spans="1:10">
      <c r="A13" s="34" t="s">
        <v>103</v>
      </c>
    </row>
    <row r="14" spans="1:10">
      <c r="A14" s="35" t="s">
        <v>104</v>
      </c>
    </row>
    <row r="15" spans="1:10">
      <c r="A15" s="35" t="s">
        <v>105</v>
      </c>
    </row>
    <row r="16" spans="1:10">
      <c r="A16" s="35" t="s">
        <v>106</v>
      </c>
    </row>
    <row r="17" spans="1:1">
      <c r="A17" s="36" t="s">
        <v>107</v>
      </c>
    </row>
    <row r="20" spans="1:1">
      <c r="A20" s="37"/>
    </row>
    <row r="21" spans="1:1">
      <c r="A21" s="38"/>
    </row>
  </sheetData>
  <mergeCells count="1">
    <mergeCell ref="H1:J1"/>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AB3A-434A-4F22-B227-087F0C92D803}">
  <dimension ref="A1"/>
  <sheetViews>
    <sheetView topLeftCell="A19" workbookViewId="0">
      <selection activeCell="R11" sqref="R11"/>
    </sheetView>
  </sheetViews>
  <sheetFormatPr defaultRowHeight="17.399999999999999"/>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8366-5453-4452-BB87-8FF5AD485BE7}">
  <dimension ref="A1:B38"/>
  <sheetViews>
    <sheetView showGridLines="0" zoomScaleNormal="100" workbookViewId="0">
      <selection activeCell="D2" sqref="D2"/>
    </sheetView>
  </sheetViews>
  <sheetFormatPr defaultRowHeight="17.399999999999999"/>
  <cols>
    <col min="1" max="1" width="62.19921875" bestFit="1" customWidth="1"/>
    <col min="2" max="2" width="33.19921875" bestFit="1" customWidth="1"/>
  </cols>
  <sheetData>
    <row r="1" spans="1:2" ht="18" thickBot="1"/>
    <row r="2" spans="1:2" ht="40.049999999999997" customHeight="1" thickBot="1">
      <c r="A2" s="55" t="s">
        <v>143</v>
      </c>
      <c r="B2" s="56"/>
    </row>
    <row r="5" spans="1:2">
      <c r="A5" s="28" t="s">
        <v>14</v>
      </c>
      <c r="B5" s="29" t="s">
        <v>114</v>
      </c>
    </row>
    <row r="6" spans="1:2">
      <c r="A6" s="13" t="s">
        <v>108</v>
      </c>
      <c r="B6" s="13" t="s">
        <v>61</v>
      </c>
    </row>
    <row r="7" spans="1:2">
      <c r="A7" s="13" t="s">
        <v>111</v>
      </c>
      <c r="B7" s="13" t="s">
        <v>109</v>
      </c>
    </row>
    <row r="8" spans="1:2">
      <c r="A8" s="13" t="s">
        <v>112</v>
      </c>
      <c r="B8" s="13" t="s">
        <v>119</v>
      </c>
    </row>
    <row r="9" spans="1:2">
      <c r="A9" s="13" t="s">
        <v>113</v>
      </c>
      <c r="B9" s="13" t="s">
        <v>120</v>
      </c>
    </row>
    <row r="10" spans="1:2">
      <c r="A10" s="13" t="s">
        <v>110</v>
      </c>
      <c r="B10" s="13" t="s">
        <v>121</v>
      </c>
    </row>
    <row r="13" spans="1:2">
      <c r="A13" s="28" t="s">
        <v>132</v>
      </c>
      <c r="B13" s="29" t="s">
        <v>131</v>
      </c>
    </row>
    <row r="14" spans="1:2">
      <c r="A14" s="39" t="s">
        <v>130</v>
      </c>
      <c r="B14" s="39" t="s">
        <v>129</v>
      </c>
    </row>
    <row r="17" spans="1:2">
      <c r="A17" s="28" t="s">
        <v>115</v>
      </c>
      <c r="B17" s="29" t="s">
        <v>122</v>
      </c>
    </row>
    <row r="18" spans="1:2">
      <c r="A18" s="13" t="s">
        <v>125</v>
      </c>
      <c r="B18" s="13" t="s">
        <v>124</v>
      </c>
    </row>
    <row r="19" spans="1:2">
      <c r="A19" s="13" t="s">
        <v>126</v>
      </c>
      <c r="B19" s="13" t="s">
        <v>116</v>
      </c>
    </row>
    <row r="20" spans="1:2">
      <c r="A20" s="13" t="s">
        <v>127</v>
      </c>
      <c r="B20" s="13" t="s">
        <v>117</v>
      </c>
    </row>
    <row r="21" spans="1:2">
      <c r="A21" s="13" t="s">
        <v>128</v>
      </c>
      <c r="B21" s="13" t="s">
        <v>118</v>
      </c>
    </row>
    <row r="22" spans="1:2">
      <c r="A22" s="13" t="s">
        <v>133</v>
      </c>
      <c r="B22" s="13" t="s">
        <v>123</v>
      </c>
    </row>
    <row r="23" spans="1:2">
      <c r="A23" s="40" t="s">
        <v>134</v>
      </c>
      <c r="B23" s="40" t="s">
        <v>135</v>
      </c>
    </row>
    <row r="26" spans="1:2">
      <c r="A26" s="28" t="s">
        <v>136</v>
      </c>
      <c r="B26" s="29" t="s">
        <v>122</v>
      </c>
    </row>
    <row r="27" spans="1:2">
      <c r="A27" s="13" t="s">
        <v>137</v>
      </c>
      <c r="B27" s="40" t="s">
        <v>138</v>
      </c>
    </row>
    <row r="30" spans="1:2">
      <c r="A30" s="28" t="s">
        <v>141</v>
      </c>
      <c r="B30" s="29" t="s">
        <v>140</v>
      </c>
    </row>
    <row r="31" spans="1:2">
      <c r="A31" s="13" t="s">
        <v>142</v>
      </c>
      <c r="B31" s="40" t="s">
        <v>139</v>
      </c>
    </row>
    <row r="34" spans="1:2" ht="120" customHeight="1">
      <c r="A34" s="47" t="s">
        <v>144</v>
      </c>
      <c r="B34" s="57"/>
    </row>
    <row r="36" spans="1:2" ht="120" customHeight="1">
      <c r="A36" s="47" t="s">
        <v>145</v>
      </c>
      <c r="B36" s="57"/>
    </row>
    <row r="38" spans="1:2" ht="120" customHeight="1">
      <c r="A38" s="47" t="s">
        <v>146</v>
      </c>
      <c r="B38" s="48"/>
    </row>
  </sheetData>
  <mergeCells count="4">
    <mergeCell ref="A2:B2"/>
    <mergeCell ref="A34:B34"/>
    <mergeCell ref="A36:B36"/>
    <mergeCell ref="A38:B38"/>
  </mergeCells>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F647D-5A5E-4A3D-B7CA-463748869CEC}">
  <dimension ref="A3:H20"/>
  <sheetViews>
    <sheetView zoomScaleNormal="100" workbookViewId="0">
      <selection activeCell="C27" sqref="C27"/>
    </sheetView>
  </sheetViews>
  <sheetFormatPr defaultRowHeight="17.399999999999999"/>
  <cols>
    <col min="1" max="1" width="22.19921875" customWidth="1"/>
    <col min="2" max="2" width="24.59765625" customWidth="1"/>
    <col min="3" max="3" width="20.19921875" customWidth="1"/>
    <col min="6" max="6" width="23.09765625" customWidth="1"/>
    <col min="7" max="7" width="19.8984375" customWidth="1"/>
    <col min="8" max="8" width="25.59765625" customWidth="1"/>
    <col min="9" max="9" width="20.09765625" customWidth="1"/>
  </cols>
  <sheetData>
    <row r="3" spans="1:8" ht="18" thickBot="1">
      <c r="B3" s="26" t="s">
        <v>30</v>
      </c>
      <c r="C3" s="26" t="s">
        <v>31</v>
      </c>
      <c r="F3" s="33" t="s">
        <v>32</v>
      </c>
    </row>
    <row r="4" spans="1:8" ht="24" customHeight="1">
      <c r="A4" s="24" t="s">
        <v>33</v>
      </c>
      <c r="B4" s="25" t="s">
        <v>34</v>
      </c>
      <c r="C4" s="25" t="s">
        <v>35</v>
      </c>
      <c r="F4" s="24" t="s">
        <v>33</v>
      </c>
      <c r="G4" s="25" t="s">
        <v>34</v>
      </c>
      <c r="H4" s="25" t="s">
        <v>35</v>
      </c>
    </row>
    <row r="5" spans="1:8">
      <c r="A5" s="58" t="s">
        <v>36</v>
      </c>
      <c r="B5" s="27" t="s">
        <v>37</v>
      </c>
      <c r="C5" s="21" t="str">
        <f>기존_SLA!B14&amp;" (Non Redundant)"</f>
        <v>100% Power (Non Redundant)</v>
      </c>
      <c r="F5" s="58" t="s">
        <v>36</v>
      </c>
      <c r="G5" s="1" t="s">
        <v>38</v>
      </c>
      <c r="H5" s="60">
        <v>1</v>
      </c>
    </row>
    <row r="6" spans="1:8">
      <c r="A6" s="59"/>
      <c r="B6" s="9" t="s">
        <v>39</v>
      </c>
      <c r="C6" s="22" t="str">
        <f>기존_SLA!B14&amp;" (Redundant)"</f>
        <v>100% Power (Redundant)</v>
      </c>
      <c r="F6" s="59"/>
      <c r="G6" s="2" t="s">
        <v>40</v>
      </c>
      <c r="H6" s="61"/>
    </row>
    <row r="7" spans="1:8" ht="24" customHeight="1">
      <c r="A7" s="3" t="s">
        <v>41</v>
      </c>
      <c r="B7" s="23" t="s">
        <v>42</v>
      </c>
      <c r="C7" s="23" t="str">
        <f>기존_SLA!B15</f>
        <v>27℃ ± 3℃</v>
      </c>
      <c r="F7" s="3" t="s">
        <v>41</v>
      </c>
      <c r="G7" s="4">
        <v>0.99990000000000001</v>
      </c>
      <c r="H7" s="9">
        <v>1</v>
      </c>
    </row>
    <row r="8" spans="1:8" ht="24" customHeight="1">
      <c r="A8" s="3" t="s">
        <v>43</v>
      </c>
      <c r="B8" s="9">
        <v>0.5</v>
      </c>
      <c r="C8" s="23" t="str">
        <f>기존_SLA!B16</f>
        <v>50% ± 20%</v>
      </c>
      <c r="F8" s="5" t="s">
        <v>43</v>
      </c>
      <c r="G8" s="6">
        <v>0.99990000000000001</v>
      </c>
      <c r="H8" s="10">
        <v>1</v>
      </c>
    </row>
    <row r="9" spans="1:8" ht="24" customHeight="1">
      <c r="A9" s="3" t="s">
        <v>23</v>
      </c>
      <c r="B9" s="9">
        <v>0.9</v>
      </c>
      <c r="C9" s="23">
        <f>기존_SLA!B17</f>
        <v>0.99719999999999998</v>
      </c>
      <c r="F9" s="7"/>
      <c r="G9" s="8"/>
      <c r="H9" s="11"/>
    </row>
    <row r="10" spans="1:8" ht="24" customHeight="1">
      <c r="A10" s="3" t="s">
        <v>25</v>
      </c>
      <c r="B10" s="22" t="s">
        <v>44</v>
      </c>
      <c r="C10" s="23" t="str">
        <f>기존_SLA!B18</f>
        <v>50ms</v>
      </c>
    </row>
    <row r="11" spans="1:8" ht="24" customHeight="1" thickBot="1">
      <c r="A11" s="3" t="s">
        <v>28</v>
      </c>
      <c r="B11" s="23">
        <v>5.0000000000000001E-3</v>
      </c>
      <c r="C11" s="23">
        <f>기존_SLA!B19</f>
        <v>3.0000000000000001E-3</v>
      </c>
    </row>
    <row r="12" spans="1:8" ht="24" customHeight="1" thickBot="1">
      <c r="A12" s="3" t="s">
        <v>45</v>
      </c>
      <c r="B12" s="9" t="e">
        <f>기존_SLA!#REF!</f>
        <v>#REF!</v>
      </c>
      <c r="C12" s="9" t="e">
        <f>기존_SLA!#REF!</f>
        <v>#REF!</v>
      </c>
      <c r="F12" s="44"/>
      <c r="G12" s="45"/>
      <c r="H12" s="45"/>
    </row>
    <row r="13" spans="1:8" ht="17.399999999999999" customHeight="1">
      <c r="F13" s="46"/>
      <c r="G13" s="41"/>
      <c r="H13" s="42"/>
    </row>
    <row r="14" spans="1:8" ht="17.399999999999999" customHeight="1">
      <c r="F14" s="46"/>
      <c r="G14" s="41"/>
      <c r="H14" s="42"/>
    </row>
    <row r="15" spans="1:8" ht="17.399999999999999" customHeight="1">
      <c r="F15" s="46"/>
      <c r="G15" s="43"/>
      <c r="H15" s="42"/>
    </row>
    <row r="16" spans="1:8" ht="17.399999999999999" customHeight="1">
      <c r="F16" s="46"/>
      <c r="G16" s="43"/>
      <c r="H16" s="42"/>
    </row>
    <row r="17" spans="6:8" ht="17.399999999999999" customHeight="1">
      <c r="F17" s="46"/>
      <c r="G17" s="43"/>
      <c r="H17" s="42"/>
    </row>
    <row r="18" spans="6:8" ht="17.399999999999999" customHeight="1">
      <c r="F18" s="46"/>
      <c r="G18" s="43"/>
      <c r="H18" s="42"/>
    </row>
    <row r="19" spans="6:8" ht="17.399999999999999" customHeight="1">
      <c r="F19" s="46"/>
      <c r="G19" s="43"/>
      <c r="H19" s="42"/>
    </row>
    <row r="20" spans="6:8" ht="17.399999999999999" customHeight="1">
      <c r="F20" s="46"/>
      <c r="G20" s="43"/>
      <c r="H20" s="42"/>
    </row>
  </sheetData>
  <mergeCells count="3">
    <mergeCell ref="A5:A6"/>
    <mergeCell ref="F5:F6"/>
    <mergeCell ref="H5:H6"/>
  </mergeCells>
  <phoneticPr fontId="5" type="noConversion"/>
  <pageMargins left="0.7" right="0.7" top="0.75" bottom="0.75" header="0.3" footer="0.3"/>
  <pageSetup paperSize="261" orientation="landscape" horizontalDpi="180"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76BA-64BB-4225-B88A-4A85A37D016C}">
  <dimension ref="A1"/>
  <sheetViews>
    <sheetView workbookViewId="0">
      <selection activeCell="D18" sqref="D18"/>
    </sheetView>
  </sheetViews>
  <sheetFormatPr defaultRowHeight="17.399999999999999"/>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75DC5-FDF3-4940-9500-2F45920C55CE}">
  <dimension ref="O2:AC29"/>
  <sheetViews>
    <sheetView topLeftCell="A28" workbookViewId="0">
      <selection activeCell="Z22" sqref="Z22"/>
    </sheetView>
  </sheetViews>
  <sheetFormatPr defaultRowHeight="17.399999999999999"/>
  <cols>
    <col min="26" max="26" width="17.19921875" customWidth="1"/>
    <col min="27" max="27" width="13.19921875" customWidth="1"/>
    <col min="28" max="28" width="12.09765625" customWidth="1"/>
  </cols>
  <sheetData>
    <row r="2" spans="15:29">
      <c r="O2" t="s">
        <v>46</v>
      </c>
    </row>
    <row r="12" spans="15:29">
      <c r="Z12" s="13" t="s">
        <v>47</v>
      </c>
      <c r="AA12" s="13" t="s">
        <v>48</v>
      </c>
      <c r="AB12" s="13" t="s">
        <v>49</v>
      </c>
    </row>
    <row r="13" spans="15:29">
      <c r="Z13" s="52" t="s">
        <v>50</v>
      </c>
      <c r="AA13" s="14">
        <v>0.99990000000000001</v>
      </c>
      <c r="AB13" s="62">
        <v>1</v>
      </c>
      <c r="AC13" s="12"/>
    </row>
    <row r="14" spans="15:29">
      <c r="Z14" s="52"/>
      <c r="AA14" s="15">
        <v>1</v>
      </c>
      <c r="AB14" s="62"/>
    </row>
    <row r="15" spans="15:29">
      <c r="Z15" s="16" t="s">
        <v>51</v>
      </c>
      <c r="AA15" s="14">
        <v>0.99990000000000001</v>
      </c>
      <c r="AB15" s="15">
        <v>1</v>
      </c>
    </row>
    <row r="16" spans="15:29">
      <c r="Z16" s="16" t="s">
        <v>52</v>
      </c>
      <c r="AA16" s="14">
        <v>0.99990000000000001</v>
      </c>
      <c r="AB16" s="15">
        <v>1</v>
      </c>
    </row>
    <row r="17" spans="15:28">
      <c r="Z17" s="16" t="s">
        <v>53</v>
      </c>
      <c r="AA17" s="14">
        <v>0.99990000000000001</v>
      </c>
      <c r="AB17" s="15">
        <v>1</v>
      </c>
    </row>
    <row r="18" spans="15:28">
      <c r="Z18" s="16" t="s">
        <v>54</v>
      </c>
      <c r="AA18" s="14">
        <v>0.99990000000000001</v>
      </c>
      <c r="AB18" s="15">
        <v>1</v>
      </c>
    </row>
    <row r="19" spans="15:28">
      <c r="Z19" s="16" t="s">
        <v>55</v>
      </c>
      <c r="AA19" s="14">
        <v>0.99990000000000001</v>
      </c>
      <c r="AB19" s="15">
        <v>1</v>
      </c>
    </row>
    <row r="20" spans="15:28">
      <c r="Z20" s="16" t="s">
        <v>56</v>
      </c>
      <c r="AA20" s="14">
        <v>0.99990000000000001</v>
      </c>
      <c r="AB20" s="15">
        <v>1</v>
      </c>
    </row>
    <row r="29" spans="15:28">
      <c r="O29" t="s">
        <v>57</v>
      </c>
    </row>
  </sheetData>
  <mergeCells count="2">
    <mergeCell ref="Z13:Z14"/>
    <mergeCell ref="AB13:AB14"/>
  </mergeCells>
  <phoneticPr fontId="5" type="noConversion"/>
  <pageMargins left="0.7" right="0.7" top="0.75" bottom="0.75" header="0.3" footer="0.3"/>
  <pageSetup paperSize="261" orientation="landscape" horizontalDpi="180" verticalDpi="18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FD407519F28E684BBF229B7F0C0B278B" ma:contentTypeVersion="17" ma:contentTypeDescription="새 문서를 만듭니다." ma:contentTypeScope="" ma:versionID="230d10f385fd5b59ffcd36ce485cba85">
  <xsd:schema xmlns:xsd="http://www.w3.org/2001/XMLSchema" xmlns:xs="http://www.w3.org/2001/XMLSchema" xmlns:p="http://schemas.microsoft.com/office/2006/metadata/properties" xmlns:ns2="343fddb9-674e-49bd-af31-aa458e88908d" xmlns:ns3="13d30ebd-e8be-4129-bd5c-4cb9f7266143" targetNamespace="http://schemas.microsoft.com/office/2006/metadata/properties" ma:root="true" ma:fieldsID="e3f99e02871eebbdc5e8323001249c0a" ns2:_="" ns3:_="">
    <xsd:import namespace="343fddb9-674e-49bd-af31-aa458e88908d"/>
    <xsd:import namespace="13d30ebd-e8be-4129-bd5c-4cb9f72661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_Flow_Signoff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3fddb9-674e-49bd-af31-aa458e8890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7014e59c-743f-4cb4-8403-544890de365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30ebd-e8be-4129-bd5c-4cb9f7266143"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TaxCatchAll" ma:index="16" nillable="true" ma:displayName="Taxonomy Catch All Column" ma:hidden="true" ma:list="{62a8d432-7a27-4d8e-aa44-b3f2fc265cc5}" ma:internalName="TaxCatchAll" ma:showField="CatchAllData" ma:web="13d30ebd-e8be-4129-bd5c-4cb9f72661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43fddb9-674e-49bd-af31-aa458e88908d">
      <Terms xmlns="http://schemas.microsoft.com/office/infopath/2007/PartnerControls"/>
    </lcf76f155ced4ddcb4097134ff3c332f>
    <_Flow_SignoffStatus xmlns="343fddb9-674e-49bd-af31-aa458e88908d" xsi:nil="true"/>
    <TaxCatchAll xmlns="13d30ebd-e8be-4129-bd5c-4cb9f7266143" xsi:nil="true"/>
  </documentManagement>
</p:properties>
</file>

<file path=customXml/itemProps1.xml><?xml version="1.0" encoding="utf-8"?>
<ds:datastoreItem xmlns:ds="http://schemas.openxmlformats.org/officeDocument/2006/customXml" ds:itemID="{9B098348-0BB1-44C4-AE8A-091BCBB8F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3fddb9-674e-49bd-af31-aa458e88908d"/>
    <ds:schemaRef ds:uri="13d30ebd-e8be-4129-bd5c-4cb9f72661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8C2187-3A1B-4F69-9035-6C2EBD49138B}">
  <ds:schemaRefs>
    <ds:schemaRef ds:uri="http://schemas.microsoft.com/sharepoint/v3/contenttype/forms"/>
  </ds:schemaRefs>
</ds:datastoreItem>
</file>

<file path=customXml/itemProps3.xml><?xml version="1.0" encoding="utf-8"?>
<ds:datastoreItem xmlns:ds="http://schemas.openxmlformats.org/officeDocument/2006/customXml" ds:itemID="{B0955129-FBC9-439F-B599-1EB499F53071}">
  <ds:schemaRefs>
    <ds:schemaRef ds:uri="http://schemas.microsoft.com/office/2006/metadata/properties"/>
    <ds:schemaRef ds:uri="http://schemas.microsoft.com/office/infopath/2007/PartnerControls"/>
    <ds:schemaRef ds:uri="343fddb9-674e-49bd-af31-aa458e88908d"/>
    <ds:schemaRef ds:uri="13d30ebd-e8be-4129-bd5c-4cb9f72661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기존_SLA</vt:lpstr>
      <vt:lpstr>DE IDC SLA(표준초안 기준표)</vt:lpstr>
      <vt:lpstr>SLA계산식</vt:lpstr>
      <vt:lpstr>글로벌SLA양식</vt:lpstr>
      <vt:lpstr>SLA기준표(글로벌양식)</vt:lpstr>
      <vt:lpstr>SLA_SummaryTable</vt:lpstr>
      <vt:lpstr>참고양식</vt:lpstr>
      <vt:lpstr>기존양식SLA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Shin</dc:creator>
  <cp:keywords/>
  <dc:description/>
  <cp:lastModifiedBy>Isaac Shin</cp:lastModifiedBy>
  <cp:revision/>
  <dcterms:created xsi:type="dcterms:W3CDTF">2023-10-11T01:03:26Z</dcterms:created>
  <dcterms:modified xsi:type="dcterms:W3CDTF">2024-01-24T01:46:06Z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0x010100FD407519F28E684BBF229B7F0C0B278B</vt:lpwstr>
  </property>
  <property fmtid="{D5CDD505-2E9C-101B-9397-08002B2CF9AE}" pid="3" name="MediaServiceImageTags">
    <vt:lpwstr/>
  </property>
</Properties>
</file>